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5725" refMode="R1C1"/>
</workbook>
</file>

<file path=xl/calcChain.xml><?xml version="1.0" encoding="utf-8"?>
<calcChain xmlns="http://schemas.openxmlformats.org/spreadsheetml/2006/main">
  <c r="T4341" i="1"/>
  <c r="T4340"/>
  <c r="T4339"/>
  <c r="T4338"/>
  <c r="T4337"/>
  <c r="T4336"/>
  <c r="T4335"/>
  <c r="T4334"/>
  <c r="R4334"/>
  <c r="T4333"/>
  <c r="R4333"/>
  <c r="M4333"/>
  <c r="T4332"/>
  <c r="R4332"/>
  <c r="M4332"/>
  <c r="T4331"/>
  <c r="R4331"/>
  <c r="M4331"/>
  <c r="T4330"/>
  <c r="R4330"/>
  <c r="M4330"/>
  <c r="T4329"/>
  <c r="R4329"/>
  <c r="M4329"/>
  <c r="T4328"/>
  <c r="R4328"/>
  <c r="M4328"/>
  <c r="T4327"/>
  <c r="R4327"/>
  <c r="M4327"/>
  <c r="T4326"/>
  <c r="R4326"/>
  <c r="M4326"/>
  <c r="T4325"/>
  <c r="R4325"/>
  <c r="T4324"/>
  <c r="R4324"/>
  <c r="T4323"/>
  <c r="R4323"/>
  <c r="T4322"/>
  <c r="R4322"/>
  <c r="T4321"/>
  <c r="R4321"/>
  <c r="T4320"/>
  <c r="R4320"/>
  <c r="T4319"/>
  <c r="R4319"/>
  <c r="M4319"/>
  <c r="T4318"/>
  <c r="R4318"/>
  <c r="M4318"/>
  <c r="T4317"/>
  <c r="R4317"/>
  <c r="T4316"/>
  <c r="R4316"/>
  <c r="T4315"/>
  <c r="R4315"/>
  <c r="M4315"/>
  <c r="T4314"/>
  <c r="R4314"/>
  <c r="M4314"/>
  <c r="T4313"/>
  <c r="R4313"/>
  <c r="M4313"/>
  <c r="T4312"/>
  <c r="R4312"/>
  <c r="M4312"/>
  <c r="T4311"/>
  <c r="R4311"/>
  <c r="M4311"/>
  <c r="L4311"/>
  <c r="K4311"/>
  <c r="T4310"/>
  <c r="R4310"/>
  <c r="M4310"/>
  <c r="L4310"/>
  <c r="K4310"/>
  <c r="T4309"/>
  <c r="R4309"/>
  <c r="M4309"/>
  <c r="L4309"/>
  <c r="K4309"/>
  <c r="T4308"/>
  <c r="R4308"/>
  <c r="M4308"/>
  <c r="T4307"/>
  <c r="R4307"/>
  <c r="M4307"/>
  <c r="L4307"/>
  <c r="K4307"/>
  <c r="T4306"/>
  <c r="R4306"/>
  <c r="M4306"/>
  <c r="L4306"/>
  <c r="K4306"/>
  <c r="T4305"/>
  <c r="R4305"/>
  <c r="M4305"/>
  <c r="T4304"/>
  <c r="R4304"/>
  <c r="M4304"/>
  <c r="T4303"/>
  <c r="R4303"/>
  <c r="M4303"/>
  <c r="T4302"/>
  <c r="R4302"/>
  <c r="M4302"/>
  <c r="T4301"/>
  <c r="R4301"/>
  <c r="M4301"/>
  <c r="T4300"/>
  <c r="R4300"/>
  <c r="M4300"/>
  <c r="T4299"/>
  <c r="R4299"/>
  <c r="M4299"/>
  <c r="T4298"/>
  <c r="R4298"/>
  <c r="M4298"/>
  <c r="T4297"/>
  <c r="R4297"/>
  <c r="M4297"/>
  <c r="T4296"/>
  <c r="R4296"/>
  <c r="M4296"/>
  <c r="T4295"/>
  <c r="R4295"/>
  <c r="M4295"/>
  <c r="T4294"/>
  <c r="R4294"/>
  <c r="M4294"/>
  <c r="T4293"/>
  <c r="R4293"/>
  <c r="M4293"/>
  <c r="T4292"/>
  <c r="R4292"/>
  <c r="M4292"/>
  <c r="T4291"/>
  <c r="R4291"/>
  <c r="M4291"/>
  <c r="T4290"/>
  <c r="R4290"/>
  <c r="M4290"/>
  <c r="T4289"/>
  <c r="R4289"/>
  <c r="M4289"/>
  <c r="T4288"/>
  <c r="R4288"/>
  <c r="M4288"/>
  <c r="T4287"/>
  <c r="R4287"/>
  <c r="M4287"/>
  <c r="T4286"/>
  <c r="T4285"/>
  <c r="R4285"/>
  <c r="M4285"/>
  <c r="T4284"/>
  <c r="R4284"/>
  <c r="M4284"/>
  <c r="T4283"/>
  <c r="R4283"/>
  <c r="M4283"/>
  <c r="T4282"/>
  <c r="R4282"/>
  <c r="M4282"/>
  <c r="T4281"/>
  <c r="R4281"/>
  <c r="M4281"/>
  <c r="T4280"/>
  <c r="R4280"/>
  <c r="M4280"/>
  <c r="T4279"/>
  <c r="R4279"/>
  <c r="M4279"/>
  <c r="T4278"/>
  <c r="R4278"/>
  <c r="M4278"/>
  <c r="T4277"/>
  <c r="R4277"/>
  <c r="M4277"/>
  <c r="T4276"/>
  <c r="R4276"/>
  <c r="M4276"/>
  <c r="T4275"/>
  <c r="R4275"/>
  <c r="T4274"/>
  <c r="R4274"/>
  <c r="M4274"/>
  <c r="T4273"/>
  <c r="R4273"/>
  <c r="T4272"/>
  <c r="R4272"/>
  <c r="T4271"/>
  <c r="R4271"/>
  <c r="T4270"/>
  <c r="R4270"/>
  <c r="M4270"/>
  <c r="L4270"/>
  <c r="K4270"/>
  <c r="F4270"/>
  <c r="G4270" s="1"/>
  <c r="T4269"/>
  <c r="R4269"/>
  <c r="M4269"/>
  <c r="T4268"/>
  <c r="R4268"/>
  <c r="M4268"/>
  <c r="L4268"/>
  <c r="K4268"/>
  <c r="F4268"/>
  <c r="G4268" s="1"/>
  <c r="T4267"/>
  <c r="R4267"/>
  <c r="M4267"/>
  <c r="T4266"/>
  <c r="R4266"/>
  <c r="M4266"/>
  <c r="T4265"/>
  <c r="R4265"/>
  <c r="M4265"/>
  <c r="T4264"/>
  <c r="R4264"/>
  <c r="M4264"/>
  <c r="T4263"/>
  <c r="R4263"/>
  <c r="M4263"/>
  <c r="T4262"/>
  <c r="R4262"/>
  <c r="M4262"/>
  <c r="T4261"/>
  <c r="R4261"/>
  <c r="M4261"/>
  <c r="T4260"/>
  <c r="R4260"/>
  <c r="M4260"/>
  <c r="T4259"/>
  <c r="R4259"/>
  <c r="M4259"/>
  <c r="T4258"/>
  <c r="T4257"/>
  <c r="R4257"/>
  <c r="M4257"/>
  <c r="T4256"/>
  <c r="R4256"/>
  <c r="M4256"/>
  <c r="T4255"/>
  <c r="R4255"/>
  <c r="M4255"/>
  <c r="T4254"/>
  <c r="R4254"/>
  <c r="M4254"/>
  <c r="T4253"/>
  <c r="R4253"/>
  <c r="M4253"/>
  <c r="T4252"/>
  <c r="R4252"/>
  <c r="M4252"/>
  <c r="T4251"/>
  <c r="R4251"/>
  <c r="T4250"/>
  <c r="R4250"/>
  <c r="M4250"/>
  <c r="T4249"/>
  <c r="R4249"/>
  <c r="M4249"/>
  <c r="T4248"/>
  <c r="R4248"/>
  <c r="T4247"/>
  <c r="R4247"/>
  <c r="M4247"/>
  <c r="T4246"/>
  <c r="R4246"/>
  <c r="M4246"/>
  <c r="T4245"/>
  <c r="R4245"/>
  <c r="M4245"/>
  <c r="T4244"/>
  <c r="R4244"/>
  <c r="M4244"/>
  <c r="T4243"/>
  <c r="R4243"/>
  <c r="M4243"/>
  <c r="T4242"/>
  <c r="R4242"/>
  <c r="M4242"/>
  <c r="T4241"/>
  <c r="R4241"/>
  <c r="M4241"/>
  <c r="T4240"/>
  <c r="R4240"/>
  <c r="M4240"/>
  <c r="T4239"/>
  <c r="T4238"/>
  <c r="R4238"/>
  <c r="M4238"/>
  <c r="T4237"/>
  <c r="R4237"/>
  <c r="T4236"/>
  <c r="R4236"/>
  <c r="M4236"/>
  <c r="T4235"/>
  <c r="T4234"/>
  <c r="R4234"/>
  <c r="M4234"/>
  <c r="T4233"/>
  <c r="R4233"/>
  <c r="M4233"/>
  <c r="T4232"/>
  <c r="R4232"/>
  <c r="M4232"/>
  <c r="T4231"/>
  <c r="R4231"/>
  <c r="M4231"/>
  <c r="T4230"/>
  <c r="R4230"/>
  <c r="M4230"/>
  <c r="T4229"/>
  <c r="R4229"/>
  <c r="T4228"/>
  <c r="R4228"/>
  <c r="T4227"/>
  <c r="R4227"/>
  <c r="M4227"/>
  <c r="T4226"/>
  <c r="R4226"/>
  <c r="T4225"/>
  <c r="R4225"/>
  <c r="M4225"/>
  <c r="T4224"/>
  <c r="R4224"/>
  <c r="M4224"/>
  <c r="T4223"/>
  <c r="R4223"/>
  <c r="M4223"/>
  <c r="T4222"/>
  <c r="R4222"/>
  <c r="M4222"/>
  <c r="L4222"/>
  <c r="K4222"/>
  <c r="F4222"/>
  <c r="G4222" s="1"/>
  <c r="T4221"/>
  <c r="R4221"/>
  <c r="M4221"/>
  <c r="T4220"/>
  <c r="R4220"/>
  <c r="M4220"/>
  <c r="T4219"/>
  <c r="R4219"/>
  <c r="M4219"/>
  <c r="T4218"/>
  <c r="R4218"/>
  <c r="M4218"/>
  <c r="T4217"/>
  <c r="R4217"/>
  <c r="M4217"/>
  <c r="T4216"/>
  <c r="R4216"/>
  <c r="M4216"/>
  <c r="T4215"/>
  <c r="R4215"/>
  <c r="M4215"/>
  <c r="T4214"/>
  <c r="R4214"/>
  <c r="T4213"/>
  <c r="R4213"/>
  <c r="M4213"/>
  <c r="T4212"/>
  <c r="R4212"/>
  <c r="M4212"/>
  <c r="T4211"/>
  <c r="R4211"/>
  <c r="M4211"/>
  <c r="T4210"/>
  <c r="R4210"/>
  <c r="M4210"/>
  <c r="T4209"/>
  <c r="R4209"/>
  <c r="M4209"/>
  <c r="T4208"/>
  <c r="R4208"/>
  <c r="M4208"/>
  <c r="T4207"/>
  <c r="R4207"/>
  <c r="M4207"/>
  <c r="T4206"/>
  <c r="R4206"/>
  <c r="M4206"/>
  <c r="T4205"/>
  <c r="R4205"/>
  <c r="M4205"/>
  <c r="T4204"/>
  <c r="R4204"/>
  <c r="M4204"/>
  <c r="T4203"/>
  <c r="R4203"/>
  <c r="M4203"/>
  <c r="T4202"/>
  <c r="R4202"/>
  <c r="M4202"/>
  <c r="T4201"/>
  <c r="R4201"/>
  <c r="M4201"/>
  <c r="T4200"/>
  <c r="R4200"/>
  <c r="M4200"/>
  <c r="T4199"/>
  <c r="R4199"/>
  <c r="M4199"/>
  <c r="T4198"/>
  <c r="R4198"/>
  <c r="M4198"/>
  <c r="T4197"/>
  <c r="R4197"/>
  <c r="M4197"/>
  <c r="T4196"/>
  <c r="R4196"/>
  <c r="M4196"/>
  <c r="T4195"/>
  <c r="R4195"/>
  <c r="M4195"/>
  <c r="T4194"/>
  <c r="R4194"/>
  <c r="M4194"/>
  <c r="T4193"/>
  <c r="R4193"/>
  <c r="M4193"/>
  <c r="T4192"/>
  <c r="R4192"/>
  <c r="M4192"/>
  <c r="T4191"/>
  <c r="R4191"/>
  <c r="M4191"/>
  <c r="T4190"/>
  <c r="R4190"/>
  <c r="T4189"/>
  <c r="R4189"/>
  <c r="M4189"/>
  <c r="T4188"/>
  <c r="R4188"/>
  <c r="M4188"/>
  <c r="T4187"/>
  <c r="T4186"/>
  <c r="R4186"/>
  <c r="M4186"/>
  <c r="T4185"/>
  <c r="R4185"/>
  <c r="M4185"/>
  <c r="T4184"/>
  <c r="R4184"/>
  <c r="M4184"/>
  <c r="T4183"/>
  <c r="R4183"/>
  <c r="M4183"/>
  <c r="T4182"/>
  <c r="R4182"/>
  <c r="M4182"/>
  <c r="T4181"/>
  <c r="R4181"/>
  <c r="M4181"/>
  <c r="T4180"/>
  <c r="R4180"/>
  <c r="M4180"/>
  <c r="T4179"/>
  <c r="R4179"/>
  <c r="M4179"/>
  <c r="T4178"/>
  <c r="R4178"/>
  <c r="M4178"/>
  <c r="T4177"/>
  <c r="R4177"/>
  <c r="M4177"/>
  <c r="T4176"/>
  <c r="R4176"/>
  <c r="M4176"/>
  <c r="T4175"/>
  <c r="R4175"/>
  <c r="M4175"/>
  <c r="T4174"/>
  <c r="T4173"/>
  <c r="R4173"/>
  <c r="M4173"/>
  <c r="T4172"/>
  <c r="R4172"/>
  <c r="M4172"/>
  <c r="T4171"/>
  <c r="R4171"/>
  <c r="M4171"/>
  <c r="T4170"/>
  <c r="R4170"/>
  <c r="M4170"/>
  <c r="T4169"/>
  <c r="R4169"/>
  <c r="M4169"/>
  <c r="T4168"/>
  <c r="R4168"/>
  <c r="M4168"/>
  <c r="T4167"/>
  <c r="R4167"/>
  <c r="M4167"/>
  <c r="T4166"/>
  <c r="R4166"/>
  <c r="M4166"/>
  <c r="T4165"/>
  <c r="R4165"/>
  <c r="M4165"/>
  <c r="T4164"/>
  <c r="R4164"/>
  <c r="M4164"/>
  <c r="T4163"/>
  <c r="R4163"/>
  <c r="M4163"/>
  <c r="T4162"/>
  <c r="R4162"/>
  <c r="M4162"/>
  <c r="T4161"/>
  <c r="T4160"/>
  <c r="R4160"/>
  <c r="M4160"/>
  <c r="T4159"/>
  <c r="R4159"/>
  <c r="M4159"/>
  <c r="T4158"/>
  <c r="R4158"/>
  <c r="M4158"/>
  <c r="T4157"/>
  <c r="R4157"/>
  <c r="M4157"/>
  <c r="T4156"/>
  <c r="R4156"/>
  <c r="M4156"/>
  <c r="T4155"/>
  <c r="R4155"/>
  <c r="M4155"/>
  <c r="T4154"/>
  <c r="R4154"/>
  <c r="M4154"/>
  <c r="T4153"/>
  <c r="T4152"/>
  <c r="R4152"/>
  <c r="M4152"/>
  <c r="T4151"/>
  <c r="R4151"/>
  <c r="M4151"/>
  <c r="T4150"/>
  <c r="R4150"/>
  <c r="M4150"/>
  <c r="T4149"/>
  <c r="R4149"/>
  <c r="M4149"/>
  <c r="T4148"/>
  <c r="R4148"/>
  <c r="M4148"/>
  <c r="T4147"/>
  <c r="R4147"/>
  <c r="M4147"/>
  <c r="T4146"/>
  <c r="R4146"/>
  <c r="M4146"/>
  <c r="T4145"/>
  <c r="R4145"/>
  <c r="M4145"/>
  <c r="T4144"/>
  <c r="R4144"/>
  <c r="T4143"/>
  <c r="R4143"/>
  <c r="M4143"/>
  <c r="T4142"/>
  <c r="R4142"/>
  <c r="M4142"/>
  <c r="L4142"/>
  <c r="K4142"/>
  <c r="G4142"/>
  <c r="F4142"/>
  <c r="T4141"/>
  <c r="R4141"/>
  <c r="M4141"/>
  <c r="L4141"/>
  <c r="K4141"/>
  <c r="F4141"/>
  <c r="G4141" s="1"/>
  <c r="T4140"/>
  <c r="R4140"/>
  <c r="M4140"/>
  <c r="L4140"/>
  <c r="K4140"/>
  <c r="G4140"/>
  <c r="F4140"/>
  <c r="T4139"/>
  <c r="R4139"/>
  <c r="M4139"/>
  <c r="T4138"/>
  <c r="R4138"/>
  <c r="M4138"/>
  <c r="T4137"/>
  <c r="R4137"/>
  <c r="T4136"/>
  <c r="R4136"/>
  <c r="I4136"/>
  <c r="F4136"/>
  <c r="T4135"/>
  <c r="T4134"/>
  <c r="R4134"/>
  <c r="M4134"/>
  <c r="T4133"/>
  <c r="R4133"/>
  <c r="T4132"/>
  <c r="T4131"/>
  <c r="R4131"/>
  <c r="M4131"/>
  <c r="T4130"/>
  <c r="R4130"/>
  <c r="M4130"/>
  <c r="T4129"/>
  <c r="R4129"/>
  <c r="M4129"/>
  <c r="T4128"/>
  <c r="R4128"/>
  <c r="M4128"/>
  <c r="T4127"/>
  <c r="R4127"/>
  <c r="M4127"/>
  <c r="T4126"/>
  <c r="R4126"/>
  <c r="M4126"/>
  <c r="T4125"/>
  <c r="R4125"/>
  <c r="M4125"/>
  <c r="T4124"/>
  <c r="R4124"/>
  <c r="M4124"/>
  <c r="T4123"/>
  <c r="R4123"/>
  <c r="M4123"/>
  <c r="L4123"/>
  <c r="K4123"/>
  <c r="G4123"/>
  <c r="F4123"/>
  <c r="T4122"/>
  <c r="R4122"/>
  <c r="M4122"/>
  <c r="T4121"/>
  <c r="R4121"/>
  <c r="M4121"/>
  <c r="T4120"/>
  <c r="R4120"/>
  <c r="M4120"/>
  <c r="T4119"/>
  <c r="R4119"/>
  <c r="M4119"/>
  <c r="T4118"/>
  <c r="R4118"/>
  <c r="M4118"/>
  <c r="F4118"/>
  <c r="T4117"/>
  <c r="R4117"/>
  <c r="M4117"/>
  <c r="T4116"/>
  <c r="R4116"/>
  <c r="M4116"/>
  <c r="T4115"/>
  <c r="R4115"/>
  <c r="M4115"/>
  <c r="L4115"/>
  <c r="K4115"/>
  <c r="T4114"/>
  <c r="R4114"/>
  <c r="M4114"/>
  <c r="T4113"/>
  <c r="R4113"/>
  <c r="T4112"/>
  <c r="R4112"/>
  <c r="T4111"/>
  <c r="T4110"/>
  <c r="R4110"/>
  <c r="M4110"/>
  <c r="T4109"/>
  <c r="R4109"/>
  <c r="T4108"/>
  <c r="R4108"/>
  <c r="T4107"/>
  <c r="R4107"/>
  <c r="M4107"/>
  <c r="T4106"/>
  <c r="R4106"/>
  <c r="T4105"/>
  <c r="R4105"/>
  <c r="T4104"/>
  <c r="R4104"/>
  <c r="M4104"/>
  <c r="T4103"/>
  <c r="R4103"/>
  <c r="M4103"/>
  <c r="T4102"/>
  <c r="R4102"/>
  <c r="M4102"/>
  <c r="T4101"/>
  <c r="R4101"/>
  <c r="M4101"/>
  <c r="T4100"/>
  <c r="R4100"/>
  <c r="M4100"/>
  <c r="T4099"/>
  <c r="R4099"/>
  <c r="M4099"/>
  <c r="T4098"/>
  <c r="R4098"/>
  <c r="M4098"/>
  <c r="T4097"/>
  <c r="R4097"/>
  <c r="M4097"/>
  <c r="T4096"/>
  <c r="R4096"/>
  <c r="M4096"/>
  <c r="T4095"/>
  <c r="R4095"/>
  <c r="M4095"/>
  <c r="T4094"/>
  <c r="R4094"/>
  <c r="M4094"/>
  <c r="T4093"/>
  <c r="R4093"/>
  <c r="T4092"/>
  <c r="R4092"/>
  <c r="T4091"/>
  <c r="R4091"/>
  <c r="M4091"/>
  <c r="T4090"/>
  <c r="R4090"/>
  <c r="M4090"/>
  <c r="T4089"/>
  <c r="R4089"/>
  <c r="M4089"/>
  <c r="T4088"/>
  <c r="R4088"/>
  <c r="M4088"/>
  <c r="T4087"/>
  <c r="R4087"/>
  <c r="M4087"/>
  <c r="T4086"/>
  <c r="R4086"/>
  <c r="M4086"/>
  <c r="T4085"/>
  <c r="R4085"/>
  <c r="M4085"/>
  <c r="T4084"/>
  <c r="R4084"/>
  <c r="M4084"/>
  <c r="T4083"/>
  <c r="R4083"/>
  <c r="M4083"/>
  <c r="T4082"/>
  <c r="R4082"/>
  <c r="M4082"/>
  <c r="T4081"/>
  <c r="R4081"/>
  <c r="M4081"/>
  <c r="T4080"/>
  <c r="R4080"/>
  <c r="M4080"/>
  <c r="T4079"/>
  <c r="R4079"/>
  <c r="M4079"/>
  <c r="T4078"/>
  <c r="R4078"/>
  <c r="M4078"/>
  <c r="T4077"/>
  <c r="R4077"/>
  <c r="M4077"/>
  <c r="T4076"/>
  <c r="R4076"/>
  <c r="M4076"/>
  <c r="T4075"/>
  <c r="R4075"/>
  <c r="M4075"/>
  <c r="T4074"/>
  <c r="R4074"/>
  <c r="M4074"/>
  <c r="T4073"/>
  <c r="R4073"/>
  <c r="M4073"/>
  <c r="T4072"/>
  <c r="R4072"/>
  <c r="M4072"/>
  <c r="T4071"/>
  <c r="R4071"/>
  <c r="M4071"/>
  <c r="T4070"/>
  <c r="R4070"/>
  <c r="M4070"/>
  <c r="T4069"/>
  <c r="R4069"/>
  <c r="M4069"/>
  <c r="T4068"/>
  <c r="R4068"/>
  <c r="M4068"/>
  <c r="T4067"/>
  <c r="R4067"/>
  <c r="M4067"/>
  <c r="T4066"/>
  <c r="R4066"/>
  <c r="M4066"/>
  <c r="T4065"/>
  <c r="R4065"/>
  <c r="M4065"/>
  <c r="T4064"/>
  <c r="R4064"/>
  <c r="M4064"/>
  <c r="T4063"/>
  <c r="R4063"/>
  <c r="M4063"/>
  <c r="T4062"/>
  <c r="R4062"/>
  <c r="M4062"/>
  <c r="T4061"/>
  <c r="R4061"/>
  <c r="M4061"/>
  <c r="T4060"/>
  <c r="R4060"/>
  <c r="M4060"/>
  <c r="T4059"/>
  <c r="R4059"/>
  <c r="M4059"/>
  <c r="T4058"/>
  <c r="R4058"/>
  <c r="M4058"/>
  <c r="T4057"/>
  <c r="R4057"/>
  <c r="M4057"/>
  <c r="T4056"/>
  <c r="R4056"/>
  <c r="M4056"/>
  <c r="T4055"/>
  <c r="R4055"/>
  <c r="M4055"/>
  <c r="T4054"/>
  <c r="R4054"/>
  <c r="M4054"/>
  <c r="T4053"/>
  <c r="R4053"/>
  <c r="M4053"/>
  <c r="T4052"/>
  <c r="R4052"/>
  <c r="M4052"/>
  <c r="T4051"/>
  <c r="R4051"/>
  <c r="M4051"/>
  <c r="T4050"/>
  <c r="R4050"/>
  <c r="M4050"/>
  <c r="T4049"/>
  <c r="R4049"/>
  <c r="M4049"/>
  <c r="T4048"/>
  <c r="R4048"/>
  <c r="M4048"/>
  <c r="T4047"/>
  <c r="R4047"/>
  <c r="M4047"/>
  <c r="T4046"/>
  <c r="R4046"/>
  <c r="M4046"/>
  <c r="T4045"/>
  <c r="R4045"/>
  <c r="M4045"/>
  <c r="T4044"/>
  <c r="R4044"/>
  <c r="M4044"/>
  <c r="T4043"/>
  <c r="R4043"/>
  <c r="M4043"/>
  <c r="T4042"/>
  <c r="R4042"/>
  <c r="M4042"/>
  <c r="T4041"/>
  <c r="R4041"/>
  <c r="M4041"/>
  <c r="T4040"/>
  <c r="R4040"/>
  <c r="M4040"/>
  <c r="T4039"/>
  <c r="R4039"/>
  <c r="M4039"/>
  <c r="T4038"/>
  <c r="R4038"/>
  <c r="M4038"/>
  <c r="T4037"/>
  <c r="R4037"/>
  <c r="M4037"/>
  <c r="T4036"/>
  <c r="R4036"/>
  <c r="M4036"/>
  <c r="T4035"/>
  <c r="R4035"/>
  <c r="M4035"/>
  <c r="T4034"/>
  <c r="R4034"/>
  <c r="M4034"/>
  <c r="T4033"/>
  <c r="R4033"/>
  <c r="M4033"/>
  <c r="T4032"/>
  <c r="R4032"/>
  <c r="M4032"/>
  <c r="T4031"/>
  <c r="R4031"/>
  <c r="M4031"/>
  <c r="T4030"/>
  <c r="R4030"/>
  <c r="M4030"/>
  <c r="T4029"/>
  <c r="R4029"/>
  <c r="M4029"/>
  <c r="T4028"/>
  <c r="R4028"/>
  <c r="M4028"/>
  <c r="T4027"/>
  <c r="R4027"/>
  <c r="M4027"/>
  <c r="T4026"/>
  <c r="R4026"/>
  <c r="M4026"/>
  <c r="T4025"/>
  <c r="R4025"/>
  <c r="M4025"/>
  <c r="T4024"/>
  <c r="R4024"/>
  <c r="M4024"/>
  <c r="T4023"/>
  <c r="R4023"/>
  <c r="M4023"/>
  <c r="T4022"/>
  <c r="R4022"/>
  <c r="M4022"/>
  <c r="T4021"/>
  <c r="R4021"/>
  <c r="M4021"/>
  <c r="T4020"/>
  <c r="R4020"/>
  <c r="M4020"/>
  <c r="T4019"/>
  <c r="R4019"/>
  <c r="M4019"/>
  <c r="L4019"/>
  <c r="K4019"/>
  <c r="F4019"/>
  <c r="G4019" s="1"/>
  <c r="T4018"/>
  <c r="R4018"/>
  <c r="M4018"/>
  <c r="T4017"/>
  <c r="R4017"/>
  <c r="M4017"/>
  <c r="T4016"/>
  <c r="R4016"/>
  <c r="M4016"/>
  <c r="T4015"/>
  <c r="R4015"/>
  <c r="M4015"/>
  <c r="T4014"/>
  <c r="R4014"/>
  <c r="M4014"/>
  <c r="T4013"/>
  <c r="R4013"/>
  <c r="M4013"/>
  <c r="T4012"/>
  <c r="R4012"/>
  <c r="M4012"/>
  <c r="T4011"/>
  <c r="R4011"/>
  <c r="M4011"/>
  <c r="T4010"/>
  <c r="R4010"/>
  <c r="M4010"/>
  <c r="T4009"/>
  <c r="R4009"/>
  <c r="M4009"/>
  <c r="T4008"/>
  <c r="R4008"/>
  <c r="M4008"/>
  <c r="T4007"/>
  <c r="R4007"/>
  <c r="M4007"/>
  <c r="T4006"/>
  <c r="R4006"/>
  <c r="M4006"/>
  <c r="T4005"/>
  <c r="R4005"/>
  <c r="M4005"/>
  <c r="T4004"/>
  <c r="R4004"/>
  <c r="M4004"/>
  <c r="T4003"/>
  <c r="R4003"/>
  <c r="M4003"/>
  <c r="T4002"/>
  <c r="R4002"/>
  <c r="M4002"/>
  <c r="T4001"/>
  <c r="R4001"/>
  <c r="M4001"/>
  <c r="T4000"/>
  <c r="R4000"/>
  <c r="M4000"/>
  <c r="T3999"/>
  <c r="R3999"/>
  <c r="T3998"/>
  <c r="R3998"/>
  <c r="M3998"/>
  <c r="T3997"/>
  <c r="R3997"/>
  <c r="M3997"/>
  <c r="T3996"/>
  <c r="R3996"/>
  <c r="M3996"/>
  <c r="T3995"/>
  <c r="R3995"/>
  <c r="M3995"/>
  <c r="T3994"/>
  <c r="R3994"/>
  <c r="M3994"/>
  <c r="T3993"/>
  <c r="R3993"/>
  <c r="M3993"/>
  <c r="T3992"/>
  <c r="R3992"/>
  <c r="M3992"/>
  <c r="T3991"/>
  <c r="R3991"/>
  <c r="M3991"/>
  <c r="T3990"/>
  <c r="R3990"/>
  <c r="M3990"/>
  <c r="T3989"/>
  <c r="R3989"/>
  <c r="M3989"/>
  <c r="T3988"/>
  <c r="R3988"/>
  <c r="M3988"/>
  <c r="T3987"/>
  <c r="R3987"/>
  <c r="M3987"/>
  <c r="T3986"/>
  <c r="R3986"/>
  <c r="M3986"/>
  <c r="T3985"/>
  <c r="R3985"/>
  <c r="M3985"/>
  <c r="T3984"/>
  <c r="R3984"/>
  <c r="M3984"/>
  <c r="T3983"/>
  <c r="R3983"/>
  <c r="M3983"/>
  <c r="T3982"/>
  <c r="R3982"/>
  <c r="M3982"/>
  <c r="T3981"/>
  <c r="R3981"/>
  <c r="M3981"/>
  <c r="T3980"/>
  <c r="R3980"/>
  <c r="M3980"/>
  <c r="T3979"/>
  <c r="R3979"/>
  <c r="M3979"/>
  <c r="T3978"/>
  <c r="R3978"/>
  <c r="M3978"/>
  <c r="T3977"/>
  <c r="R3977"/>
  <c r="M3977"/>
  <c r="T3976"/>
  <c r="R3976"/>
  <c r="M3976"/>
  <c r="T3975"/>
  <c r="R3975"/>
  <c r="M3975"/>
  <c r="T3974"/>
  <c r="R3974"/>
  <c r="M3974"/>
  <c r="T3973"/>
  <c r="R3973"/>
  <c r="M3973"/>
  <c r="T3972"/>
  <c r="R3972"/>
  <c r="M3972"/>
  <c r="T3971"/>
  <c r="R3971"/>
  <c r="M3971"/>
  <c r="T3970"/>
  <c r="R3970"/>
  <c r="T3969"/>
  <c r="R3969"/>
  <c r="M3969"/>
  <c r="T3968"/>
  <c r="R3968"/>
  <c r="M3968"/>
  <c r="T3967"/>
  <c r="R3967"/>
  <c r="M3967"/>
  <c r="T3966"/>
  <c r="R3966"/>
  <c r="M3966"/>
  <c r="T3965"/>
  <c r="R3965"/>
  <c r="M3965"/>
  <c r="T3964"/>
  <c r="R3964"/>
  <c r="T3963"/>
  <c r="R3963"/>
  <c r="M3963"/>
  <c r="T3962"/>
  <c r="R3962"/>
  <c r="M3962"/>
  <c r="T3961"/>
  <c r="R3961"/>
  <c r="M3961"/>
  <c r="T3960"/>
  <c r="R3960"/>
  <c r="M3960"/>
  <c r="T3959"/>
  <c r="R3959"/>
  <c r="I3959"/>
  <c r="H3959"/>
  <c r="T3958"/>
  <c r="R3958"/>
  <c r="M3958"/>
  <c r="L3958"/>
  <c r="K3958"/>
  <c r="T3957"/>
  <c r="R3957"/>
  <c r="I3957"/>
  <c r="H3957"/>
  <c r="T3956"/>
  <c r="R3956"/>
  <c r="M3956"/>
  <c r="L3956"/>
  <c r="K3956"/>
  <c r="T3955"/>
  <c r="R3955"/>
  <c r="M3955"/>
  <c r="T3954"/>
  <c r="R3954"/>
  <c r="M3954"/>
  <c r="T3953"/>
  <c r="R3953"/>
  <c r="I3953"/>
  <c r="H3953"/>
  <c r="T3952"/>
  <c r="R3952"/>
  <c r="I3952"/>
  <c r="H3952"/>
  <c r="T3951"/>
  <c r="R3951"/>
  <c r="I3951"/>
  <c r="H3951"/>
  <c r="T3950"/>
  <c r="R3950"/>
  <c r="M3950"/>
  <c r="F3950"/>
  <c r="T3949"/>
  <c r="R3949"/>
  <c r="I3949"/>
  <c r="H3949"/>
  <c r="T3948"/>
  <c r="R3948"/>
  <c r="I3948"/>
  <c r="H3948"/>
  <c r="T3947"/>
  <c r="R3947"/>
  <c r="M3947"/>
  <c r="L3947"/>
  <c r="K3947"/>
  <c r="T3946"/>
  <c r="R3946"/>
  <c r="I3946"/>
  <c r="H3946"/>
  <c r="T3945"/>
  <c r="R3945"/>
  <c r="M3945"/>
  <c r="L3945"/>
  <c r="K3945"/>
  <c r="T3944"/>
  <c r="R3944"/>
  <c r="I3944"/>
  <c r="H3944"/>
  <c r="T3943"/>
  <c r="R3943"/>
  <c r="M3943"/>
  <c r="F3943"/>
  <c r="T3942"/>
  <c r="R3942"/>
  <c r="M3942"/>
  <c r="F3942"/>
  <c r="T3941"/>
  <c r="R3941"/>
  <c r="M3941"/>
  <c r="T3940"/>
  <c r="R3940"/>
  <c r="M3940"/>
  <c r="T3939"/>
  <c r="R3939"/>
  <c r="M3939"/>
  <c r="F3939"/>
  <c r="T3938"/>
  <c r="R3938"/>
  <c r="I3938"/>
  <c r="H3938"/>
  <c r="T3937"/>
  <c r="T3936"/>
  <c r="R3936"/>
  <c r="I3936"/>
  <c r="H3936"/>
  <c r="T3935"/>
  <c r="R3935"/>
  <c r="F3935"/>
  <c r="T3934"/>
  <c r="R3934"/>
  <c r="I3934"/>
  <c r="H3934"/>
  <c r="T3933"/>
  <c r="R3933"/>
  <c r="I3933"/>
  <c r="H3933"/>
  <c r="T3932"/>
  <c r="R3932"/>
  <c r="I3932"/>
  <c r="H3932"/>
  <c r="T3931"/>
  <c r="R3931"/>
  <c r="F3931"/>
  <c r="T3930"/>
  <c r="R3930"/>
  <c r="F3930"/>
  <c r="T3929"/>
  <c r="R3929"/>
  <c r="M3929"/>
  <c r="T3928"/>
  <c r="R3928"/>
  <c r="M3928"/>
  <c r="L3928"/>
  <c r="K3928"/>
  <c r="G3928"/>
  <c r="F3928"/>
  <c r="T3927"/>
  <c r="T3926"/>
  <c r="R3926"/>
  <c r="M3926"/>
  <c r="L3926"/>
  <c r="K3926"/>
  <c r="G3926"/>
  <c r="F3926"/>
  <c r="T3925"/>
  <c r="R3925"/>
  <c r="T3924"/>
  <c r="R3924"/>
  <c r="M3924"/>
  <c r="T3923"/>
  <c r="R3923"/>
  <c r="M3923"/>
  <c r="T3922"/>
  <c r="R3922"/>
  <c r="M3922"/>
  <c r="T3921"/>
  <c r="R3921"/>
  <c r="M3921"/>
  <c r="T3920"/>
  <c r="R3920"/>
  <c r="M3920"/>
  <c r="T3919"/>
  <c r="R3919"/>
  <c r="M3919"/>
  <c r="T3918"/>
  <c r="R3918"/>
  <c r="M3918"/>
  <c r="T3917"/>
  <c r="R3917"/>
  <c r="M3917"/>
  <c r="T3916"/>
  <c r="R3916"/>
  <c r="M3916"/>
  <c r="T3915"/>
  <c r="R3915"/>
  <c r="M3915"/>
  <c r="T3914"/>
  <c r="R3914"/>
  <c r="M3914"/>
  <c r="T3913"/>
  <c r="R3913"/>
  <c r="M3913"/>
  <c r="T3912"/>
  <c r="R3912"/>
  <c r="T3911"/>
  <c r="R3911"/>
  <c r="T3910"/>
  <c r="R3910"/>
  <c r="T3909"/>
  <c r="R3909"/>
  <c r="T3908"/>
  <c r="R3908"/>
  <c r="T3907"/>
  <c r="R3907"/>
  <c r="T3906"/>
  <c r="R3906"/>
  <c r="T3905"/>
  <c r="R3905"/>
  <c r="T3904"/>
  <c r="R3904"/>
  <c r="M3904"/>
  <c r="T3903"/>
  <c r="R3903"/>
  <c r="M3903"/>
  <c r="T3902"/>
  <c r="R3902"/>
  <c r="M3902"/>
  <c r="T3901"/>
  <c r="R3901"/>
  <c r="M3901"/>
  <c r="T3900"/>
  <c r="R3900"/>
  <c r="M3900"/>
  <c r="T3899"/>
  <c r="R3899"/>
  <c r="M3899"/>
  <c r="T3898"/>
  <c r="R3898"/>
  <c r="M3898"/>
  <c r="T3897"/>
  <c r="R3897"/>
  <c r="M3897"/>
  <c r="T3896"/>
  <c r="R3896"/>
  <c r="M3896"/>
  <c r="T3895"/>
  <c r="R3895"/>
  <c r="M3895"/>
  <c r="T3894"/>
  <c r="R3894"/>
  <c r="M3894"/>
  <c r="T3893"/>
  <c r="R3893"/>
  <c r="M3893"/>
  <c r="T3892"/>
  <c r="R3892"/>
  <c r="M3892"/>
  <c r="T3891"/>
  <c r="R3891"/>
  <c r="M3891"/>
  <c r="T3890"/>
  <c r="R3890"/>
  <c r="M3890"/>
  <c r="T3889"/>
  <c r="R3889"/>
  <c r="M3889"/>
  <c r="T3888"/>
  <c r="R3888"/>
  <c r="M3888"/>
  <c r="T3887"/>
  <c r="R3887"/>
  <c r="M3887"/>
  <c r="T3886"/>
  <c r="R3886"/>
  <c r="M3886"/>
  <c r="T3885"/>
  <c r="R3885"/>
  <c r="M3885"/>
  <c r="T3884"/>
  <c r="R3884"/>
  <c r="T3883"/>
  <c r="R3883"/>
  <c r="T3882"/>
  <c r="R3882"/>
  <c r="M3882"/>
  <c r="T3881"/>
  <c r="R3881"/>
  <c r="M3881"/>
  <c r="T3880"/>
  <c r="R3880"/>
  <c r="M3880"/>
  <c r="T3879"/>
  <c r="R3879"/>
  <c r="M3879"/>
  <c r="T3878"/>
  <c r="R3878"/>
  <c r="M3878"/>
  <c r="T3877"/>
  <c r="R3877"/>
  <c r="M3877"/>
  <c r="T3876"/>
  <c r="R3876"/>
  <c r="M3876"/>
  <c r="T3875"/>
  <c r="R3875"/>
  <c r="M3875"/>
  <c r="T3874"/>
  <c r="R3874"/>
  <c r="M3874"/>
  <c r="T3873"/>
  <c r="R3873"/>
  <c r="M3873"/>
  <c r="T3872"/>
  <c r="R3872"/>
  <c r="M3872"/>
  <c r="T3871"/>
  <c r="R3871"/>
  <c r="M3871"/>
  <c r="T3870"/>
  <c r="T3869"/>
  <c r="R3869"/>
  <c r="M3869"/>
  <c r="T3868"/>
  <c r="R3868"/>
  <c r="T3867"/>
  <c r="R3867"/>
  <c r="M3867"/>
  <c r="T3866"/>
  <c r="R3866"/>
  <c r="T3865"/>
  <c r="R3865"/>
  <c r="M3865"/>
  <c r="L3865"/>
  <c r="K3865"/>
  <c r="G3865"/>
  <c r="F3865"/>
  <c r="T3864"/>
  <c r="R3864"/>
  <c r="T3863"/>
  <c r="R3863"/>
  <c r="M3863"/>
  <c r="L3863"/>
  <c r="K3863"/>
  <c r="F3863"/>
  <c r="G3863" s="1"/>
  <c r="T3862"/>
  <c r="R3862"/>
  <c r="M3862"/>
  <c r="L3862"/>
  <c r="K3862"/>
  <c r="G3862"/>
  <c r="F3862"/>
  <c r="T3861"/>
  <c r="R3861"/>
  <c r="M3861"/>
  <c r="L3861"/>
  <c r="K3861"/>
  <c r="F3861"/>
  <c r="G3861" s="1"/>
  <c r="T3860"/>
  <c r="R3860"/>
  <c r="T3859"/>
  <c r="R3859"/>
  <c r="T3858"/>
  <c r="T3857"/>
  <c r="T3856"/>
  <c r="R3856"/>
  <c r="T3855"/>
  <c r="R3855"/>
  <c r="T3854"/>
  <c r="R3854"/>
  <c r="M3854"/>
  <c r="T3853"/>
  <c r="R3853"/>
  <c r="M3853"/>
  <c r="T3852"/>
  <c r="R3852"/>
  <c r="M3852"/>
  <c r="T3851"/>
  <c r="R3851"/>
  <c r="M3851"/>
  <c r="T3850"/>
  <c r="R3850"/>
  <c r="M3850"/>
  <c r="T3849"/>
  <c r="R3849"/>
  <c r="M3849"/>
  <c r="T3848"/>
  <c r="R3848"/>
  <c r="M3848"/>
  <c r="T3847"/>
  <c r="R3847"/>
  <c r="M3847"/>
  <c r="T3846"/>
  <c r="T3845"/>
  <c r="R3845"/>
  <c r="T3844"/>
  <c r="R3844"/>
  <c r="M3844"/>
  <c r="T3843"/>
  <c r="R3843"/>
  <c r="T3842"/>
  <c r="R3842"/>
  <c r="M3842"/>
  <c r="T3841"/>
  <c r="R3841"/>
  <c r="M3841"/>
  <c r="T3840"/>
  <c r="R3840"/>
  <c r="M3840"/>
  <c r="T3839"/>
  <c r="R3839"/>
  <c r="M3839"/>
  <c r="T3838"/>
  <c r="R3838"/>
  <c r="M3838"/>
  <c r="T3837"/>
  <c r="R3837"/>
  <c r="M3837"/>
  <c r="T3836"/>
  <c r="R3836"/>
  <c r="M3836"/>
  <c r="T3835"/>
  <c r="R3835"/>
  <c r="M3835"/>
  <c r="T3834"/>
  <c r="R3834"/>
  <c r="M3834"/>
  <c r="T3833"/>
  <c r="R3833"/>
  <c r="M3833"/>
  <c r="F3833"/>
  <c r="T3832"/>
  <c r="R3832"/>
  <c r="M3832"/>
  <c r="F3832"/>
  <c r="T3831"/>
  <c r="R3831"/>
  <c r="M3831"/>
  <c r="F3831"/>
  <c r="T3830"/>
  <c r="R3830"/>
  <c r="M3830"/>
  <c r="F3830"/>
  <c r="T3829"/>
  <c r="R3829"/>
  <c r="M3829"/>
  <c r="F3829"/>
  <c r="T3828"/>
  <c r="R3828"/>
  <c r="M3828"/>
  <c r="F3828"/>
  <c r="T3827"/>
  <c r="R3827"/>
  <c r="I3827"/>
  <c r="H3827"/>
  <c r="T3826"/>
  <c r="R3826"/>
  <c r="M3826"/>
  <c r="L3826"/>
  <c r="K3826"/>
  <c r="T3825"/>
  <c r="R3825"/>
  <c r="M3825"/>
  <c r="F3825"/>
  <c r="T3824"/>
  <c r="R3824"/>
  <c r="M3824"/>
  <c r="F3824"/>
  <c r="T3823"/>
  <c r="R3823"/>
  <c r="M3823"/>
  <c r="F3823"/>
  <c r="T3822"/>
  <c r="R3822"/>
  <c r="M3822"/>
  <c r="L3822"/>
  <c r="K3822"/>
  <c r="T3821"/>
  <c r="R3821"/>
  <c r="M3821"/>
  <c r="F3821"/>
  <c r="T3820"/>
  <c r="R3820"/>
  <c r="M3820"/>
  <c r="F3820"/>
  <c r="T3819"/>
  <c r="R3819"/>
  <c r="M3819"/>
  <c r="F3819"/>
  <c r="T3818"/>
  <c r="R3818"/>
  <c r="M3818"/>
  <c r="F3818"/>
  <c r="T3817"/>
  <c r="R3817"/>
  <c r="M3817"/>
  <c r="F3817"/>
  <c r="T3816"/>
  <c r="R3816"/>
  <c r="M3816"/>
  <c r="F3816"/>
  <c r="T3815"/>
  <c r="R3815"/>
  <c r="I3815"/>
  <c r="H3815"/>
  <c r="T3814"/>
  <c r="R3814"/>
  <c r="M3814"/>
  <c r="F3814"/>
  <c r="T3813"/>
  <c r="R3813"/>
  <c r="I3813"/>
  <c r="H3813"/>
  <c r="T3812"/>
  <c r="R3812"/>
  <c r="M3812"/>
  <c r="F3812"/>
  <c r="T3811"/>
  <c r="R3811"/>
  <c r="M3811"/>
  <c r="F3811"/>
  <c r="T3810"/>
  <c r="R3810"/>
  <c r="I3810"/>
  <c r="H3810"/>
  <c r="T3809"/>
  <c r="R3809"/>
  <c r="M3809"/>
  <c r="F3809"/>
  <c r="T3808"/>
  <c r="R3808"/>
  <c r="I3808"/>
  <c r="H3808"/>
  <c r="T3807"/>
  <c r="R3807"/>
  <c r="M3807"/>
  <c r="F3807"/>
  <c r="T3806"/>
  <c r="R3806"/>
  <c r="M3806"/>
  <c r="F3806"/>
  <c r="T3805"/>
  <c r="R3805"/>
  <c r="M3805"/>
  <c r="F3805"/>
  <c r="T3804"/>
  <c r="R3804"/>
  <c r="M3804"/>
  <c r="F3804"/>
  <c r="T3803"/>
  <c r="R3803"/>
  <c r="M3803"/>
  <c r="F3803"/>
  <c r="T3802"/>
  <c r="R3802"/>
  <c r="M3802"/>
  <c r="F3802"/>
  <c r="T3801"/>
  <c r="R3801"/>
  <c r="M3801"/>
  <c r="F3801"/>
  <c r="T3800"/>
  <c r="R3800"/>
  <c r="I3800"/>
  <c r="H3800"/>
  <c r="T3799"/>
  <c r="R3799"/>
  <c r="M3799"/>
  <c r="F3799"/>
  <c r="T3798"/>
  <c r="R3798"/>
  <c r="I3798"/>
  <c r="H3798"/>
  <c r="T3797"/>
  <c r="R3797"/>
  <c r="M3797"/>
  <c r="L3797"/>
  <c r="K3797"/>
  <c r="T3796"/>
  <c r="R3796"/>
  <c r="M3796"/>
  <c r="L3796"/>
  <c r="K3796"/>
  <c r="T3795"/>
  <c r="R3795"/>
  <c r="M3795"/>
  <c r="L3795"/>
  <c r="K3795"/>
  <c r="T3794"/>
  <c r="R3794"/>
  <c r="M3794"/>
  <c r="L3794"/>
  <c r="K3794"/>
  <c r="T3793"/>
  <c r="R3793"/>
  <c r="M3793"/>
  <c r="L3793"/>
  <c r="K3793"/>
  <c r="T3792"/>
  <c r="R3792"/>
  <c r="M3792"/>
  <c r="L3792"/>
  <c r="K3792"/>
  <c r="T3791"/>
  <c r="R3791"/>
  <c r="M3791"/>
  <c r="T3790"/>
  <c r="R3790"/>
  <c r="M3790"/>
  <c r="T3789"/>
  <c r="R3789"/>
  <c r="M3789"/>
  <c r="T3788"/>
  <c r="R3788"/>
  <c r="M3788"/>
  <c r="T3787"/>
  <c r="R3787"/>
  <c r="M3787"/>
  <c r="T3786"/>
  <c r="R3786"/>
  <c r="M3786"/>
  <c r="T3785"/>
  <c r="R3785"/>
  <c r="M3785"/>
  <c r="T3784"/>
  <c r="R3784"/>
  <c r="T3783"/>
  <c r="R3783"/>
  <c r="M3783"/>
  <c r="T3782"/>
  <c r="R3782"/>
  <c r="M3782"/>
  <c r="T3781"/>
  <c r="R3781"/>
  <c r="M3781"/>
  <c r="T3780"/>
  <c r="R3780"/>
  <c r="M3780"/>
  <c r="T3779"/>
  <c r="R3779"/>
  <c r="M3779"/>
  <c r="T3778"/>
  <c r="R3778"/>
  <c r="M3778"/>
  <c r="T3777"/>
  <c r="R3777"/>
  <c r="M3777"/>
  <c r="T3776"/>
  <c r="R3776"/>
  <c r="M3776"/>
  <c r="T3775"/>
  <c r="R3775"/>
  <c r="M3775"/>
  <c r="T3774"/>
  <c r="R3774"/>
  <c r="M3774"/>
  <c r="T3773"/>
  <c r="R3773"/>
  <c r="M3773"/>
  <c r="T3772"/>
  <c r="R3772"/>
  <c r="M3772"/>
  <c r="T3771"/>
  <c r="R3771"/>
  <c r="M3771"/>
  <c r="T3770"/>
  <c r="R3770"/>
  <c r="T3769"/>
  <c r="R3769"/>
  <c r="M3769"/>
  <c r="T3768"/>
  <c r="R3768"/>
  <c r="M3768"/>
  <c r="T3767"/>
  <c r="R3767"/>
  <c r="M3767"/>
  <c r="T3766"/>
  <c r="R3766"/>
  <c r="M3766"/>
  <c r="T3765"/>
  <c r="R3765"/>
  <c r="M3765"/>
  <c r="T3764"/>
  <c r="R3764"/>
  <c r="M3764"/>
  <c r="T3763"/>
  <c r="R3763"/>
  <c r="M3763"/>
  <c r="T3762"/>
  <c r="R3762"/>
  <c r="M3762"/>
  <c r="T3761"/>
  <c r="R3761"/>
  <c r="M3761"/>
  <c r="T3760"/>
  <c r="R3760"/>
  <c r="M3760"/>
  <c r="T3759"/>
  <c r="R3759"/>
  <c r="M3759"/>
  <c r="T3758"/>
  <c r="R3758"/>
  <c r="M3758"/>
  <c r="T3757"/>
  <c r="T3756"/>
  <c r="R3756"/>
  <c r="M3756"/>
  <c r="T3755"/>
  <c r="R3755"/>
  <c r="M3755"/>
  <c r="T3754"/>
  <c r="R3754"/>
  <c r="T3753"/>
  <c r="R3753"/>
  <c r="T3752"/>
  <c r="R3752"/>
  <c r="T3751"/>
  <c r="R3751"/>
  <c r="T3750"/>
  <c r="R3750"/>
  <c r="T3749"/>
  <c r="R3749"/>
  <c r="T3748"/>
  <c r="R3748"/>
  <c r="T3747"/>
  <c r="R3747"/>
  <c r="T3746"/>
  <c r="R3746"/>
  <c r="T3745"/>
  <c r="R3745"/>
  <c r="T3744"/>
  <c r="R3744"/>
  <c r="M3744"/>
  <c r="T3743"/>
  <c r="R3743"/>
  <c r="M3743"/>
  <c r="T3742"/>
  <c r="R3742"/>
  <c r="T3741"/>
  <c r="R3741"/>
  <c r="T3740"/>
  <c r="R3740"/>
  <c r="M3740"/>
  <c r="T3739"/>
  <c r="T3738"/>
  <c r="R3738"/>
  <c r="M3738"/>
  <c r="T3737"/>
  <c r="R3737"/>
  <c r="M3737"/>
  <c r="T3736"/>
  <c r="R3736"/>
  <c r="M3736"/>
  <c r="T3735"/>
  <c r="R3735"/>
  <c r="M3735"/>
  <c r="T3734"/>
  <c r="R3734"/>
  <c r="M3734"/>
  <c r="T3733"/>
  <c r="R3733"/>
  <c r="M3733"/>
  <c r="T3732"/>
  <c r="R3732"/>
  <c r="M3732"/>
  <c r="T3731"/>
  <c r="T3730"/>
  <c r="R3730"/>
  <c r="M3730"/>
  <c r="T3729"/>
  <c r="R3729"/>
  <c r="T3728"/>
  <c r="R3728"/>
  <c r="T3727"/>
  <c r="R3727"/>
  <c r="M3727"/>
  <c r="T3726"/>
  <c r="R3726"/>
  <c r="M3726"/>
  <c r="T3725"/>
  <c r="R3725"/>
  <c r="M3725"/>
  <c r="T3724"/>
  <c r="R3724"/>
  <c r="M3724"/>
  <c r="T3723"/>
  <c r="R3723"/>
  <c r="T3722"/>
  <c r="R3722"/>
  <c r="M3722"/>
  <c r="T3721"/>
  <c r="R3721"/>
  <c r="M3721"/>
  <c r="T3720"/>
  <c r="R3720"/>
  <c r="M3720"/>
  <c r="L3720"/>
  <c r="K3720"/>
  <c r="F3720"/>
  <c r="G3720" s="1"/>
  <c r="T3719"/>
  <c r="R3719"/>
  <c r="M3719"/>
  <c r="T3718"/>
  <c r="R3718"/>
  <c r="M3718"/>
  <c r="T3717"/>
  <c r="R3717"/>
  <c r="T3716"/>
  <c r="R3716"/>
  <c r="T3715"/>
  <c r="R3715"/>
  <c r="M3715"/>
  <c r="T3714"/>
  <c r="R3714"/>
  <c r="M3714"/>
  <c r="T3713"/>
  <c r="R3713"/>
  <c r="M3713"/>
  <c r="T3712"/>
  <c r="R3712"/>
  <c r="M3712"/>
  <c r="T3711"/>
  <c r="R3711"/>
  <c r="M3711"/>
  <c r="T3710"/>
  <c r="R3710"/>
  <c r="M3710"/>
  <c r="T3709"/>
  <c r="R3709"/>
  <c r="M3709"/>
  <c r="T3708"/>
  <c r="R3708"/>
  <c r="T3707"/>
  <c r="R3707"/>
  <c r="M3707"/>
  <c r="T3706"/>
  <c r="R3706"/>
  <c r="M3706"/>
  <c r="T3705"/>
  <c r="R3705"/>
  <c r="M3705"/>
  <c r="T3704"/>
  <c r="R3704"/>
  <c r="M3704"/>
  <c r="T3703"/>
  <c r="R3703"/>
  <c r="M3703"/>
  <c r="T3702"/>
  <c r="R3702"/>
  <c r="M3702"/>
  <c r="T3701"/>
  <c r="R3701"/>
  <c r="M3701"/>
  <c r="T3700"/>
  <c r="R3700"/>
  <c r="M3700"/>
  <c r="T3699"/>
  <c r="R3699"/>
  <c r="M3699"/>
  <c r="T3698"/>
  <c r="R3698"/>
  <c r="M3698"/>
  <c r="L3698"/>
  <c r="K3698"/>
  <c r="G3698"/>
  <c r="F3698"/>
  <c r="T3697"/>
  <c r="R3697"/>
  <c r="T3696"/>
  <c r="T3695"/>
  <c r="T3694"/>
  <c r="T3693"/>
  <c r="T3692"/>
  <c r="T3691"/>
  <c r="T3690"/>
  <c r="R3690"/>
  <c r="T3689"/>
  <c r="R3689"/>
  <c r="T3688"/>
  <c r="R3688"/>
  <c r="T3687"/>
  <c r="R3687"/>
  <c r="T3686"/>
  <c r="R3686"/>
  <c r="M3686"/>
  <c r="T3685"/>
  <c r="T3684"/>
  <c r="R3684"/>
  <c r="M3684"/>
  <c r="T3683"/>
  <c r="R3683"/>
  <c r="M3683"/>
  <c r="T3682"/>
  <c r="R3682"/>
  <c r="M3682"/>
  <c r="T3681"/>
  <c r="R3681"/>
  <c r="M3681"/>
  <c r="T3680"/>
  <c r="R3680"/>
  <c r="T3679"/>
  <c r="R3679"/>
  <c r="T3678"/>
  <c r="R3678"/>
  <c r="T3677"/>
  <c r="R3677"/>
  <c r="M3677"/>
  <c r="T3676"/>
  <c r="R3676"/>
  <c r="M3676"/>
  <c r="T3675"/>
  <c r="T3674"/>
  <c r="R3674"/>
  <c r="M3674"/>
  <c r="T3673"/>
  <c r="R3673"/>
  <c r="M3673"/>
  <c r="T3672"/>
  <c r="R3672"/>
  <c r="M3672"/>
  <c r="T3671"/>
  <c r="R3671"/>
  <c r="M3671"/>
  <c r="T3670"/>
  <c r="R3670"/>
  <c r="M3670"/>
  <c r="T3669"/>
  <c r="R3669"/>
  <c r="M3669"/>
  <c r="T3668"/>
  <c r="R3668"/>
  <c r="M3668"/>
  <c r="T3667"/>
  <c r="R3667"/>
  <c r="M3667"/>
  <c r="T3666"/>
  <c r="R3666"/>
  <c r="M3666"/>
  <c r="T3665"/>
  <c r="R3665"/>
  <c r="M3665"/>
  <c r="T3664"/>
  <c r="R3664"/>
  <c r="M3664"/>
  <c r="T3663"/>
  <c r="R3663"/>
  <c r="M3663"/>
  <c r="T3662"/>
  <c r="R3662"/>
  <c r="M3662"/>
  <c r="T3661"/>
  <c r="R3661"/>
  <c r="M3661"/>
  <c r="T3660"/>
  <c r="R3660"/>
  <c r="M3660"/>
  <c r="T3659"/>
  <c r="T3658"/>
  <c r="R3658"/>
  <c r="M3658"/>
  <c r="T3657"/>
  <c r="R3657"/>
  <c r="M3657"/>
  <c r="T3656"/>
  <c r="R3656"/>
  <c r="M3656"/>
  <c r="T3655"/>
  <c r="R3655"/>
  <c r="T3654"/>
  <c r="R3654"/>
  <c r="M3654"/>
  <c r="T3653"/>
  <c r="R3653"/>
  <c r="T3652"/>
  <c r="R3652"/>
  <c r="M3652"/>
  <c r="T3651"/>
  <c r="R3651"/>
  <c r="M3651"/>
  <c r="T3650"/>
  <c r="R3650"/>
  <c r="M3650"/>
  <c r="T3649"/>
  <c r="R3649"/>
  <c r="M3649"/>
  <c r="T3648"/>
  <c r="R3648"/>
  <c r="M3648"/>
  <c r="T3647"/>
  <c r="R3647"/>
  <c r="M3647"/>
  <c r="T3646"/>
  <c r="R3646"/>
  <c r="M3646"/>
  <c r="T3645"/>
  <c r="R3645"/>
  <c r="T3644"/>
  <c r="T3643"/>
  <c r="R3643"/>
  <c r="M3643"/>
  <c r="T3642"/>
  <c r="R3642"/>
  <c r="M3642"/>
  <c r="T3641"/>
  <c r="R3641"/>
  <c r="M3641"/>
  <c r="T3640"/>
  <c r="R3640"/>
  <c r="M3640"/>
  <c r="T3639"/>
  <c r="R3639"/>
  <c r="M3639"/>
  <c r="T3638"/>
  <c r="R3638"/>
  <c r="M3638"/>
  <c r="T3637"/>
  <c r="R3637"/>
  <c r="M3637"/>
  <c r="T3636"/>
  <c r="R3636"/>
  <c r="M3636"/>
  <c r="T3635"/>
  <c r="R3635"/>
  <c r="M3635"/>
  <c r="T3634"/>
  <c r="R3634"/>
  <c r="M3634"/>
  <c r="T3633"/>
  <c r="R3633"/>
  <c r="M3633"/>
  <c r="T3632"/>
  <c r="R3632"/>
  <c r="M3632"/>
  <c r="T3631"/>
  <c r="R3631"/>
  <c r="M3631"/>
  <c r="T3630"/>
  <c r="R3630"/>
  <c r="M3630"/>
  <c r="T3629"/>
  <c r="R3629"/>
  <c r="M3629"/>
  <c r="T3628"/>
  <c r="R3628"/>
  <c r="M3628"/>
  <c r="T3627"/>
  <c r="R3627"/>
  <c r="M3627"/>
  <c r="T3626"/>
  <c r="R3626"/>
  <c r="M3626"/>
  <c r="T3625"/>
  <c r="R3625"/>
  <c r="M3625"/>
  <c r="T3624"/>
  <c r="R3624"/>
  <c r="M3624"/>
  <c r="T3623"/>
  <c r="R3623"/>
  <c r="M3623"/>
  <c r="T3622"/>
  <c r="R3622"/>
  <c r="M3622"/>
  <c r="T3621"/>
  <c r="T3620"/>
  <c r="R3620"/>
  <c r="M3620"/>
  <c r="T3619"/>
  <c r="R3619"/>
  <c r="T3618"/>
  <c r="R3618"/>
  <c r="M3618"/>
  <c r="T3617"/>
  <c r="R3617"/>
  <c r="M3617"/>
  <c r="T3616"/>
  <c r="R3616"/>
  <c r="M3616"/>
  <c r="T3615"/>
  <c r="R3615"/>
  <c r="M3615"/>
  <c r="T3614"/>
  <c r="R3614"/>
  <c r="M3614"/>
  <c r="T3613"/>
  <c r="R3613"/>
  <c r="M3613"/>
  <c r="T3612"/>
  <c r="R3612"/>
  <c r="M3612"/>
  <c r="T3611"/>
  <c r="R3611"/>
  <c r="M3611"/>
  <c r="T3610"/>
  <c r="R3610"/>
  <c r="M3610"/>
  <c r="L3610"/>
  <c r="K3610"/>
  <c r="F3610"/>
  <c r="G3610" s="1"/>
  <c r="T3609"/>
  <c r="R3609"/>
  <c r="M3609"/>
  <c r="T3608"/>
  <c r="R3608"/>
  <c r="M3608"/>
  <c r="T3607"/>
  <c r="T3606"/>
  <c r="R3606"/>
  <c r="M3606"/>
  <c r="T3605"/>
  <c r="R3605"/>
  <c r="M3605"/>
  <c r="T3604"/>
  <c r="R3604"/>
  <c r="M3604"/>
  <c r="T3603"/>
  <c r="R3603"/>
  <c r="M3603"/>
  <c r="T3602"/>
  <c r="R3602"/>
  <c r="M3602"/>
  <c r="L3602"/>
  <c r="K3602"/>
  <c r="T3601"/>
  <c r="R3601"/>
  <c r="M3601"/>
  <c r="T3600"/>
  <c r="R3600"/>
  <c r="M3600"/>
  <c r="T3599"/>
  <c r="R3599"/>
  <c r="M3599"/>
  <c r="T3598"/>
  <c r="R3598"/>
  <c r="M3598"/>
  <c r="T3597"/>
  <c r="R3597"/>
  <c r="M3597"/>
  <c r="T3596"/>
  <c r="R3596"/>
  <c r="M3596"/>
  <c r="T3595"/>
  <c r="R3595"/>
  <c r="M3595"/>
  <c r="T3594"/>
  <c r="R3594"/>
  <c r="M3594"/>
  <c r="T3593"/>
  <c r="R3593"/>
  <c r="M3593"/>
  <c r="T3592"/>
  <c r="R3592"/>
  <c r="M3592"/>
  <c r="T3591"/>
  <c r="R3591"/>
  <c r="M3591"/>
  <c r="T3590"/>
  <c r="R3590"/>
  <c r="M3590"/>
  <c r="T3589"/>
  <c r="R3589"/>
  <c r="M3589"/>
  <c r="T3588"/>
  <c r="R3588"/>
  <c r="M3588"/>
  <c r="T3587"/>
  <c r="R3587"/>
  <c r="M3587"/>
  <c r="T3586"/>
  <c r="R3586"/>
  <c r="M3586"/>
  <c r="T3585"/>
  <c r="R3585"/>
  <c r="M3585"/>
  <c r="T3584"/>
  <c r="R3584"/>
  <c r="M3584"/>
  <c r="T3583"/>
  <c r="R3583"/>
  <c r="M3583"/>
  <c r="T3582"/>
  <c r="R3582"/>
  <c r="M3582"/>
  <c r="T3581"/>
  <c r="R3581"/>
  <c r="T3580"/>
  <c r="R3580"/>
  <c r="M3580"/>
  <c r="T3579"/>
  <c r="R3579"/>
  <c r="M3579"/>
  <c r="T3578"/>
  <c r="R3578"/>
  <c r="M3578"/>
  <c r="T3577"/>
  <c r="R3577"/>
  <c r="M3577"/>
  <c r="T3576"/>
  <c r="T3575"/>
  <c r="R3575"/>
  <c r="M3575"/>
  <c r="T3574"/>
  <c r="R3574"/>
  <c r="M3574"/>
  <c r="T3573"/>
  <c r="R3573"/>
  <c r="M3573"/>
  <c r="T3572"/>
  <c r="R3572"/>
  <c r="M3572"/>
  <c r="T3571"/>
  <c r="R3571"/>
  <c r="M3571"/>
  <c r="T3570"/>
  <c r="R3570"/>
  <c r="M3570"/>
  <c r="T3569"/>
  <c r="T3568"/>
  <c r="R3568"/>
  <c r="M3568"/>
  <c r="T3567"/>
  <c r="R3567"/>
  <c r="M3567"/>
  <c r="T3566"/>
  <c r="R3566"/>
  <c r="M3566"/>
  <c r="T3565"/>
  <c r="R3565"/>
  <c r="M3565"/>
  <c r="T3564"/>
  <c r="R3564"/>
  <c r="M3564"/>
  <c r="T3563"/>
  <c r="R3563"/>
  <c r="M3563"/>
  <c r="T3562"/>
  <c r="R3562"/>
  <c r="M3562"/>
  <c r="T3561"/>
  <c r="R3561"/>
  <c r="M3561"/>
  <c r="T3560"/>
  <c r="R3560"/>
  <c r="T3559"/>
  <c r="R3559"/>
  <c r="M3559"/>
  <c r="T3558"/>
  <c r="R3558"/>
  <c r="M3558"/>
  <c r="T3557"/>
  <c r="R3557"/>
  <c r="M3557"/>
  <c r="T3556"/>
  <c r="R3556"/>
  <c r="M3556"/>
  <c r="T3555"/>
  <c r="R3555"/>
  <c r="M3555"/>
  <c r="T3554"/>
  <c r="R3554"/>
  <c r="M3554"/>
  <c r="T3553"/>
  <c r="R3553"/>
  <c r="M3553"/>
  <c r="T3552"/>
  <c r="R3552"/>
  <c r="M3552"/>
  <c r="T3551"/>
  <c r="R3551"/>
  <c r="M3551"/>
  <c r="T3550"/>
  <c r="R3550"/>
  <c r="M3550"/>
  <c r="L3550"/>
  <c r="K3550"/>
  <c r="F3550"/>
  <c r="G3550" s="1"/>
  <c r="T3549"/>
  <c r="R3549"/>
  <c r="M3549"/>
  <c r="T3548"/>
  <c r="R3548"/>
  <c r="M3548"/>
  <c r="T3547"/>
  <c r="R3547"/>
  <c r="M3547"/>
  <c r="T3546"/>
  <c r="R3546"/>
  <c r="M3546"/>
  <c r="T3545"/>
  <c r="R3545"/>
  <c r="M3545"/>
  <c r="T3544"/>
  <c r="R3544"/>
  <c r="T3543"/>
  <c r="R3543"/>
  <c r="M3543"/>
  <c r="T3542"/>
  <c r="R3542"/>
  <c r="M3542"/>
  <c r="T3541"/>
  <c r="R3541"/>
  <c r="M3541"/>
  <c r="T3540"/>
  <c r="T3539"/>
  <c r="T3538"/>
  <c r="T3537"/>
  <c r="R3537"/>
  <c r="T3536"/>
  <c r="R3536"/>
  <c r="M3536"/>
  <c r="T3535"/>
  <c r="R3535"/>
  <c r="M3535"/>
  <c r="L3535"/>
  <c r="K3535"/>
  <c r="G3535"/>
  <c r="F3535"/>
  <c r="T3534"/>
  <c r="R3534"/>
  <c r="T3533"/>
  <c r="R3533"/>
  <c r="M3533"/>
  <c r="L3533"/>
  <c r="K3533"/>
  <c r="F3533"/>
  <c r="G3533" s="1"/>
  <c r="T3532"/>
  <c r="R3532"/>
  <c r="M3532"/>
  <c r="T3531"/>
  <c r="R3531"/>
  <c r="T3530"/>
  <c r="R3530"/>
  <c r="M3530"/>
  <c r="T3529"/>
  <c r="R3529"/>
  <c r="T3528"/>
  <c r="R3528"/>
  <c r="M3528"/>
  <c r="T3527"/>
  <c r="R3527"/>
  <c r="M3527"/>
  <c r="T3526"/>
  <c r="R3526"/>
  <c r="M3526"/>
  <c r="T3525"/>
  <c r="R3525"/>
  <c r="M3525"/>
  <c r="T3524"/>
  <c r="R3524"/>
  <c r="M3524"/>
  <c r="T3523"/>
  <c r="R3523"/>
  <c r="M3523"/>
  <c r="T3522"/>
  <c r="R3522"/>
  <c r="M3522"/>
  <c r="T3521"/>
  <c r="R3521"/>
  <c r="M3521"/>
  <c r="T3520"/>
  <c r="R3520"/>
  <c r="M3520"/>
  <c r="T3519"/>
  <c r="R3519"/>
  <c r="M3519"/>
  <c r="T3518"/>
  <c r="R3518"/>
  <c r="M3518"/>
  <c r="T3517"/>
  <c r="R3517"/>
  <c r="M3517"/>
  <c r="T3516"/>
  <c r="R3516"/>
  <c r="M3516"/>
  <c r="T3515"/>
  <c r="R3515"/>
  <c r="T3514"/>
  <c r="R3514"/>
  <c r="M3514"/>
  <c r="T3513"/>
  <c r="R3513"/>
  <c r="M3513"/>
  <c r="T3512"/>
  <c r="R3512"/>
  <c r="M3512"/>
  <c r="T3511"/>
  <c r="R3511"/>
  <c r="M3511"/>
  <c r="T3510"/>
  <c r="R3510"/>
  <c r="M3510"/>
  <c r="T3509"/>
  <c r="R3509"/>
  <c r="M3509"/>
  <c r="T3508"/>
  <c r="R3508"/>
  <c r="M3508"/>
  <c r="T3507"/>
  <c r="R3507"/>
  <c r="M3507"/>
  <c r="T3506"/>
  <c r="R3506"/>
  <c r="M3506"/>
  <c r="T3505"/>
  <c r="R3505"/>
  <c r="M3505"/>
  <c r="T3504"/>
  <c r="R3504"/>
  <c r="M3504"/>
  <c r="T3503"/>
  <c r="R3503"/>
  <c r="M3503"/>
  <c r="T3502"/>
  <c r="R3502"/>
  <c r="M3502"/>
  <c r="L3502"/>
  <c r="K3502"/>
  <c r="T3501"/>
  <c r="R3501"/>
  <c r="M3501"/>
  <c r="L3501"/>
  <c r="K3501"/>
  <c r="T3500"/>
  <c r="R3500"/>
  <c r="M3500"/>
  <c r="L3500"/>
  <c r="K3500"/>
  <c r="T3499"/>
  <c r="R3499"/>
  <c r="M3499"/>
  <c r="L3499"/>
  <c r="K3499"/>
  <c r="T3498"/>
  <c r="R3498"/>
  <c r="M3498"/>
  <c r="L3498"/>
  <c r="K3498"/>
  <c r="T3497"/>
  <c r="R3497"/>
  <c r="M3497"/>
  <c r="L3497"/>
  <c r="K3497"/>
  <c r="T3496"/>
  <c r="R3496"/>
  <c r="M3496"/>
  <c r="L3496"/>
  <c r="K3496"/>
  <c r="T3495"/>
  <c r="R3495"/>
  <c r="M3495"/>
  <c r="L3495"/>
  <c r="K3495"/>
  <c r="T3494"/>
  <c r="R3494"/>
  <c r="M3494"/>
  <c r="T3493"/>
  <c r="R3493"/>
  <c r="M3493"/>
  <c r="T3492"/>
  <c r="R3492"/>
  <c r="T3491"/>
  <c r="T3490"/>
  <c r="R3490"/>
  <c r="M3490"/>
  <c r="T3489"/>
  <c r="R3489"/>
  <c r="M3489"/>
  <c r="T3488"/>
  <c r="R3488"/>
  <c r="M3488"/>
  <c r="T3487"/>
  <c r="R3487"/>
  <c r="M3487"/>
  <c r="T3486"/>
  <c r="R3486"/>
  <c r="M3486"/>
  <c r="T3485"/>
  <c r="R3485"/>
  <c r="M3485"/>
  <c r="T3484"/>
  <c r="R3484"/>
  <c r="M3484"/>
  <c r="T3483"/>
  <c r="R3483"/>
  <c r="M3483"/>
  <c r="T3482"/>
  <c r="R3482"/>
  <c r="M3482"/>
  <c r="T3481"/>
  <c r="R3481"/>
  <c r="M3481"/>
  <c r="T3480"/>
  <c r="R3480"/>
  <c r="I3480"/>
  <c r="F3480"/>
  <c r="T3479"/>
  <c r="R3479"/>
  <c r="T3478"/>
  <c r="R3478"/>
  <c r="T3477"/>
  <c r="R3477"/>
  <c r="T3476"/>
  <c r="R3476"/>
  <c r="T3475"/>
  <c r="R3475"/>
  <c r="T3474"/>
  <c r="T3473"/>
  <c r="R3473"/>
  <c r="T3472"/>
  <c r="R3472"/>
  <c r="T3471"/>
  <c r="T3470"/>
  <c r="T3469"/>
  <c r="T3468"/>
  <c r="R3468"/>
  <c r="T3467"/>
  <c r="R3467"/>
  <c r="T3466"/>
  <c r="R3466"/>
  <c r="T3465"/>
  <c r="R3465"/>
  <c r="I3465"/>
  <c r="F3465"/>
  <c r="T3464"/>
  <c r="R3464"/>
  <c r="I3464"/>
  <c r="F3464"/>
  <c r="T3463"/>
  <c r="R3463"/>
  <c r="T3462"/>
  <c r="R3462"/>
  <c r="I3462"/>
  <c r="F3462"/>
  <c r="T3461"/>
  <c r="R3461"/>
  <c r="I3461"/>
  <c r="F3461"/>
  <c r="T3460"/>
  <c r="R3460"/>
  <c r="M3460"/>
  <c r="T3459"/>
  <c r="T3458"/>
  <c r="T3457"/>
  <c r="T3456"/>
  <c r="R3456"/>
  <c r="M3456"/>
  <c r="T3455"/>
  <c r="T3454"/>
  <c r="R3454"/>
  <c r="M3454"/>
  <c r="T3453"/>
  <c r="R3453"/>
  <c r="I3453"/>
  <c r="F3453"/>
  <c r="T3452"/>
  <c r="R3452"/>
  <c r="I3452"/>
  <c r="F3452"/>
  <c r="T3451"/>
  <c r="R3451"/>
  <c r="I3451"/>
  <c r="F3451"/>
  <c r="T3450"/>
  <c r="R3450"/>
  <c r="I3450"/>
  <c r="F3450"/>
  <c r="T3449"/>
  <c r="R3449"/>
  <c r="I3449"/>
  <c r="F3449"/>
  <c r="T3448"/>
  <c r="R3448"/>
  <c r="I3448"/>
  <c r="F3448"/>
  <c r="T3447"/>
  <c r="R3447"/>
  <c r="I3447"/>
  <c r="F3447"/>
  <c r="T3446"/>
  <c r="T3445"/>
  <c r="R3445"/>
  <c r="M3445"/>
  <c r="T3444"/>
  <c r="R3444"/>
  <c r="M3444"/>
  <c r="T3443"/>
  <c r="R3443"/>
  <c r="M3443"/>
  <c r="T3442"/>
  <c r="T3441"/>
  <c r="R3441"/>
  <c r="T3440"/>
  <c r="R3440"/>
  <c r="M3440"/>
  <c r="L3440"/>
  <c r="K3440"/>
  <c r="G3440"/>
  <c r="F3440"/>
  <c r="T3439"/>
  <c r="R3439"/>
  <c r="T3438"/>
  <c r="R3438"/>
  <c r="M3438"/>
  <c r="T3437"/>
  <c r="R3437"/>
  <c r="M3437"/>
  <c r="T3436"/>
  <c r="R3436"/>
  <c r="M3436"/>
  <c r="T3435"/>
  <c r="R3435"/>
  <c r="M3435"/>
  <c r="T3434"/>
  <c r="R3434"/>
  <c r="M3434"/>
  <c r="T3433"/>
  <c r="R3433"/>
  <c r="M3433"/>
  <c r="T3432"/>
  <c r="R3432"/>
  <c r="M3432"/>
  <c r="T3431"/>
  <c r="R3431"/>
  <c r="M3431"/>
  <c r="T3430"/>
  <c r="R3430"/>
  <c r="M3430"/>
  <c r="T3429"/>
  <c r="R3429"/>
  <c r="M3429"/>
  <c r="F3429"/>
  <c r="T3428"/>
  <c r="R3428"/>
  <c r="M3428"/>
  <c r="T3427"/>
  <c r="R3427"/>
  <c r="M3427"/>
  <c r="F3427"/>
  <c r="T3426"/>
  <c r="R3426"/>
  <c r="M3426"/>
  <c r="F3426"/>
  <c r="T3425"/>
  <c r="R3425"/>
  <c r="M3425"/>
  <c r="T3424"/>
  <c r="R3424"/>
  <c r="M3424"/>
  <c r="F3424"/>
  <c r="T3423"/>
  <c r="R3423"/>
  <c r="M3423"/>
  <c r="T3422"/>
  <c r="R3422"/>
  <c r="M3422"/>
  <c r="T3421"/>
  <c r="R3421"/>
  <c r="M3421"/>
  <c r="T3420"/>
  <c r="R3420"/>
  <c r="M3420"/>
  <c r="T3419"/>
  <c r="R3419"/>
  <c r="M3419"/>
  <c r="T3418"/>
  <c r="R3418"/>
  <c r="M3418"/>
  <c r="T3417"/>
  <c r="R3417"/>
  <c r="M3417"/>
  <c r="T3416"/>
  <c r="R3416"/>
  <c r="M3416"/>
  <c r="T3415"/>
  <c r="R3415"/>
  <c r="T3414"/>
  <c r="R3414"/>
  <c r="T3413"/>
  <c r="R3413"/>
  <c r="T3412"/>
  <c r="R3412"/>
  <c r="T3411"/>
  <c r="T3410"/>
  <c r="R3410"/>
  <c r="M3410"/>
  <c r="T3409"/>
  <c r="R3409"/>
  <c r="M3409"/>
  <c r="T3408"/>
  <c r="R3408"/>
  <c r="T3407"/>
  <c r="R3407"/>
  <c r="M3407"/>
  <c r="T3406"/>
  <c r="R3406"/>
  <c r="M3406"/>
  <c r="T3405"/>
  <c r="R3405"/>
  <c r="M3405"/>
  <c r="T3404"/>
  <c r="R3404"/>
  <c r="M3404"/>
  <c r="T3403"/>
  <c r="R3403"/>
  <c r="M3403"/>
  <c r="T3402"/>
  <c r="R3402"/>
  <c r="M3402"/>
  <c r="T3401"/>
  <c r="R3401"/>
  <c r="M3401"/>
  <c r="T3400"/>
  <c r="R3400"/>
  <c r="M3400"/>
  <c r="T3399"/>
  <c r="R3399"/>
  <c r="T3398"/>
  <c r="R3398"/>
  <c r="I3398"/>
  <c r="F3398"/>
  <c r="T3397"/>
  <c r="R3397"/>
  <c r="I3397"/>
  <c r="F3397"/>
  <c r="T3396"/>
  <c r="R3396"/>
  <c r="I3396"/>
  <c r="F3396"/>
  <c r="T3395"/>
  <c r="R3395"/>
  <c r="T3394"/>
  <c r="R3394"/>
  <c r="M3394"/>
  <c r="T3393"/>
  <c r="R3393"/>
  <c r="M3393"/>
  <c r="T3392"/>
  <c r="R3392"/>
  <c r="M3392"/>
  <c r="T3391"/>
  <c r="R3391"/>
  <c r="T3390"/>
  <c r="R3390"/>
  <c r="M3390"/>
  <c r="T3389"/>
  <c r="R3389"/>
  <c r="M3389"/>
  <c r="T3388"/>
  <c r="R3388"/>
  <c r="M3388"/>
  <c r="T3387"/>
  <c r="R3387"/>
  <c r="M3387"/>
  <c r="T3386"/>
  <c r="R3386"/>
  <c r="T3385"/>
  <c r="R3385"/>
  <c r="T3384"/>
  <c r="R3384"/>
  <c r="M3384"/>
  <c r="T3383"/>
  <c r="R3383"/>
  <c r="M3383"/>
  <c r="T3382"/>
  <c r="R3382"/>
  <c r="M3382"/>
  <c r="T3381"/>
  <c r="R3381"/>
  <c r="T3380"/>
  <c r="R3380"/>
  <c r="M3380"/>
  <c r="T3379"/>
  <c r="R3379"/>
  <c r="M3379"/>
  <c r="T3378"/>
  <c r="R3378"/>
  <c r="T3377"/>
  <c r="R3377"/>
  <c r="T3376"/>
  <c r="R3376"/>
  <c r="M3376"/>
  <c r="T3375"/>
  <c r="R3375"/>
  <c r="M3375"/>
  <c r="T3374"/>
  <c r="R3374"/>
  <c r="M3374"/>
  <c r="T3373"/>
  <c r="R3373"/>
  <c r="M3373"/>
  <c r="T3372"/>
  <c r="R3372"/>
  <c r="M3372"/>
  <c r="T3371"/>
  <c r="R3371"/>
  <c r="M3371"/>
  <c r="T3370"/>
  <c r="R3370"/>
  <c r="M3370"/>
  <c r="T3369"/>
  <c r="R3369"/>
  <c r="M3369"/>
  <c r="T3368"/>
  <c r="R3368"/>
  <c r="M3368"/>
  <c r="T3367"/>
  <c r="R3367"/>
  <c r="M3367"/>
  <c r="T3366"/>
  <c r="R3366"/>
  <c r="T3365"/>
  <c r="R3365"/>
  <c r="M3365"/>
  <c r="T3364"/>
  <c r="R3364"/>
  <c r="M3364"/>
  <c r="L3364"/>
  <c r="K3364"/>
  <c r="F3364"/>
  <c r="G3364" s="1"/>
  <c r="T3363"/>
  <c r="R3363"/>
  <c r="T3362"/>
  <c r="R3362"/>
  <c r="T3361"/>
  <c r="R3361"/>
  <c r="M3361"/>
  <c r="T3360"/>
  <c r="T3359"/>
  <c r="R3359"/>
  <c r="M3359"/>
  <c r="T3358"/>
  <c r="R3358"/>
  <c r="M3358"/>
  <c r="T3357"/>
  <c r="R3357"/>
  <c r="M3357"/>
  <c r="T3356"/>
  <c r="R3356"/>
  <c r="T3355"/>
  <c r="R3355"/>
  <c r="T3354"/>
  <c r="R3354"/>
  <c r="M3354"/>
  <c r="T3353"/>
  <c r="R3353"/>
  <c r="M3353"/>
  <c r="T3352"/>
  <c r="R3352"/>
  <c r="M3352"/>
  <c r="T3351"/>
  <c r="R3351"/>
  <c r="T3350"/>
  <c r="R3350"/>
  <c r="M3350"/>
  <c r="T3349"/>
  <c r="R3349"/>
  <c r="M3349"/>
  <c r="T3348"/>
  <c r="R3348"/>
  <c r="M3348"/>
  <c r="T3347"/>
  <c r="R3347"/>
  <c r="M3347"/>
  <c r="T3346"/>
  <c r="R3346"/>
  <c r="M3346"/>
  <c r="T3345"/>
  <c r="R3345"/>
  <c r="M3345"/>
  <c r="T3344"/>
  <c r="R3344"/>
  <c r="T3343"/>
  <c r="R3343"/>
  <c r="M3343"/>
  <c r="T3342"/>
  <c r="R3342"/>
  <c r="M3342"/>
  <c r="T3341"/>
  <c r="R3341"/>
  <c r="M3341"/>
  <c r="T3340"/>
  <c r="R3340"/>
  <c r="T3339"/>
  <c r="T3338"/>
  <c r="R3338"/>
  <c r="M3338"/>
  <c r="T3337"/>
  <c r="R3337"/>
  <c r="M3337"/>
  <c r="T3336"/>
  <c r="R3336"/>
  <c r="M3336"/>
  <c r="T3335"/>
  <c r="R3335"/>
  <c r="M3335"/>
  <c r="T3334"/>
  <c r="R3334"/>
  <c r="M3334"/>
  <c r="T3333"/>
  <c r="R3333"/>
  <c r="M3333"/>
  <c r="T3332"/>
  <c r="R3332"/>
  <c r="M3332"/>
  <c r="T3331"/>
  <c r="R3331"/>
  <c r="M3331"/>
  <c r="T3330"/>
  <c r="R3330"/>
  <c r="M3330"/>
  <c r="T3329"/>
  <c r="R3329"/>
  <c r="M3329"/>
  <c r="T3328"/>
  <c r="R3328"/>
  <c r="M3328"/>
  <c r="T3327"/>
  <c r="R3327"/>
  <c r="T3326"/>
  <c r="R3326"/>
  <c r="T3325"/>
  <c r="R3325"/>
  <c r="T3324"/>
  <c r="R3324"/>
  <c r="M3324"/>
  <c r="T3323"/>
  <c r="R3323"/>
  <c r="M3323"/>
  <c r="T3322"/>
  <c r="R3322"/>
  <c r="M3322"/>
  <c r="T3321"/>
  <c r="R3321"/>
  <c r="M3321"/>
  <c r="T3320"/>
  <c r="R3320"/>
  <c r="M3320"/>
  <c r="T3319"/>
  <c r="R3319"/>
  <c r="M3319"/>
  <c r="T3318"/>
  <c r="R3318"/>
  <c r="M3318"/>
  <c r="T3317"/>
  <c r="R3317"/>
  <c r="M3317"/>
  <c r="T3316"/>
  <c r="R3316"/>
  <c r="M3316"/>
  <c r="T3315"/>
  <c r="T3314"/>
  <c r="T3313"/>
  <c r="R3313"/>
  <c r="T3312"/>
  <c r="R3312"/>
  <c r="T3311"/>
  <c r="R3311"/>
  <c r="T3310"/>
  <c r="R3310"/>
  <c r="T3309"/>
  <c r="R3309"/>
  <c r="M3309"/>
  <c r="T3308"/>
  <c r="R3308"/>
  <c r="M3308"/>
  <c r="T3307"/>
  <c r="R3307"/>
  <c r="M3307"/>
  <c r="T3306"/>
  <c r="R3306"/>
  <c r="M3306"/>
  <c r="T3305"/>
  <c r="R3305"/>
  <c r="M3305"/>
  <c r="T3304"/>
  <c r="R3304"/>
  <c r="M3304"/>
  <c r="T3303"/>
  <c r="R3303"/>
  <c r="M3303"/>
  <c r="T3302"/>
  <c r="R3302"/>
  <c r="M3302"/>
  <c r="T3301"/>
  <c r="R3301"/>
  <c r="T3300"/>
  <c r="R3300"/>
  <c r="T3299"/>
  <c r="R3299"/>
  <c r="T3298"/>
  <c r="R3298"/>
  <c r="T3297"/>
  <c r="R3297"/>
  <c r="M3297"/>
  <c r="T3296"/>
  <c r="R3296"/>
  <c r="T3295"/>
  <c r="R3295"/>
  <c r="T3294"/>
  <c r="R3294"/>
  <c r="M3294"/>
  <c r="T3293"/>
  <c r="R3293"/>
  <c r="M3293"/>
  <c r="L3293"/>
  <c r="K3293"/>
  <c r="G3293"/>
  <c r="F3293"/>
  <c r="T3292"/>
  <c r="R3292"/>
  <c r="M3292"/>
  <c r="T3291"/>
  <c r="R3291"/>
  <c r="M3291"/>
  <c r="T3290"/>
  <c r="R3290"/>
  <c r="M3290"/>
  <c r="T3289"/>
  <c r="R3289"/>
  <c r="M3289"/>
  <c r="T3288"/>
  <c r="R3288"/>
  <c r="M3288"/>
  <c r="T3287"/>
  <c r="R3287"/>
  <c r="T3286"/>
  <c r="R3286"/>
  <c r="M3286"/>
  <c r="T3285"/>
  <c r="R3285"/>
  <c r="M3285"/>
  <c r="T3284"/>
  <c r="R3284"/>
  <c r="M3284"/>
  <c r="T3283"/>
  <c r="R3283"/>
  <c r="M3283"/>
  <c r="T3282"/>
  <c r="R3282"/>
  <c r="M3282"/>
  <c r="T3281"/>
  <c r="R3281"/>
  <c r="M3281"/>
  <c r="T3280"/>
  <c r="T3279"/>
  <c r="R3279"/>
  <c r="T3278"/>
  <c r="R3278"/>
  <c r="T3277"/>
  <c r="R3277"/>
  <c r="T3276"/>
  <c r="R3276"/>
  <c r="M3276"/>
  <c r="T3275"/>
  <c r="R3275"/>
  <c r="M3275"/>
  <c r="T3274"/>
  <c r="R3274"/>
  <c r="M3274"/>
  <c r="T3273"/>
  <c r="R3273"/>
  <c r="M3273"/>
  <c r="T3272"/>
  <c r="R3272"/>
  <c r="M3272"/>
  <c r="T3271"/>
  <c r="R3271"/>
  <c r="M3271"/>
  <c r="T3270"/>
  <c r="R3270"/>
  <c r="T3269"/>
  <c r="R3269"/>
  <c r="T3268"/>
  <c r="R3268"/>
  <c r="M3268"/>
  <c r="T3267"/>
  <c r="R3267"/>
  <c r="M3267"/>
  <c r="T3266"/>
  <c r="R3266"/>
  <c r="M3266"/>
  <c r="T3265"/>
  <c r="R3265"/>
  <c r="M3265"/>
  <c r="T3264"/>
  <c r="R3264"/>
  <c r="M3264"/>
  <c r="T3263"/>
  <c r="R3263"/>
  <c r="M3263"/>
  <c r="T3262"/>
  <c r="R3262"/>
  <c r="M3262"/>
  <c r="T3261"/>
  <c r="R3261"/>
  <c r="M3261"/>
  <c r="T3260"/>
  <c r="R3260"/>
  <c r="M3260"/>
  <c r="T3259"/>
  <c r="R3259"/>
  <c r="M3259"/>
  <c r="T3258"/>
  <c r="R3258"/>
  <c r="M3258"/>
  <c r="T3257"/>
  <c r="R3257"/>
  <c r="M3257"/>
  <c r="T3256"/>
  <c r="R3256"/>
  <c r="T3255"/>
  <c r="T3254"/>
  <c r="R3254"/>
  <c r="M3254"/>
  <c r="T3253"/>
  <c r="R3253"/>
  <c r="M3253"/>
  <c r="T3252"/>
  <c r="R3252"/>
  <c r="M3252"/>
  <c r="T3251"/>
  <c r="R3251"/>
  <c r="T3250"/>
  <c r="R3250"/>
  <c r="M3250"/>
  <c r="T3249"/>
  <c r="R3249"/>
  <c r="T3248"/>
  <c r="R3248"/>
  <c r="M3248"/>
  <c r="T3247"/>
  <c r="R3247"/>
  <c r="T3246"/>
  <c r="R3246"/>
  <c r="M3246"/>
  <c r="T3245"/>
  <c r="R3245"/>
  <c r="M3245"/>
  <c r="F3245"/>
  <c r="T3244"/>
  <c r="R3244"/>
  <c r="M3244"/>
  <c r="F3244"/>
  <c r="T3243"/>
  <c r="R3243"/>
  <c r="T3242"/>
  <c r="R3242"/>
  <c r="T3241"/>
  <c r="T3240"/>
  <c r="T3239"/>
  <c r="R3239"/>
  <c r="M3239"/>
  <c r="T3238"/>
  <c r="R3238"/>
  <c r="T3237"/>
  <c r="R3237"/>
  <c r="M3237"/>
  <c r="T3236"/>
  <c r="R3236"/>
  <c r="M3236"/>
  <c r="T3235"/>
  <c r="R3235"/>
  <c r="M3235"/>
  <c r="T3234"/>
  <c r="R3234"/>
  <c r="M3234"/>
  <c r="T3233"/>
  <c r="R3233"/>
  <c r="T3232"/>
  <c r="R3232"/>
  <c r="M3232"/>
  <c r="T3231"/>
  <c r="R3231"/>
  <c r="L3231"/>
  <c r="K3231"/>
  <c r="F3231"/>
  <c r="G3231" s="1"/>
  <c r="T3230"/>
  <c r="R3230"/>
  <c r="M3230"/>
  <c r="T3229"/>
  <c r="R3229"/>
  <c r="M3229"/>
  <c r="T3228"/>
  <c r="R3228"/>
  <c r="M3228"/>
  <c r="T3227"/>
  <c r="R3227"/>
  <c r="M3227"/>
  <c r="T3226"/>
  <c r="R3226"/>
  <c r="M3226"/>
  <c r="T3225"/>
  <c r="R3225"/>
  <c r="M3225"/>
  <c r="T3224"/>
  <c r="R3224"/>
  <c r="M3224"/>
  <c r="T3223"/>
  <c r="R3223"/>
  <c r="M3223"/>
  <c r="T3222"/>
  <c r="R3222"/>
  <c r="M3222"/>
  <c r="T3221"/>
  <c r="R3221"/>
  <c r="M3221"/>
  <c r="L3221"/>
  <c r="K3221"/>
  <c r="F3221"/>
  <c r="G3221" s="1"/>
  <c r="T3220"/>
  <c r="R3220"/>
  <c r="M3220"/>
  <c r="T3219"/>
  <c r="R3219"/>
  <c r="T3218"/>
  <c r="R3218"/>
  <c r="M3218"/>
  <c r="T3217"/>
  <c r="R3217"/>
  <c r="T3216"/>
  <c r="R3216"/>
  <c r="T3215"/>
  <c r="R3215"/>
  <c r="M3215"/>
  <c r="T3214"/>
  <c r="T3213"/>
  <c r="R3213"/>
  <c r="T3212"/>
  <c r="R3212"/>
  <c r="T3211"/>
  <c r="R3211"/>
  <c r="T3210"/>
  <c r="R3210"/>
  <c r="T3209"/>
  <c r="R3209"/>
  <c r="T3208"/>
  <c r="R3208"/>
  <c r="T3207"/>
  <c r="R3207"/>
  <c r="M3207"/>
  <c r="T3206"/>
  <c r="R3206"/>
  <c r="T3205"/>
  <c r="R3205"/>
  <c r="M3205"/>
  <c r="T3204"/>
  <c r="R3204"/>
  <c r="T3203"/>
  <c r="R3203"/>
  <c r="M3203"/>
  <c r="T3202"/>
  <c r="R3202"/>
  <c r="T3201"/>
  <c r="T3200"/>
  <c r="R3200"/>
  <c r="T3199"/>
  <c r="R3199"/>
  <c r="T3198"/>
  <c r="R3198"/>
  <c r="T3197"/>
  <c r="R3197"/>
  <c r="T3196"/>
  <c r="R3196"/>
  <c r="M3196"/>
  <c r="T3195"/>
  <c r="R3195"/>
  <c r="M3195"/>
  <c r="T3194"/>
  <c r="R3194"/>
  <c r="M3194"/>
  <c r="T3193"/>
  <c r="R3193"/>
  <c r="M3193"/>
  <c r="F3193"/>
  <c r="T3192"/>
  <c r="R3192"/>
  <c r="M3192"/>
  <c r="L3192"/>
  <c r="K3192"/>
  <c r="F3192"/>
  <c r="G3192" s="1"/>
  <c r="T3191"/>
  <c r="R3191"/>
  <c r="T3190"/>
  <c r="R3190"/>
  <c r="M3190"/>
  <c r="T3189"/>
  <c r="R3189"/>
  <c r="M3189"/>
  <c r="T3188"/>
  <c r="R3188"/>
  <c r="M3188"/>
  <c r="T3187"/>
  <c r="R3187"/>
  <c r="M3187"/>
  <c r="T3186"/>
  <c r="R3186"/>
  <c r="M3186"/>
  <c r="T3185"/>
  <c r="R3185"/>
  <c r="M3185"/>
  <c r="T3184"/>
  <c r="R3184"/>
  <c r="M3184"/>
  <c r="T3183"/>
  <c r="R3183"/>
  <c r="T3182"/>
  <c r="R3182"/>
  <c r="T3181"/>
  <c r="R3181"/>
  <c r="M3181"/>
  <c r="L3181"/>
  <c r="K3181"/>
  <c r="F3181"/>
  <c r="G3181" s="1"/>
  <c r="T3180"/>
  <c r="R3180"/>
  <c r="M3180"/>
  <c r="T3179"/>
  <c r="R3179"/>
  <c r="M3179"/>
  <c r="T3178"/>
  <c r="R3178"/>
  <c r="M3178"/>
  <c r="T3177"/>
  <c r="R3177"/>
  <c r="M3177"/>
  <c r="T3176"/>
  <c r="R3176"/>
  <c r="M3176"/>
  <c r="T3175"/>
  <c r="R3175"/>
  <c r="T3174"/>
  <c r="R3174"/>
  <c r="T3173"/>
  <c r="R3173"/>
  <c r="T3172"/>
  <c r="R3172"/>
  <c r="T3171"/>
  <c r="R3171"/>
  <c r="T3170"/>
  <c r="R3170"/>
  <c r="T3169"/>
  <c r="R3169"/>
  <c r="T3168"/>
  <c r="R3168"/>
  <c r="M3168"/>
  <c r="T3167"/>
  <c r="R3167"/>
  <c r="M3167"/>
  <c r="T3166"/>
  <c r="R3166"/>
  <c r="F3166"/>
  <c r="T3165"/>
  <c r="R3165"/>
  <c r="M3165"/>
  <c r="T3164"/>
  <c r="R3164"/>
  <c r="M3164"/>
  <c r="T3163"/>
  <c r="R3163"/>
  <c r="M3163"/>
  <c r="T3162"/>
  <c r="R3162"/>
  <c r="M3162"/>
  <c r="F3162"/>
  <c r="T3161"/>
  <c r="R3161"/>
  <c r="M3161"/>
  <c r="T3160"/>
  <c r="R3160"/>
  <c r="M3160"/>
  <c r="T3159"/>
  <c r="R3159"/>
  <c r="M3159"/>
  <c r="T3158"/>
  <c r="R3158"/>
  <c r="M3158"/>
  <c r="T3157"/>
  <c r="R3157"/>
  <c r="M3157"/>
  <c r="T3156"/>
  <c r="R3156"/>
  <c r="M3156"/>
  <c r="T3155"/>
  <c r="R3155"/>
  <c r="M3155"/>
  <c r="T3154"/>
  <c r="R3154"/>
  <c r="M3154"/>
  <c r="T3153"/>
  <c r="R3153"/>
  <c r="M3153"/>
  <c r="T3152"/>
  <c r="R3152"/>
  <c r="M3152"/>
  <c r="T3151"/>
  <c r="R3151"/>
  <c r="M3151"/>
  <c r="T3150"/>
  <c r="R3150"/>
  <c r="M3150"/>
  <c r="T3149"/>
  <c r="R3149"/>
  <c r="M3149"/>
  <c r="T3148"/>
  <c r="R3148"/>
  <c r="M3148"/>
  <c r="T3147"/>
  <c r="R3147"/>
  <c r="T3146"/>
  <c r="T3145"/>
  <c r="T3144"/>
  <c r="R3144"/>
  <c r="T3143"/>
  <c r="T3142"/>
  <c r="R3142"/>
  <c r="T3141"/>
  <c r="R3141"/>
  <c r="T3140"/>
  <c r="T3139"/>
  <c r="R3139"/>
  <c r="M3139"/>
  <c r="T3138"/>
  <c r="R3138"/>
  <c r="M3138"/>
  <c r="T3137"/>
  <c r="R3137"/>
  <c r="M3137"/>
  <c r="F3137"/>
  <c r="T3136"/>
  <c r="R3136"/>
  <c r="T3135"/>
  <c r="R3135"/>
  <c r="T3134"/>
  <c r="R3134"/>
  <c r="M3134"/>
  <c r="T3133"/>
  <c r="R3133"/>
  <c r="M3133"/>
  <c r="T3132"/>
  <c r="R3132"/>
  <c r="M3132"/>
  <c r="T3131"/>
  <c r="R3131"/>
  <c r="M3131"/>
  <c r="T3130"/>
  <c r="R3130"/>
  <c r="M3130"/>
  <c r="T3129"/>
  <c r="R3129"/>
  <c r="T3128"/>
  <c r="R3128"/>
  <c r="M3128"/>
  <c r="T3127"/>
  <c r="R3127"/>
  <c r="M3127"/>
  <c r="T3126"/>
  <c r="R3126"/>
  <c r="M3126"/>
  <c r="T3125"/>
  <c r="R3125"/>
  <c r="M3125"/>
  <c r="T3124"/>
  <c r="R3124"/>
  <c r="T3123"/>
  <c r="R3123"/>
  <c r="M3123"/>
  <c r="T3122"/>
  <c r="R3122"/>
  <c r="M3122"/>
  <c r="T3121"/>
  <c r="R3121"/>
  <c r="M3121"/>
  <c r="T3120"/>
  <c r="R3120"/>
  <c r="M3120"/>
  <c r="T3119"/>
  <c r="R3119"/>
  <c r="M3119"/>
  <c r="T3118"/>
  <c r="R3118"/>
  <c r="T3117"/>
  <c r="R3117"/>
  <c r="M3117"/>
  <c r="T3116"/>
  <c r="R3116"/>
  <c r="M3116"/>
  <c r="T3115"/>
  <c r="R3115"/>
  <c r="M3115"/>
  <c r="T3114"/>
  <c r="R3114"/>
  <c r="M3114"/>
  <c r="T3113"/>
  <c r="R3113"/>
  <c r="M3113"/>
  <c r="T3112"/>
  <c r="R3112"/>
  <c r="M3112"/>
  <c r="T3111"/>
  <c r="R3111"/>
  <c r="M3111"/>
  <c r="T3110"/>
  <c r="R3110"/>
  <c r="T3109"/>
  <c r="R3109"/>
  <c r="T3108"/>
  <c r="R3108"/>
  <c r="T3107"/>
  <c r="R3107"/>
  <c r="T3106"/>
  <c r="R3106"/>
  <c r="T3105"/>
  <c r="R3105"/>
  <c r="M3105"/>
  <c r="T3104"/>
  <c r="R3104"/>
  <c r="M3104"/>
  <c r="T3103"/>
  <c r="R3103"/>
  <c r="M3103"/>
  <c r="T3102"/>
  <c r="R3102"/>
  <c r="M3102"/>
  <c r="T3101"/>
  <c r="R3101"/>
  <c r="T3100"/>
  <c r="R3100"/>
  <c r="M3100"/>
  <c r="T3099"/>
  <c r="T3098"/>
  <c r="R3098"/>
  <c r="M3098"/>
  <c r="T3097"/>
  <c r="R3097"/>
  <c r="M3097"/>
  <c r="T3096"/>
  <c r="R3096"/>
  <c r="M3096"/>
  <c r="T3095"/>
  <c r="R3095"/>
  <c r="M3095"/>
  <c r="T3094"/>
  <c r="R3094"/>
  <c r="M3094"/>
  <c r="T3093"/>
  <c r="R3093"/>
  <c r="T3092"/>
  <c r="R3092"/>
  <c r="M3092"/>
  <c r="T3091"/>
  <c r="T3090"/>
  <c r="R3090"/>
  <c r="M3090"/>
  <c r="T3089"/>
  <c r="R3089"/>
  <c r="M3089"/>
  <c r="T3088"/>
  <c r="R3088"/>
  <c r="M3088"/>
  <c r="T3087"/>
  <c r="R3087"/>
  <c r="M3087"/>
  <c r="T3086"/>
  <c r="T3085"/>
  <c r="T3084"/>
  <c r="T3083"/>
  <c r="R3083"/>
  <c r="M3083"/>
  <c r="T3082"/>
  <c r="R3082"/>
  <c r="M3082"/>
  <c r="T3081"/>
  <c r="R3081"/>
  <c r="M3081"/>
  <c r="T3080"/>
  <c r="R3080"/>
  <c r="M3080"/>
  <c r="T3079"/>
  <c r="R3079"/>
  <c r="M3079"/>
  <c r="T3078"/>
  <c r="R3078"/>
  <c r="T3077"/>
  <c r="R3077"/>
  <c r="M3077"/>
  <c r="T3076"/>
  <c r="T3075"/>
  <c r="R3075"/>
  <c r="M3075"/>
  <c r="T3074"/>
  <c r="R3074"/>
  <c r="T3073"/>
  <c r="R3073"/>
  <c r="T3072"/>
  <c r="R3072"/>
  <c r="M3072"/>
  <c r="T3071"/>
  <c r="T3070"/>
  <c r="R3070"/>
  <c r="M3070"/>
  <c r="L3070"/>
  <c r="K3070"/>
  <c r="G3070"/>
  <c r="F3070"/>
  <c r="T3069"/>
  <c r="R3069"/>
  <c r="T3068"/>
  <c r="R3068"/>
  <c r="T3067"/>
  <c r="T3066"/>
  <c r="R3066"/>
  <c r="T3065"/>
  <c r="R3065"/>
  <c r="M3065"/>
  <c r="T3064"/>
  <c r="R3064"/>
  <c r="T3063"/>
  <c r="R3063"/>
  <c r="T3062"/>
  <c r="R3062"/>
  <c r="T3061"/>
  <c r="R3061"/>
  <c r="T3060"/>
  <c r="R3060"/>
  <c r="I3060"/>
  <c r="H3060"/>
  <c r="T3059"/>
  <c r="R3059"/>
  <c r="M3059"/>
  <c r="T3058"/>
  <c r="R3058"/>
  <c r="I3058"/>
  <c r="H3058"/>
  <c r="T3057"/>
  <c r="R3057"/>
  <c r="F3057"/>
  <c r="T3056"/>
  <c r="R3056"/>
  <c r="M3056"/>
  <c r="F3056"/>
  <c r="T3055"/>
  <c r="R3055"/>
  <c r="M3055"/>
  <c r="T3054"/>
  <c r="R3054"/>
  <c r="T3053"/>
  <c r="R3053"/>
  <c r="M3053"/>
  <c r="T3052"/>
  <c r="R3052"/>
  <c r="M3052"/>
  <c r="T3051"/>
  <c r="R3051"/>
  <c r="M3051"/>
  <c r="T3050"/>
  <c r="R3050"/>
  <c r="M3050"/>
  <c r="T3049"/>
  <c r="R3049"/>
  <c r="M3049"/>
  <c r="T3048"/>
  <c r="R3048"/>
  <c r="T3047"/>
  <c r="R3047"/>
  <c r="M3047"/>
  <c r="T3046"/>
  <c r="R3046"/>
  <c r="M3046"/>
  <c r="T3045"/>
  <c r="R3045"/>
  <c r="M3045"/>
  <c r="T3044"/>
  <c r="R3044"/>
  <c r="T3043"/>
  <c r="R3043"/>
  <c r="M3043"/>
  <c r="T3042"/>
  <c r="R3042"/>
  <c r="M3042"/>
  <c r="T3041"/>
  <c r="R3041"/>
  <c r="T3040"/>
  <c r="R3040"/>
  <c r="L3040"/>
  <c r="K3040"/>
  <c r="F3040"/>
  <c r="G3040" s="1"/>
  <c r="T3039"/>
  <c r="R3039"/>
  <c r="M3039"/>
  <c r="T3038"/>
  <c r="R3038"/>
  <c r="M3038"/>
  <c r="T3037"/>
  <c r="R3037"/>
  <c r="T3036"/>
  <c r="R3036"/>
  <c r="M3036"/>
  <c r="T3035"/>
  <c r="R3035"/>
  <c r="M3035"/>
  <c r="T3034"/>
  <c r="R3034"/>
  <c r="T3033"/>
  <c r="R3033"/>
  <c r="T3032"/>
  <c r="R3032"/>
  <c r="T3031"/>
  <c r="T3030"/>
  <c r="R3030"/>
  <c r="T3029"/>
  <c r="R3029"/>
  <c r="M3029"/>
  <c r="T3028"/>
  <c r="R3028"/>
  <c r="M3028"/>
  <c r="T3027"/>
  <c r="T3026"/>
  <c r="R3026"/>
  <c r="M3026"/>
  <c r="T3025"/>
  <c r="R3025"/>
  <c r="M3025"/>
  <c r="T3024"/>
  <c r="R3024"/>
  <c r="M3024"/>
  <c r="T3023"/>
  <c r="R3023"/>
  <c r="M3023"/>
  <c r="T3022"/>
  <c r="R3022"/>
  <c r="M3022"/>
  <c r="T3021"/>
  <c r="R3021"/>
  <c r="M3021"/>
  <c r="T3020"/>
  <c r="R3020"/>
  <c r="M3020"/>
  <c r="T3019"/>
  <c r="T3018"/>
  <c r="T3017"/>
  <c r="R3017"/>
  <c r="M3017"/>
  <c r="T3016"/>
  <c r="R3016"/>
  <c r="T3015"/>
  <c r="T3014"/>
  <c r="R3014"/>
  <c r="M3014"/>
  <c r="T3013"/>
  <c r="R3013"/>
  <c r="M3013"/>
  <c r="T3012"/>
  <c r="R3012"/>
  <c r="M3012"/>
  <c r="T3011"/>
  <c r="R3011"/>
  <c r="M3011"/>
  <c r="T3010"/>
  <c r="T3009"/>
  <c r="R3009"/>
  <c r="M3009"/>
  <c r="T3008"/>
  <c r="R3008"/>
  <c r="M3008"/>
  <c r="T3007"/>
  <c r="R3007"/>
  <c r="M3007"/>
  <c r="T3006"/>
  <c r="R3006"/>
  <c r="M3006"/>
  <c r="T3005"/>
  <c r="T3004"/>
  <c r="T3003"/>
  <c r="R3003"/>
  <c r="M3003"/>
  <c r="T3002"/>
  <c r="R3002"/>
  <c r="M3002"/>
  <c r="T3001"/>
  <c r="R3001"/>
  <c r="M3001"/>
  <c r="T3000"/>
  <c r="R3000"/>
  <c r="M3000"/>
  <c r="T2999"/>
  <c r="T2998"/>
  <c r="R2998"/>
  <c r="T2997"/>
  <c r="R2997"/>
  <c r="T2996"/>
  <c r="R2996"/>
  <c r="M2996"/>
  <c r="T2995"/>
  <c r="R2995"/>
  <c r="M2995"/>
  <c r="T2994"/>
  <c r="R2994"/>
  <c r="M2994"/>
  <c r="T2993"/>
  <c r="R2993"/>
  <c r="T2992"/>
  <c r="T2991"/>
  <c r="R2991"/>
  <c r="M2991"/>
  <c r="T2990"/>
  <c r="R2990"/>
  <c r="M2990"/>
  <c r="T2989"/>
  <c r="R2989"/>
  <c r="M2989"/>
  <c r="T2988"/>
  <c r="R2988"/>
  <c r="T2987"/>
  <c r="R2987"/>
  <c r="M2987"/>
  <c r="T2986"/>
  <c r="T2985"/>
  <c r="R2985"/>
  <c r="M2985"/>
  <c r="T2984"/>
  <c r="R2984"/>
  <c r="M2984"/>
  <c r="T2983"/>
  <c r="R2983"/>
  <c r="M2983"/>
  <c r="T2982"/>
  <c r="R2982"/>
  <c r="M2982"/>
  <c r="T2981"/>
  <c r="R2981"/>
  <c r="M2981"/>
  <c r="T2980"/>
  <c r="R2980"/>
  <c r="M2980"/>
  <c r="T2979"/>
  <c r="R2979"/>
  <c r="T2978"/>
  <c r="R2978"/>
  <c r="T2977"/>
  <c r="T2976"/>
  <c r="R2976"/>
  <c r="M2976"/>
  <c r="T2975"/>
  <c r="R2975"/>
  <c r="M2975"/>
  <c r="T2974"/>
  <c r="R2974"/>
  <c r="M2974"/>
  <c r="T2973"/>
  <c r="R2973"/>
  <c r="M2973"/>
  <c r="T2972"/>
  <c r="R2972"/>
  <c r="M2972"/>
  <c r="T2971"/>
  <c r="T2970"/>
  <c r="T2969"/>
  <c r="R2969"/>
  <c r="M2969"/>
  <c r="T2968"/>
  <c r="R2968"/>
  <c r="M2968"/>
  <c r="T2967"/>
  <c r="R2967"/>
  <c r="M2967"/>
  <c r="T2966"/>
  <c r="R2966"/>
  <c r="M2966"/>
  <c r="T2965"/>
  <c r="R2965"/>
  <c r="M2965"/>
  <c r="T2964"/>
  <c r="R2964"/>
  <c r="M2964"/>
  <c r="T2963"/>
  <c r="R2963"/>
  <c r="M2963"/>
  <c r="T2962"/>
  <c r="R2962"/>
  <c r="M2962"/>
  <c r="T2961"/>
  <c r="R2961"/>
  <c r="T2960"/>
  <c r="R2960"/>
  <c r="M2960"/>
  <c r="T2959"/>
  <c r="R2959"/>
  <c r="M2959"/>
  <c r="T2958"/>
  <c r="R2958"/>
  <c r="M2958"/>
  <c r="T2957"/>
  <c r="R2957"/>
  <c r="M2957"/>
  <c r="T2956"/>
  <c r="R2956"/>
  <c r="M2956"/>
  <c r="T2955"/>
  <c r="R2955"/>
  <c r="M2955"/>
  <c r="T2954"/>
  <c r="T2953"/>
  <c r="T2952"/>
  <c r="R2952"/>
  <c r="M2952"/>
  <c r="T2951"/>
  <c r="R2951"/>
  <c r="T2950"/>
  <c r="R2950"/>
  <c r="T2949"/>
  <c r="R2949"/>
  <c r="M2949"/>
  <c r="T2948"/>
  <c r="R2948"/>
  <c r="M2948"/>
  <c r="T2947"/>
  <c r="R2947"/>
  <c r="M2947"/>
  <c r="T2946"/>
  <c r="R2946"/>
  <c r="M2946"/>
  <c r="T2945"/>
  <c r="R2945"/>
  <c r="M2945"/>
  <c r="T2944"/>
  <c r="R2944"/>
  <c r="M2944"/>
  <c r="T2943"/>
  <c r="R2943"/>
  <c r="M2943"/>
  <c r="T2942"/>
  <c r="R2942"/>
  <c r="M2942"/>
  <c r="T2941"/>
  <c r="R2941"/>
  <c r="T2940"/>
  <c r="R2940"/>
  <c r="M2940"/>
  <c r="L2940"/>
  <c r="K2940"/>
  <c r="F2940"/>
  <c r="G2940" s="1"/>
  <c r="T2939"/>
  <c r="R2939"/>
  <c r="M2939"/>
  <c r="L2939"/>
  <c r="K2939"/>
  <c r="G2939"/>
  <c r="F2939"/>
  <c r="T2938"/>
  <c r="R2938"/>
  <c r="T2937"/>
  <c r="R2937"/>
  <c r="T2936"/>
  <c r="R2936"/>
  <c r="T2935"/>
  <c r="R2935"/>
  <c r="M2935"/>
  <c r="T2934"/>
  <c r="R2934"/>
  <c r="T2933"/>
  <c r="R2933"/>
  <c r="T2932"/>
  <c r="R2932"/>
  <c r="M2932"/>
  <c r="T2931"/>
  <c r="R2931"/>
  <c r="M2931"/>
  <c r="T2930"/>
  <c r="R2930"/>
  <c r="M2930"/>
  <c r="T2929"/>
  <c r="R2929"/>
  <c r="M2929"/>
  <c r="T2928"/>
  <c r="R2928"/>
  <c r="T2927"/>
  <c r="R2927"/>
  <c r="M2927"/>
  <c r="T2926"/>
  <c r="R2926"/>
  <c r="M2926"/>
  <c r="T2925"/>
  <c r="R2925"/>
  <c r="M2925"/>
  <c r="T2924"/>
  <c r="R2924"/>
  <c r="M2924"/>
  <c r="T2923"/>
  <c r="R2923"/>
  <c r="M2923"/>
  <c r="T2922"/>
  <c r="R2922"/>
  <c r="T2921"/>
  <c r="R2921"/>
  <c r="M2921"/>
  <c r="T2920"/>
  <c r="R2920"/>
  <c r="T2919"/>
  <c r="R2919"/>
  <c r="T2918"/>
  <c r="R2918"/>
  <c r="T2917"/>
  <c r="R2917"/>
  <c r="T2916"/>
  <c r="R2916"/>
  <c r="M2916"/>
  <c r="T2915"/>
  <c r="R2915"/>
  <c r="T2914"/>
  <c r="R2914"/>
  <c r="T2913"/>
  <c r="R2913"/>
  <c r="T2912"/>
  <c r="T2911"/>
  <c r="R2911"/>
  <c r="M2911"/>
  <c r="T2910"/>
  <c r="R2910"/>
  <c r="M2910"/>
  <c r="T2909"/>
  <c r="R2909"/>
  <c r="T2908"/>
  <c r="R2908"/>
  <c r="T2907"/>
  <c r="R2907"/>
  <c r="M2907"/>
  <c r="T2906"/>
  <c r="R2906"/>
  <c r="M2906"/>
  <c r="T2905"/>
  <c r="R2905"/>
  <c r="M2905"/>
  <c r="T2904"/>
  <c r="R2904"/>
  <c r="M2904"/>
  <c r="T2903"/>
  <c r="R2903"/>
  <c r="M2903"/>
  <c r="T2902"/>
  <c r="R2902"/>
  <c r="M2902"/>
  <c r="T2901"/>
  <c r="R2901"/>
  <c r="M2901"/>
  <c r="T2900"/>
  <c r="R2900"/>
  <c r="M2900"/>
  <c r="T2899"/>
  <c r="R2899"/>
  <c r="M2899"/>
  <c r="T2898"/>
  <c r="R2898"/>
  <c r="T2897"/>
  <c r="R2897"/>
  <c r="M2897"/>
  <c r="T2896"/>
  <c r="R2896"/>
  <c r="M2896"/>
  <c r="T2895"/>
  <c r="R2895"/>
  <c r="M2895"/>
  <c r="T2894"/>
  <c r="R2894"/>
  <c r="M2894"/>
  <c r="T2893"/>
  <c r="T2892"/>
  <c r="R2892"/>
  <c r="T2891"/>
  <c r="R2891"/>
  <c r="M2891"/>
  <c r="T2890"/>
  <c r="R2890"/>
  <c r="T2889"/>
  <c r="R2889"/>
  <c r="M2889"/>
  <c r="T2888"/>
  <c r="T2887"/>
  <c r="R2887"/>
  <c r="M2887"/>
  <c r="T2886"/>
  <c r="R2886"/>
  <c r="T2885"/>
  <c r="R2885"/>
  <c r="M2885"/>
  <c r="T2884"/>
  <c r="R2884"/>
  <c r="M2884"/>
  <c r="T2883"/>
  <c r="R2883"/>
  <c r="M2883"/>
  <c r="T2882"/>
  <c r="R2882"/>
  <c r="M2882"/>
  <c r="T2881"/>
  <c r="T2880"/>
  <c r="R2880"/>
  <c r="M2880"/>
  <c r="T2879"/>
  <c r="T2878"/>
  <c r="R2878"/>
  <c r="M2878"/>
  <c r="T2877"/>
  <c r="R2877"/>
  <c r="M2877"/>
  <c r="T2876"/>
  <c r="R2876"/>
  <c r="M2876"/>
  <c r="L2876"/>
  <c r="K2876"/>
  <c r="F2876"/>
  <c r="G2876" s="1"/>
  <c r="T2875"/>
  <c r="R2875"/>
  <c r="M2875"/>
  <c r="T2874"/>
  <c r="R2874"/>
  <c r="M2874"/>
  <c r="T2873"/>
  <c r="R2873"/>
  <c r="M2873"/>
  <c r="T2872"/>
  <c r="R2872"/>
  <c r="M2872"/>
  <c r="L2872"/>
  <c r="K2872"/>
  <c r="F2872"/>
  <c r="G2872" s="1"/>
  <c r="T2871"/>
  <c r="T2870"/>
  <c r="R2870"/>
  <c r="M2870"/>
  <c r="L2870"/>
  <c r="K2870"/>
  <c r="F2870"/>
  <c r="G2870" s="1"/>
  <c r="T2869"/>
  <c r="R2869"/>
  <c r="M2869"/>
  <c r="T2868"/>
  <c r="R2868"/>
  <c r="M2868"/>
  <c r="T2867"/>
  <c r="R2867"/>
  <c r="M2867"/>
  <c r="T2866"/>
  <c r="R2866"/>
  <c r="M2866"/>
  <c r="T2865"/>
  <c r="R2865"/>
  <c r="M2865"/>
  <c r="T2864"/>
  <c r="R2864"/>
  <c r="M2864"/>
  <c r="T2863"/>
  <c r="R2863"/>
  <c r="M2863"/>
  <c r="T2862"/>
  <c r="R2862"/>
  <c r="M2862"/>
  <c r="T2861"/>
  <c r="R2861"/>
  <c r="M2861"/>
  <c r="T2860"/>
  <c r="R2860"/>
  <c r="M2860"/>
  <c r="T2859"/>
  <c r="R2859"/>
  <c r="M2859"/>
  <c r="T2858"/>
  <c r="R2858"/>
  <c r="M2858"/>
  <c r="T2857"/>
  <c r="R2857"/>
  <c r="M2857"/>
  <c r="T2856"/>
  <c r="R2856"/>
  <c r="M2856"/>
  <c r="T2855"/>
  <c r="R2855"/>
  <c r="M2855"/>
  <c r="T2854"/>
  <c r="R2854"/>
  <c r="M2854"/>
  <c r="T2853"/>
  <c r="T2852"/>
  <c r="R2852"/>
  <c r="M2852"/>
  <c r="T2851"/>
  <c r="R2851"/>
  <c r="M2851"/>
  <c r="T2850"/>
  <c r="R2850"/>
  <c r="M2850"/>
  <c r="T2849"/>
  <c r="T2848"/>
  <c r="T2847"/>
  <c r="R2847"/>
  <c r="M2847"/>
  <c r="T2846"/>
  <c r="R2846"/>
  <c r="M2846"/>
  <c r="T2845"/>
  <c r="R2845"/>
  <c r="M2845"/>
  <c r="T2844"/>
  <c r="T2843"/>
  <c r="R2843"/>
  <c r="M2843"/>
  <c r="T2842"/>
  <c r="R2842"/>
  <c r="M2842"/>
  <c r="T2841"/>
  <c r="R2841"/>
  <c r="M2841"/>
  <c r="T2840"/>
  <c r="T2839"/>
  <c r="T2838"/>
  <c r="T2837"/>
  <c r="R2837"/>
  <c r="M2837"/>
  <c r="T2836"/>
  <c r="R2836"/>
  <c r="M2836"/>
  <c r="T2835"/>
  <c r="R2835"/>
  <c r="M2835"/>
  <c r="T2834"/>
  <c r="T2833"/>
  <c r="R2833"/>
  <c r="M2833"/>
  <c r="T2832"/>
  <c r="R2832"/>
  <c r="M2832"/>
  <c r="T2831"/>
  <c r="R2831"/>
  <c r="M2831"/>
  <c r="T2830"/>
  <c r="R2830"/>
  <c r="M2830"/>
  <c r="T2829"/>
  <c r="R2829"/>
  <c r="M2829"/>
  <c r="T2828"/>
  <c r="R2828"/>
  <c r="M2828"/>
  <c r="T2827"/>
  <c r="R2827"/>
  <c r="M2827"/>
  <c r="T2826"/>
  <c r="R2826"/>
  <c r="M2826"/>
  <c r="T2825"/>
  <c r="R2825"/>
  <c r="M2825"/>
  <c r="T2824"/>
  <c r="R2824"/>
  <c r="M2824"/>
  <c r="T2823"/>
  <c r="R2823"/>
  <c r="M2823"/>
  <c r="T2822"/>
  <c r="R2822"/>
  <c r="M2822"/>
  <c r="T2821"/>
  <c r="R2821"/>
  <c r="M2821"/>
  <c r="T2820"/>
  <c r="R2820"/>
  <c r="M2820"/>
  <c r="T2819"/>
  <c r="R2819"/>
  <c r="M2819"/>
  <c r="T2818"/>
  <c r="R2818"/>
  <c r="T2817"/>
  <c r="R2817"/>
  <c r="T2816"/>
  <c r="R2816"/>
  <c r="M2816"/>
  <c r="T2815"/>
  <c r="R2815"/>
  <c r="M2815"/>
  <c r="T2814"/>
  <c r="R2814"/>
  <c r="M2814"/>
  <c r="T2813"/>
  <c r="T2812"/>
  <c r="T2811"/>
  <c r="R2811"/>
  <c r="M2811"/>
  <c r="T2810"/>
  <c r="R2810"/>
  <c r="M2810"/>
  <c r="T2809"/>
  <c r="R2809"/>
  <c r="M2809"/>
  <c r="T2808"/>
  <c r="R2808"/>
  <c r="M2808"/>
  <c r="T2807"/>
  <c r="R2807"/>
  <c r="M2807"/>
  <c r="T2806"/>
  <c r="R2806"/>
  <c r="M2806"/>
  <c r="T2805"/>
  <c r="R2805"/>
  <c r="M2805"/>
  <c r="T2804"/>
  <c r="R2804"/>
  <c r="M2804"/>
  <c r="T2803"/>
  <c r="R2803"/>
  <c r="M2803"/>
  <c r="T2802"/>
  <c r="R2802"/>
  <c r="M2802"/>
  <c r="T2801"/>
  <c r="R2801"/>
  <c r="M2801"/>
  <c r="T2800"/>
  <c r="R2800"/>
  <c r="T2799"/>
  <c r="R2799"/>
  <c r="M2799"/>
  <c r="T2798"/>
  <c r="R2798"/>
  <c r="M2798"/>
  <c r="T2797"/>
  <c r="R2797"/>
  <c r="M2797"/>
  <c r="T2796"/>
  <c r="R2796"/>
  <c r="T2795"/>
  <c r="R2795"/>
  <c r="M2795"/>
  <c r="T2794"/>
  <c r="R2794"/>
  <c r="M2794"/>
  <c r="T2793"/>
  <c r="R2793"/>
  <c r="M2793"/>
  <c r="T2792"/>
  <c r="R2792"/>
  <c r="M2792"/>
  <c r="T2791"/>
  <c r="R2791"/>
  <c r="M2791"/>
  <c r="F2791"/>
  <c r="T2790"/>
  <c r="R2790"/>
  <c r="M2790"/>
  <c r="T2789"/>
  <c r="R2789"/>
  <c r="M2789"/>
  <c r="T2788"/>
  <c r="R2788"/>
  <c r="T2787"/>
  <c r="R2787"/>
  <c r="M2787"/>
  <c r="T2786"/>
  <c r="R2786"/>
  <c r="M2786"/>
  <c r="T2785"/>
  <c r="R2785"/>
  <c r="M2785"/>
  <c r="T2784"/>
  <c r="R2784"/>
  <c r="M2784"/>
  <c r="T2783"/>
  <c r="R2783"/>
  <c r="T2782"/>
  <c r="R2782"/>
  <c r="T2781"/>
  <c r="R2781"/>
  <c r="M2781"/>
  <c r="T2780"/>
  <c r="R2780"/>
  <c r="M2780"/>
  <c r="T2779"/>
  <c r="R2779"/>
  <c r="M2779"/>
  <c r="T2778"/>
  <c r="R2778"/>
  <c r="T2777"/>
  <c r="R2777"/>
  <c r="M2777"/>
  <c r="T2776"/>
  <c r="R2776"/>
  <c r="T2775"/>
  <c r="R2775"/>
  <c r="M2775"/>
  <c r="T2774"/>
  <c r="R2774"/>
  <c r="M2774"/>
  <c r="T2773"/>
  <c r="T2772"/>
  <c r="R2772"/>
  <c r="T2771"/>
  <c r="R2771"/>
  <c r="M2771"/>
  <c r="T2770"/>
  <c r="R2770"/>
  <c r="M2770"/>
  <c r="T2769"/>
  <c r="R2769"/>
  <c r="M2769"/>
  <c r="T2768"/>
  <c r="R2768"/>
  <c r="M2768"/>
  <c r="T2767"/>
  <c r="R2767"/>
  <c r="M2767"/>
  <c r="T2766"/>
  <c r="R2766"/>
  <c r="M2766"/>
  <c r="T2765"/>
  <c r="R2765"/>
  <c r="M2765"/>
  <c r="T2764"/>
  <c r="R2764"/>
  <c r="M2764"/>
  <c r="F2764"/>
  <c r="T2763"/>
  <c r="R2763"/>
  <c r="T2762"/>
  <c r="R2762"/>
  <c r="M2762"/>
  <c r="T2761"/>
  <c r="R2761"/>
  <c r="M2761"/>
  <c r="T2760"/>
  <c r="R2760"/>
  <c r="M2760"/>
  <c r="F2760"/>
  <c r="T2759"/>
  <c r="R2759"/>
  <c r="M2759"/>
  <c r="T2758"/>
  <c r="R2758"/>
  <c r="M2758"/>
  <c r="T2757"/>
  <c r="R2757"/>
  <c r="M2757"/>
  <c r="T2756"/>
  <c r="R2756"/>
  <c r="M2756"/>
  <c r="T2755"/>
  <c r="R2755"/>
  <c r="M2755"/>
  <c r="T2754"/>
  <c r="R2754"/>
  <c r="M2754"/>
  <c r="T2753"/>
  <c r="R2753"/>
  <c r="T2752"/>
  <c r="R2752"/>
  <c r="T2751"/>
  <c r="R2751"/>
  <c r="I2751"/>
  <c r="H2751"/>
  <c r="T2750"/>
  <c r="R2750"/>
  <c r="I2750"/>
  <c r="H2750"/>
  <c r="T2749"/>
  <c r="R2749"/>
  <c r="M2749"/>
  <c r="L2749"/>
  <c r="K2749"/>
  <c r="T2748"/>
  <c r="R2748"/>
  <c r="M2748"/>
  <c r="L2748"/>
  <c r="K2748"/>
  <c r="T2747"/>
  <c r="R2747"/>
  <c r="T2746"/>
  <c r="R2746"/>
  <c r="M2746"/>
  <c r="L2746"/>
  <c r="K2746"/>
  <c r="T2745"/>
  <c r="R2745"/>
  <c r="T2744"/>
  <c r="R2744"/>
  <c r="T2743"/>
  <c r="R2743"/>
  <c r="T2742"/>
  <c r="R2742"/>
  <c r="M2742"/>
  <c r="T2741"/>
  <c r="R2741"/>
  <c r="T2740"/>
  <c r="R2740"/>
  <c r="T2739"/>
  <c r="R2739"/>
  <c r="M2739"/>
  <c r="T2738"/>
  <c r="T2737"/>
  <c r="R2737"/>
  <c r="M2737"/>
  <c r="T2736"/>
  <c r="R2736"/>
  <c r="M2736"/>
  <c r="T2735"/>
  <c r="R2735"/>
  <c r="M2735"/>
  <c r="T2734"/>
  <c r="R2734"/>
  <c r="M2734"/>
  <c r="T2733"/>
  <c r="R2733"/>
  <c r="M2733"/>
  <c r="T2732"/>
  <c r="R2732"/>
  <c r="M2732"/>
  <c r="T2731"/>
  <c r="R2731"/>
  <c r="M2731"/>
  <c r="T2730"/>
  <c r="R2730"/>
  <c r="M2730"/>
  <c r="T2729"/>
  <c r="R2729"/>
  <c r="M2729"/>
  <c r="T2728"/>
  <c r="R2728"/>
  <c r="M2728"/>
  <c r="T2727"/>
  <c r="R2727"/>
  <c r="M2727"/>
  <c r="T2726"/>
  <c r="R2726"/>
  <c r="M2726"/>
  <c r="T2725"/>
  <c r="R2725"/>
  <c r="M2725"/>
  <c r="T2724"/>
  <c r="R2724"/>
  <c r="M2724"/>
  <c r="T2723"/>
  <c r="R2723"/>
  <c r="M2723"/>
  <c r="T2722"/>
  <c r="R2722"/>
  <c r="M2722"/>
  <c r="T2721"/>
  <c r="R2721"/>
  <c r="M2721"/>
  <c r="T2720"/>
  <c r="R2720"/>
  <c r="M2720"/>
  <c r="T2719"/>
  <c r="R2719"/>
  <c r="M2719"/>
  <c r="T2718"/>
  <c r="R2718"/>
  <c r="M2718"/>
  <c r="T2717"/>
  <c r="R2717"/>
  <c r="M2717"/>
  <c r="T2716"/>
  <c r="R2716"/>
  <c r="M2716"/>
  <c r="T2715"/>
  <c r="R2715"/>
  <c r="M2715"/>
  <c r="T2714"/>
  <c r="R2714"/>
  <c r="M2714"/>
  <c r="T2713"/>
  <c r="R2713"/>
  <c r="M2713"/>
  <c r="T2712"/>
  <c r="R2712"/>
  <c r="M2712"/>
  <c r="T2711"/>
  <c r="R2711"/>
  <c r="M2711"/>
  <c r="T2710"/>
  <c r="T2709"/>
  <c r="R2709"/>
  <c r="M2709"/>
  <c r="T2708"/>
  <c r="R2708"/>
  <c r="M2708"/>
  <c r="T2707"/>
  <c r="R2707"/>
  <c r="M2707"/>
  <c r="T2706"/>
  <c r="R2706"/>
  <c r="M2706"/>
  <c r="T2705"/>
  <c r="R2705"/>
  <c r="M2705"/>
  <c r="T2704"/>
  <c r="R2704"/>
  <c r="M2704"/>
  <c r="L2704"/>
  <c r="K2704"/>
  <c r="T2703"/>
  <c r="R2703"/>
  <c r="M2703"/>
  <c r="L2703"/>
  <c r="K2703"/>
  <c r="T2702"/>
  <c r="R2702"/>
  <c r="I2702"/>
  <c r="H2702"/>
  <c r="T2701"/>
  <c r="R2701"/>
  <c r="M2701"/>
  <c r="T2700"/>
  <c r="R2700"/>
  <c r="M2700"/>
  <c r="T2699"/>
  <c r="T2698"/>
  <c r="R2698"/>
  <c r="M2698"/>
  <c r="T2697"/>
  <c r="R2697"/>
  <c r="M2697"/>
  <c r="T2696"/>
  <c r="R2696"/>
  <c r="M2696"/>
  <c r="T2695"/>
  <c r="R2695"/>
  <c r="T2694"/>
  <c r="R2694"/>
  <c r="M2694"/>
  <c r="T2693"/>
  <c r="R2693"/>
  <c r="M2693"/>
  <c r="T2692"/>
  <c r="R2692"/>
  <c r="M2692"/>
  <c r="T2691"/>
  <c r="R2691"/>
  <c r="M2691"/>
  <c r="T2690"/>
  <c r="R2690"/>
  <c r="M2690"/>
  <c r="T2689"/>
  <c r="R2689"/>
  <c r="M2689"/>
  <c r="T2688"/>
  <c r="R2688"/>
  <c r="M2688"/>
  <c r="L2688"/>
  <c r="K2688"/>
  <c r="F2688"/>
  <c r="G2688" s="1"/>
  <c r="T2687"/>
  <c r="R2687"/>
  <c r="M2687"/>
  <c r="L2687"/>
  <c r="K2687"/>
  <c r="G2687"/>
  <c r="F2687"/>
  <c r="T2686"/>
  <c r="R2686"/>
  <c r="T2685"/>
  <c r="R2685"/>
  <c r="M2685"/>
  <c r="T2684"/>
  <c r="R2684"/>
  <c r="T2683"/>
  <c r="R2683"/>
  <c r="M2683"/>
  <c r="T2682"/>
  <c r="T2681"/>
  <c r="R2681"/>
  <c r="M2681"/>
  <c r="T2680"/>
  <c r="R2680"/>
  <c r="T2679"/>
  <c r="R2679"/>
  <c r="M2679"/>
  <c r="T2678"/>
  <c r="R2678"/>
  <c r="M2678"/>
  <c r="T2677"/>
  <c r="R2677"/>
  <c r="M2677"/>
  <c r="T2676"/>
  <c r="R2676"/>
  <c r="M2676"/>
  <c r="T2675"/>
  <c r="R2675"/>
  <c r="M2675"/>
  <c r="T2674"/>
  <c r="R2674"/>
  <c r="M2674"/>
  <c r="T2673"/>
  <c r="R2673"/>
  <c r="M2673"/>
  <c r="T2672"/>
  <c r="R2672"/>
  <c r="M2672"/>
  <c r="T2671"/>
  <c r="R2671"/>
  <c r="M2671"/>
  <c r="T2670"/>
  <c r="R2670"/>
  <c r="T2669"/>
  <c r="R2669"/>
  <c r="T2668"/>
  <c r="T2667"/>
  <c r="R2667"/>
  <c r="M2667"/>
  <c r="T2666"/>
  <c r="R2666"/>
  <c r="M2666"/>
  <c r="T2665"/>
  <c r="R2665"/>
  <c r="M2665"/>
  <c r="T2664"/>
  <c r="R2664"/>
  <c r="T2663"/>
  <c r="R2663"/>
  <c r="M2663"/>
  <c r="I2663"/>
  <c r="H2663"/>
  <c r="T2662"/>
  <c r="R2662"/>
  <c r="M2662"/>
  <c r="I2662"/>
  <c r="H2662"/>
  <c r="T2661"/>
  <c r="R2661"/>
  <c r="T2660"/>
  <c r="R2660"/>
  <c r="T2659"/>
  <c r="R2659"/>
  <c r="T2658"/>
  <c r="R2658"/>
  <c r="T2657"/>
  <c r="R2657"/>
  <c r="M2657"/>
  <c r="I2657"/>
  <c r="H2657"/>
  <c r="T2656"/>
  <c r="R2656"/>
  <c r="T2655"/>
  <c r="R2655"/>
  <c r="T2654"/>
  <c r="R2654"/>
  <c r="T2653"/>
  <c r="R2653"/>
  <c r="M2653"/>
  <c r="I2653"/>
  <c r="H2653"/>
  <c r="T2652"/>
  <c r="R2652"/>
  <c r="T2651"/>
  <c r="R2651"/>
  <c r="T2650"/>
  <c r="R2650"/>
  <c r="M2650"/>
  <c r="I2650"/>
  <c r="H2650"/>
  <c r="T2649"/>
  <c r="T2648"/>
  <c r="R2648"/>
  <c r="M2648"/>
  <c r="T2647"/>
  <c r="T2646"/>
  <c r="T2645"/>
  <c r="R2645"/>
  <c r="M2645"/>
  <c r="T2644"/>
  <c r="R2644"/>
  <c r="T2643"/>
  <c r="R2643"/>
  <c r="M2643"/>
  <c r="L2643"/>
  <c r="K2643"/>
  <c r="G2643"/>
  <c r="F2643"/>
  <c r="T2642"/>
  <c r="R2642"/>
  <c r="M2642"/>
  <c r="T2641"/>
  <c r="R2641"/>
  <c r="M2641"/>
  <c r="T2640"/>
  <c r="R2640"/>
  <c r="T2639"/>
  <c r="R2639"/>
  <c r="T2638"/>
  <c r="R2638"/>
  <c r="M2638"/>
  <c r="T2637"/>
  <c r="R2637"/>
  <c r="M2637"/>
  <c r="T2636"/>
  <c r="R2636"/>
  <c r="M2636"/>
  <c r="T2635"/>
  <c r="R2635"/>
  <c r="M2635"/>
  <c r="T2634"/>
  <c r="R2634"/>
  <c r="T2633"/>
  <c r="R2633"/>
  <c r="M2633"/>
  <c r="T2632"/>
  <c r="T2631"/>
  <c r="R2631"/>
  <c r="M2631"/>
  <c r="L2631"/>
  <c r="K2631"/>
  <c r="F2631"/>
  <c r="G2631" s="1"/>
  <c r="T2630"/>
  <c r="R2630"/>
  <c r="M2630"/>
  <c r="T2629"/>
  <c r="R2629"/>
  <c r="M2629"/>
  <c r="T2628"/>
  <c r="R2628"/>
  <c r="M2628"/>
  <c r="T2627"/>
  <c r="R2627"/>
  <c r="M2627"/>
  <c r="T2626"/>
  <c r="R2626"/>
  <c r="M2626"/>
  <c r="T2625"/>
  <c r="R2625"/>
  <c r="M2625"/>
  <c r="T2624"/>
  <c r="R2624"/>
  <c r="T2623"/>
  <c r="R2623"/>
  <c r="M2623"/>
  <c r="T2622"/>
  <c r="T2621"/>
  <c r="T2620"/>
  <c r="R2620"/>
  <c r="M2620"/>
  <c r="T2619"/>
  <c r="R2619"/>
  <c r="M2619"/>
  <c r="T2618"/>
  <c r="R2618"/>
  <c r="M2618"/>
  <c r="T2617"/>
  <c r="R2617"/>
  <c r="M2617"/>
  <c r="T2616"/>
  <c r="R2616"/>
  <c r="M2616"/>
  <c r="T2615"/>
  <c r="R2615"/>
  <c r="M2615"/>
  <c r="T2614"/>
  <c r="R2614"/>
  <c r="M2614"/>
  <c r="T2613"/>
  <c r="R2613"/>
  <c r="M2613"/>
  <c r="T2612"/>
  <c r="R2612"/>
  <c r="M2612"/>
  <c r="T2611"/>
  <c r="R2611"/>
  <c r="T2610"/>
  <c r="T2609"/>
  <c r="R2609"/>
  <c r="T2608"/>
  <c r="R2608"/>
  <c r="T2607"/>
  <c r="R2607"/>
  <c r="T2606"/>
  <c r="R2606"/>
  <c r="T2605"/>
  <c r="R2605"/>
  <c r="T2604"/>
  <c r="R2604"/>
  <c r="T2603"/>
  <c r="R2603"/>
  <c r="M2603"/>
  <c r="T2602"/>
  <c r="R2602"/>
  <c r="M2602"/>
  <c r="L2602"/>
  <c r="K2602"/>
  <c r="G2602"/>
  <c r="F2602"/>
  <c r="T2601"/>
  <c r="R2601"/>
  <c r="M2601"/>
  <c r="T2600"/>
  <c r="R2600"/>
  <c r="M2600"/>
  <c r="T2599"/>
  <c r="R2599"/>
  <c r="M2599"/>
  <c r="T2598"/>
  <c r="R2598"/>
  <c r="T2597"/>
  <c r="R2597"/>
  <c r="M2597"/>
  <c r="T2596"/>
  <c r="R2596"/>
  <c r="M2596"/>
  <c r="T2595"/>
  <c r="R2595"/>
  <c r="M2595"/>
  <c r="T2594"/>
  <c r="R2594"/>
  <c r="M2594"/>
  <c r="T2593"/>
  <c r="T2592"/>
  <c r="R2592"/>
  <c r="M2592"/>
  <c r="T2591"/>
  <c r="R2591"/>
  <c r="M2591"/>
  <c r="T2590"/>
  <c r="R2590"/>
  <c r="M2590"/>
  <c r="T2589"/>
  <c r="R2589"/>
  <c r="M2589"/>
  <c r="T2588"/>
  <c r="R2588"/>
  <c r="M2588"/>
  <c r="T2587"/>
  <c r="R2587"/>
  <c r="T2586"/>
  <c r="R2586"/>
  <c r="M2586"/>
  <c r="T2585"/>
  <c r="R2585"/>
  <c r="T2584"/>
  <c r="R2584"/>
  <c r="M2584"/>
  <c r="T2583"/>
  <c r="T2582"/>
  <c r="R2582"/>
  <c r="M2582"/>
  <c r="T2581"/>
  <c r="R2581"/>
  <c r="M2581"/>
  <c r="T2580"/>
  <c r="R2580"/>
  <c r="M2580"/>
  <c r="T2579"/>
  <c r="R2579"/>
  <c r="M2579"/>
  <c r="T2578"/>
  <c r="R2578"/>
  <c r="M2578"/>
  <c r="T2577"/>
  <c r="R2577"/>
  <c r="M2577"/>
  <c r="T2576"/>
  <c r="R2576"/>
  <c r="M2576"/>
  <c r="T2575"/>
  <c r="T2574"/>
  <c r="R2574"/>
  <c r="M2574"/>
  <c r="T2573"/>
  <c r="R2573"/>
  <c r="M2573"/>
  <c r="T2572"/>
  <c r="T2571"/>
  <c r="R2571"/>
  <c r="M2571"/>
  <c r="T2570"/>
  <c r="R2570"/>
  <c r="M2570"/>
  <c r="T2569"/>
  <c r="R2569"/>
  <c r="M2569"/>
  <c r="T2568"/>
  <c r="R2568"/>
  <c r="M2568"/>
  <c r="T2567"/>
  <c r="R2567"/>
  <c r="M2567"/>
  <c r="T2566"/>
  <c r="R2566"/>
  <c r="M2566"/>
  <c r="T2565"/>
  <c r="R2565"/>
  <c r="M2565"/>
  <c r="T2564"/>
  <c r="R2564"/>
  <c r="M2564"/>
  <c r="T2563"/>
  <c r="R2563"/>
  <c r="T2562"/>
  <c r="R2562"/>
  <c r="M2562"/>
  <c r="T2561"/>
  <c r="R2561"/>
  <c r="M2561"/>
  <c r="T2560"/>
  <c r="R2560"/>
  <c r="M2560"/>
  <c r="T2559"/>
  <c r="R2559"/>
  <c r="M2559"/>
  <c r="T2558"/>
  <c r="R2558"/>
  <c r="T2557"/>
  <c r="R2557"/>
  <c r="T2556"/>
  <c r="R2556"/>
  <c r="M2556"/>
  <c r="T2555"/>
  <c r="R2555"/>
  <c r="M2555"/>
  <c r="T2554"/>
  <c r="R2554"/>
  <c r="M2554"/>
  <c r="T2553"/>
  <c r="R2553"/>
  <c r="M2553"/>
  <c r="T2552"/>
  <c r="T2551"/>
  <c r="T2550"/>
  <c r="T2549"/>
  <c r="T2548"/>
  <c r="R2548"/>
  <c r="M2548"/>
  <c r="T2547"/>
  <c r="R2547"/>
  <c r="M2547"/>
  <c r="T2546"/>
  <c r="R2546"/>
  <c r="M2546"/>
  <c r="T2545"/>
  <c r="R2545"/>
  <c r="M2545"/>
  <c r="T2544"/>
  <c r="T2543"/>
  <c r="T2542"/>
  <c r="R2542"/>
  <c r="M2542"/>
  <c r="T2541"/>
  <c r="R2541"/>
  <c r="M2541"/>
  <c r="T2540"/>
  <c r="T2539"/>
  <c r="T2538"/>
  <c r="R2538"/>
  <c r="M2538"/>
  <c r="T2537"/>
  <c r="R2537"/>
  <c r="M2537"/>
  <c r="T2536"/>
  <c r="R2536"/>
  <c r="T2535"/>
  <c r="R2535"/>
  <c r="T2534"/>
  <c r="R2534"/>
  <c r="T2533"/>
  <c r="R2533"/>
  <c r="T2532"/>
  <c r="R2532"/>
  <c r="T2531"/>
  <c r="R2531"/>
  <c r="T2530"/>
  <c r="R2530"/>
  <c r="M2530"/>
  <c r="T2529"/>
  <c r="R2529"/>
  <c r="M2529"/>
  <c r="T2528"/>
  <c r="R2528"/>
  <c r="M2528"/>
  <c r="T2527"/>
  <c r="R2527"/>
  <c r="M2527"/>
  <c r="T2526"/>
  <c r="R2526"/>
  <c r="M2526"/>
  <c r="T2525"/>
  <c r="R2525"/>
  <c r="M2525"/>
  <c r="T2524"/>
  <c r="R2524"/>
  <c r="M2524"/>
  <c r="T2523"/>
  <c r="R2523"/>
  <c r="M2523"/>
  <c r="T2522"/>
  <c r="R2522"/>
  <c r="M2522"/>
  <c r="T2521"/>
  <c r="R2521"/>
  <c r="M2521"/>
  <c r="T2520"/>
  <c r="R2520"/>
  <c r="M2520"/>
  <c r="T2519"/>
  <c r="R2519"/>
  <c r="M2519"/>
  <c r="T2518"/>
  <c r="R2518"/>
  <c r="M2518"/>
  <c r="T2517"/>
  <c r="T2516"/>
  <c r="T2515"/>
  <c r="T2514"/>
  <c r="T2513"/>
  <c r="T2512"/>
  <c r="T2511"/>
  <c r="T2510"/>
  <c r="T2509"/>
  <c r="T2508"/>
  <c r="T2507"/>
  <c r="T2506"/>
  <c r="R2506"/>
  <c r="T2505"/>
  <c r="R2505"/>
  <c r="T2504"/>
  <c r="R2504"/>
  <c r="T2503"/>
  <c r="R2503"/>
  <c r="T2502"/>
  <c r="R2502"/>
  <c r="T2501"/>
  <c r="T2500"/>
  <c r="T2499"/>
  <c r="T2498"/>
  <c r="R2498"/>
  <c r="M2498"/>
  <c r="T2497"/>
  <c r="R2497"/>
  <c r="M2497"/>
  <c r="T2496"/>
  <c r="R2496"/>
  <c r="M2496"/>
  <c r="T2495"/>
  <c r="R2495"/>
  <c r="M2495"/>
  <c r="T2494"/>
  <c r="R2494"/>
  <c r="M2494"/>
  <c r="T2493"/>
  <c r="R2493"/>
  <c r="M2493"/>
  <c r="T2492"/>
  <c r="R2492"/>
  <c r="M2492"/>
  <c r="T2491"/>
  <c r="R2491"/>
  <c r="M2491"/>
  <c r="T2490"/>
  <c r="R2490"/>
  <c r="M2490"/>
  <c r="T2489"/>
  <c r="R2489"/>
  <c r="M2489"/>
  <c r="T2488"/>
  <c r="R2488"/>
  <c r="M2488"/>
  <c r="T2487"/>
  <c r="R2487"/>
  <c r="M2487"/>
  <c r="T2486"/>
  <c r="R2486"/>
  <c r="M2486"/>
  <c r="T2485"/>
  <c r="R2485"/>
  <c r="M2485"/>
  <c r="T2484"/>
  <c r="R2484"/>
  <c r="M2484"/>
  <c r="T2483"/>
  <c r="R2483"/>
  <c r="M2483"/>
  <c r="T2482"/>
  <c r="R2482"/>
  <c r="M2482"/>
  <c r="T2481"/>
  <c r="R2481"/>
  <c r="M2481"/>
  <c r="T2480"/>
  <c r="R2480"/>
  <c r="M2480"/>
  <c r="T2479"/>
  <c r="R2479"/>
  <c r="M2479"/>
  <c r="T2478"/>
  <c r="R2478"/>
  <c r="T2477"/>
  <c r="R2477"/>
  <c r="M2477"/>
  <c r="T2476"/>
  <c r="R2476"/>
  <c r="M2476"/>
  <c r="T2475"/>
  <c r="R2475"/>
  <c r="T2474"/>
  <c r="R2474"/>
  <c r="T2473"/>
  <c r="R2473"/>
  <c r="T2472"/>
  <c r="R2472"/>
  <c r="M2472"/>
  <c r="T2471"/>
  <c r="R2471"/>
  <c r="M2471"/>
  <c r="T2470"/>
  <c r="R2470"/>
  <c r="M2470"/>
  <c r="T2469"/>
  <c r="R2469"/>
  <c r="M2469"/>
  <c r="T2468"/>
  <c r="R2468"/>
  <c r="M2468"/>
  <c r="T2467"/>
  <c r="R2467"/>
  <c r="T2466"/>
  <c r="R2466"/>
  <c r="M2466"/>
  <c r="T2465"/>
  <c r="R2465"/>
  <c r="M2465"/>
  <c r="T2464"/>
  <c r="R2464"/>
  <c r="M2464"/>
  <c r="T2463"/>
  <c r="R2463"/>
  <c r="M2463"/>
  <c r="T2462"/>
  <c r="R2462"/>
  <c r="M2462"/>
  <c r="T2461"/>
  <c r="R2461"/>
  <c r="M2461"/>
  <c r="T2460"/>
  <c r="R2460"/>
  <c r="M2460"/>
  <c r="T2459"/>
  <c r="R2459"/>
  <c r="M2459"/>
  <c r="T2458"/>
  <c r="R2458"/>
  <c r="T2457"/>
  <c r="R2457"/>
  <c r="M2457"/>
  <c r="T2456"/>
  <c r="R2456"/>
  <c r="M2456"/>
  <c r="T2455"/>
  <c r="R2455"/>
  <c r="M2455"/>
  <c r="T2454"/>
  <c r="R2454"/>
  <c r="M2454"/>
  <c r="T2453"/>
  <c r="R2453"/>
  <c r="M2453"/>
  <c r="T2452"/>
  <c r="R2452"/>
  <c r="M2452"/>
  <c r="T2451"/>
  <c r="R2451"/>
  <c r="M2451"/>
  <c r="T2450"/>
  <c r="R2450"/>
  <c r="M2450"/>
  <c r="T2449"/>
  <c r="R2449"/>
  <c r="M2449"/>
  <c r="T2448"/>
  <c r="R2448"/>
  <c r="M2448"/>
  <c r="T2447"/>
  <c r="R2447"/>
  <c r="M2447"/>
  <c r="T2446"/>
  <c r="R2446"/>
  <c r="M2446"/>
  <c r="T2445"/>
  <c r="R2445"/>
  <c r="M2445"/>
  <c r="T2444"/>
  <c r="R2444"/>
  <c r="M2444"/>
  <c r="L2444"/>
  <c r="K2444"/>
  <c r="F2444"/>
  <c r="G2444" s="1"/>
  <c r="T2443"/>
  <c r="R2443"/>
  <c r="T2442"/>
  <c r="R2442"/>
  <c r="T2441"/>
  <c r="R2441"/>
  <c r="M2441"/>
  <c r="L2441"/>
  <c r="K2441"/>
  <c r="G2441"/>
  <c r="F2441"/>
  <c r="T2440"/>
  <c r="R2440"/>
  <c r="T2439"/>
  <c r="R2439"/>
  <c r="M2439"/>
  <c r="T2438"/>
  <c r="R2438"/>
  <c r="M2438"/>
  <c r="T2437"/>
  <c r="R2437"/>
  <c r="T2436"/>
  <c r="R2436"/>
  <c r="M2436"/>
  <c r="T2435"/>
  <c r="R2435"/>
  <c r="M2435"/>
  <c r="T2434"/>
  <c r="R2434"/>
  <c r="T2433"/>
  <c r="R2433"/>
  <c r="T2432"/>
  <c r="R2432"/>
  <c r="M2432"/>
  <c r="T2431"/>
  <c r="R2431"/>
  <c r="T2430"/>
  <c r="T2429"/>
  <c r="R2429"/>
  <c r="T2428"/>
  <c r="R2428"/>
  <c r="M2428"/>
  <c r="T2427"/>
  <c r="R2427"/>
  <c r="M2427"/>
  <c r="T2426"/>
  <c r="R2426"/>
  <c r="M2426"/>
  <c r="T2425"/>
  <c r="R2425"/>
  <c r="T2424"/>
  <c r="R2424"/>
  <c r="M2424"/>
  <c r="T2423"/>
  <c r="R2423"/>
  <c r="M2423"/>
  <c r="T2422"/>
  <c r="R2422"/>
  <c r="M2422"/>
  <c r="T2421"/>
  <c r="R2421"/>
  <c r="M2421"/>
  <c r="T2420"/>
  <c r="R2420"/>
  <c r="M2420"/>
  <c r="T2419"/>
  <c r="R2419"/>
  <c r="M2419"/>
  <c r="T2418"/>
  <c r="R2418"/>
  <c r="M2418"/>
  <c r="T2417"/>
  <c r="R2417"/>
  <c r="M2417"/>
  <c r="T2416"/>
  <c r="R2416"/>
  <c r="M2416"/>
  <c r="T2415"/>
  <c r="R2415"/>
  <c r="M2415"/>
  <c r="T2414"/>
  <c r="R2414"/>
  <c r="M2414"/>
  <c r="T2413"/>
  <c r="R2413"/>
  <c r="M2413"/>
  <c r="T2412"/>
  <c r="R2412"/>
  <c r="M2412"/>
  <c r="T2411"/>
  <c r="R2411"/>
  <c r="M2411"/>
  <c r="T2410"/>
  <c r="R2410"/>
  <c r="M2410"/>
  <c r="T2409"/>
  <c r="R2409"/>
  <c r="M2409"/>
  <c r="T2408"/>
  <c r="R2408"/>
  <c r="M2408"/>
  <c r="T2407"/>
  <c r="R2407"/>
  <c r="T2406"/>
  <c r="R2406"/>
  <c r="T2405"/>
  <c r="R2405"/>
  <c r="M2405"/>
  <c r="T2404"/>
  <c r="R2404"/>
  <c r="M2404"/>
  <c r="T2403"/>
  <c r="R2403"/>
  <c r="M2403"/>
  <c r="T2402"/>
  <c r="R2402"/>
  <c r="M2402"/>
  <c r="T2401"/>
  <c r="R2401"/>
  <c r="M2401"/>
  <c r="L2401"/>
  <c r="K2401"/>
  <c r="F2401"/>
  <c r="G2401" s="1"/>
  <c r="T2400"/>
  <c r="R2400"/>
  <c r="T2399"/>
  <c r="R2399"/>
  <c r="M2399"/>
  <c r="T2398"/>
  <c r="R2398"/>
  <c r="M2398"/>
  <c r="T2397"/>
  <c r="R2397"/>
  <c r="M2397"/>
  <c r="T2396"/>
  <c r="R2396"/>
  <c r="M2396"/>
  <c r="T2395"/>
  <c r="R2395"/>
  <c r="T2394"/>
  <c r="R2394"/>
  <c r="T2393"/>
  <c r="R2393"/>
  <c r="M2393"/>
  <c r="T2392"/>
  <c r="R2392"/>
  <c r="M2392"/>
  <c r="T2391"/>
  <c r="R2391"/>
  <c r="M2391"/>
  <c r="T2390"/>
  <c r="R2390"/>
  <c r="M2390"/>
  <c r="T2389"/>
  <c r="R2389"/>
  <c r="M2389"/>
  <c r="T2388"/>
  <c r="R2388"/>
  <c r="M2388"/>
  <c r="T2387"/>
  <c r="R2387"/>
  <c r="M2387"/>
  <c r="T2386"/>
  <c r="R2386"/>
  <c r="M2386"/>
  <c r="T2385"/>
  <c r="R2385"/>
  <c r="M2385"/>
  <c r="T2384"/>
  <c r="T2383"/>
  <c r="R2383"/>
  <c r="M2383"/>
  <c r="L2383"/>
  <c r="K2383"/>
  <c r="G2383"/>
  <c r="F2383"/>
  <c r="T2382"/>
  <c r="R2382"/>
  <c r="T2381"/>
  <c r="R2381"/>
  <c r="M2381"/>
  <c r="T2380"/>
  <c r="R2380"/>
  <c r="M2380"/>
  <c r="T2379"/>
  <c r="R2379"/>
  <c r="M2379"/>
  <c r="T2378"/>
  <c r="R2378"/>
  <c r="M2378"/>
  <c r="T2377"/>
  <c r="R2377"/>
  <c r="T2376"/>
  <c r="R2376"/>
  <c r="M2376"/>
  <c r="T2375"/>
  <c r="R2375"/>
  <c r="M2375"/>
  <c r="T2374"/>
  <c r="R2374"/>
  <c r="T2373"/>
  <c r="R2373"/>
  <c r="M2373"/>
  <c r="T2372"/>
  <c r="R2372"/>
  <c r="M2372"/>
  <c r="T2371"/>
  <c r="R2371"/>
  <c r="M2371"/>
  <c r="T2370"/>
  <c r="R2370"/>
  <c r="M2370"/>
  <c r="L2370"/>
  <c r="K2370"/>
  <c r="G2370"/>
  <c r="F2370"/>
  <c r="T2369"/>
  <c r="R2369"/>
  <c r="T2368"/>
  <c r="R2368"/>
  <c r="M2368"/>
  <c r="T2367"/>
  <c r="R2367"/>
  <c r="M2367"/>
  <c r="T2366"/>
  <c r="R2366"/>
  <c r="M2366"/>
  <c r="T2365"/>
  <c r="R2365"/>
  <c r="M2365"/>
  <c r="T2364"/>
  <c r="R2364"/>
  <c r="M2364"/>
  <c r="T2363"/>
  <c r="R2363"/>
  <c r="M2363"/>
  <c r="T2362"/>
  <c r="R2362"/>
  <c r="M2362"/>
  <c r="T2361"/>
  <c r="R2361"/>
  <c r="M2361"/>
  <c r="T2360"/>
  <c r="R2360"/>
  <c r="M2360"/>
  <c r="T2359"/>
  <c r="T2358"/>
  <c r="R2358"/>
  <c r="M2358"/>
  <c r="T2357"/>
  <c r="T2356"/>
  <c r="R2356"/>
  <c r="M2356"/>
  <c r="T2355"/>
  <c r="R2355"/>
  <c r="M2355"/>
  <c r="T2354"/>
  <c r="R2354"/>
  <c r="M2354"/>
  <c r="T2353"/>
  <c r="R2353"/>
  <c r="M2353"/>
  <c r="F2353"/>
  <c r="T2352"/>
  <c r="R2352"/>
  <c r="I2352"/>
  <c r="H2352"/>
  <c r="T2351"/>
  <c r="R2351"/>
  <c r="I2351"/>
  <c r="H2351"/>
  <c r="T2350"/>
  <c r="R2350"/>
  <c r="M2350"/>
  <c r="F2350"/>
  <c r="T2349"/>
  <c r="R2349"/>
  <c r="M2349"/>
  <c r="F2349"/>
  <c r="T2348"/>
  <c r="R2348"/>
  <c r="T2347"/>
  <c r="R2347"/>
  <c r="T2346"/>
  <c r="R2346"/>
  <c r="T2345"/>
  <c r="R2345"/>
  <c r="M2345"/>
  <c r="T2344"/>
  <c r="R2344"/>
  <c r="T2343"/>
  <c r="T2342"/>
  <c r="R2342"/>
  <c r="T2341"/>
  <c r="R2341"/>
  <c r="M2341"/>
  <c r="T2340"/>
  <c r="R2340"/>
  <c r="M2340"/>
  <c r="T2339"/>
  <c r="R2339"/>
  <c r="T2338"/>
  <c r="R2338"/>
  <c r="M2338"/>
  <c r="T2337"/>
  <c r="R2337"/>
  <c r="M2337"/>
  <c r="T2336"/>
  <c r="R2336"/>
  <c r="T2335"/>
  <c r="T2334"/>
  <c r="R2334"/>
  <c r="T2333"/>
  <c r="R2333"/>
  <c r="M2333"/>
  <c r="T2332"/>
  <c r="R2332"/>
  <c r="M2332"/>
  <c r="T2331"/>
  <c r="R2331"/>
  <c r="M2331"/>
  <c r="T2330"/>
  <c r="R2330"/>
  <c r="T2329"/>
  <c r="R2329"/>
  <c r="M2329"/>
  <c r="T2328"/>
  <c r="R2328"/>
  <c r="M2328"/>
  <c r="T2327"/>
  <c r="R2327"/>
  <c r="T2326"/>
  <c r="R2326"/>
  <c r="T2325"/>
  <c r="R2325"/>
  <c r="T2324"/>
  <c r="T2323"/>
  <c r="R2323"/>
  <c r="M2323"/>
  <c r="L2323"/>
  <c r="K2323"/>
  <c r="F2323"/>
  <c r="G2323" s="1"/>
  <c r="T2322"/>
  <c r="R2322"/>
  <c r="T2321"/>
  <c r="R2321"/>
  <c r="T2320"/>
  <c r="R2320"/>
  <c r="M2320"/>
  <c r="T2319"/>
  <c r="R2319"/>
  <c r="M2319"/>
  <c r="T2318"/>
  <c r="R2318"/>
  <c r="M2318"/>
  <c r="L2318"/>
  <c r="K2318"/>
  <c r="G2318"/>
  <c r="F2318"/>
  <c r="T2317"/>
  <c r="R2317"/>
  <c r="T2316"/>
  <c r="R2316"/>
  <c r="T2315"/>
  <c r="R2315"/>
  <c r="M2315"/>
  <c r="L2315"/>
  <c r="K2315"/>
  <c r="F2315"/>
  <c r="G2315" s="1"/>
  <c r="T2314"/>
  <c r="R2314"/>
  <c r="M2314"/>
  <c r="L2314"/>
  <c r="K2314"/>
  <c r="G2314"/>
  <c r="F2314"/>
  <c r="T2313"/>
  <c r="R2313"/>
  <c r="T2312"/>
  <c r="R2312"/>
  <c r="M2312"/>
  <c r="T2311"/>
  <c r="R2311"/>
  <c r="M2311"/>
  <c r="T2310"/>
  <c r="T2309"/>
  <c r="R2309"/>
  <c r="M2309"/>
  <c r="T2308"/>
  <c r="R2308"/>
  <c r="T2307"/>
  <c r="R2307"/>
  <c r="M2307"/>
  <c r="T2306"/>
  <c r="R2306"/>
  <c r="M2306"/>
  <c r="T2305"/>
  <c r="R2305"/>
  <c r="M2305"/>
  <c r="F2305"/>
  <c r="T2304"/>
  <c r="R2304"/>
  <c r="M2304"/>
  <c r="T2303"/>
  <c r="R2303"/>
  <c r="M2303"/>
  <c r="T2302"/>
  <c r="R2302"/>
  <c r="M2302"/>
  <c r="T2301"/>
  <c r="R2301"/>
  <c r="M2301"/>
  <c r="T2300"/>
  <c r="R2300"/>
  <c r="M2300"/>
  <c r="T2299"/>
  <c r="R2299"/>
  <c r="T2298"/>
  <c r="R2298"/>
  <c r="T2297"/>
  <c r="R2297"/>
  <c r="M2297"/>
  <c r="F2297"/>
  <c r="T2296"/>
  <c r="R2296"/>
  <c r="M2296"/>
  <c r="T2295"/>
  <c r="R2295"/>
  <c r="M2295"/>
  <c r="F2295"/>
  <c r="T2294"/>
  <c r="I2294"/>
  <c r="H2294"/>
  <c r="F2294"/>
  <c r="T2293"/>
  <c r="R2293"/>
  <c r="T2292"/>
  <c r="R2292"/>
  <c r="M2292"/>
  <c r="T2291"/>
  <c r="R2291"/>
  <c r="M2291"/>
  <c r="F2291"/>
  <c r="T2290"/>
  <c r="R2290"/>
  <c r="M2290"/>
  <c r="T2289"/>
  <c r="R2289"/>
  <c r="M2289"/>
  <c r="F2289"/>
  <c r="T2288"/>
  <c r="R2288"/>
  <c r="T2287"/>
  <c r="R2287"/>
  <c r="T2286"/>
  <c r="R2286"/>
  <c r="I2286"/>
  <c r="H2286"/>
  <c r="T2285"/>
  <c r="R2285"/>
  <c r="I2285"/>
  <c r="H2285"/>
  <c r="T2284"/>
  <c r="R2284"/>
  <c r="T2283"/>
  <c r="R2283"/>
  <c r="T2282"/>
  <c r="R2282"/>
  <c r="I2282"/>
  <c r="H2282"/>
  <c r="T2281"/>
  <c r="R2281"/>
  <c r="T2280"/>
  <c r="R2280"/>
  <c r="I2280"/>
  <c r="H2280"/>
  <c r="T2279"/>
  <c r="R2279"/>
  <c r="T2278"/>
  <c r="R2278"/>
  <c r="M2278"/>
  <c r="T2277"/>
  <c r="R2277"/>
  <c r="M2277"/>
  <c r="T2276"/>
  <c r="R2276"/>
  <c r="M2276"/>
  <c r="F2276"/>
  <c r="T2275"/>
  <c r="R2275"/>
  <c r="T2274"/>
  <c r="R2274"/>
  <c r="M2274"/>
  <c r="T2273"/>
  <c r="R2273"/>
  <c r="M2273"/>
  <c r="F2273"/>
  <c r="T2272"/>
  <c r="R2272"/>
  <c r="M2272"/>
  <c r="L2272"/>
  <c r="K2272"/>
  <c r="T2271"/>
  <c r="R2271"/>
  <c r="M2271"/>
  <c r="T2270"/>
  <c r="R2270"/>
  <c r="M2270"/>
  <c r="F2270"/>
  <c r="T2269"/>
  <c r="R2269"/>
  <c r="M2269"/>
  <c r="T2268"/>
  <c r="R2268"/>
  <c r="M2268"/>
  <c r="L2268"/>
  <c r="K2268"/>
  <c r="T2267"/>
  <c r="R2267"/>
  <c r="M2267"/>
  <c r="T2266"/>
  <c r="R2266"/>
  <c r="M2266"/>
  <c r="F2266"/>
  <c r="T2265"/>
  <c r="R2265"/>
  <c r="M2265"/>
  <c r="T2264"/>
  <c r="R2264"/>
  <c r="M2264"/>
  <c r="F2264"/>
  <c r="T2263"/>
  <c r="R2263"/>
  <c r="M2263"/>
  <c r="T2262"/>
  <c r="T2261"/>
  <c r="R2261"/>
  <c r="M2261"/>
  <c r="T2260"/>
  <c r="R2260"/>
  <c r="M2260"/>
  <c r="L2260"/>
  <c r="K2260"/>
  <c r="T2259"/>
  <c r="R2259"/>
  <c r="M2259"/>
  <c r="T2258"/>
  <c r="R2258"/>
  <c r="M2258"/>
  <c r="T2257"/>
  <c r="R2257"/>
  <c r="M2257"/>
  <c r="T2256"/>
  <c r="R2256"/>
  <c r="M2256"/>
  <c r="T2255"/>
  <c r="R2255"/>
  <c r="M2255"/>
  <c r="T2254"/>
  <c r="R2254"/>
  <c r="M2254"/>
  <c r="T2253"/>
  <c r="R2253"/>
  <c r="M2253"/>
  <c r="T2252"/>
  <c r="R2252"/>
  <c r="M2252"/>
  <c r="T2251"/>
  <c r="I2251"/>
  <c r="H2251"/>
  <c r="F2251"/>
  <c r="T2250"/>
  <c r="R2250"/>
  <c r="M2250"/>
  <c r="L2250"/>
  <c r="K2250"/>
  <c r="T2249"/>
  <c r="R2249"/>
  <c r="I2249"/>
  <c r="H2249"/>
  <c r="T2248"/>
  <c r="R2248"/>
  <c r="I2248"/>
  <c r="H2248"/>
  <c r="T2247"/>
  <c r="R2247"/>
  <c r="I2247"/>
  <c r="H2247"/>
  <c r="T2246"/>
  <c r="R2246"/>
  <c r="I2246"/>
  <c r="H2246"/>
  <c r="T2245"/>
  <c r="R2245"/>
  <c r="M2245"/>
  <c r="F2245"/>
  <c r="T2244"/>
  <c r="R2244"/>
  <c r="M2244"/>
  <c r="F2244"/>
  <c r="T2243"/>
  <c r="T2242"/>
  <c r="R2242"/>
  <c r="M2242"/>
  <c r="L2242"/>
  <c r="K2242"/>
  <c r="T2241"/>
  <c r="R2241"/>
  <c r="M2241"/>
  <c r="L2241"/>
  <c r="K2241"/>
  <c r="T2240"/>
  <c r="R2240"/>
  <c r="M2240"/>
  <c r="L2240"/>
  <c r="K2240"/>
  <c r="T2239"/>
  <c r="R2239"/>
  <c r="M2239"/>
  <c r="L2239"/>
  <c r="K2239"/>
  <c r="T2238"/>
  <c r="R2238"/>
  <c r="M2238"/>
  <c r="L2238"/>
  <c r="K2238"/>
  <c r="T2237"/>
  <c r="R2237"/>
  <c r="M2237"/>
  <c r="T2236"/>
  <c r="R2236"/>
  <c r="T2235"/>
  <c r="R2235"/>
  <c r="M2235"/>
  <c r="T2234"/>
  <c r="R2234"/>
  <c r="M2234"/>
  <c r="T2233"/>
  <c r="R2233"/>
  <c r="M2233"/>
  <c r="T2232"/>
  <c r="R2232"/>
  <c r="M2232"/>
  <c r="T2231"/>
  <c r="R2231"/>
  <c r="T2230"/>
  <c r="R2230"/>
  <c r="T2229"/>
  <c r="T2228"/>
  <c r="R2228"/>
  <c r="M2228"/>
  <c r="T2227"/>
  <c r="R2227"/>
  <c r="M2227"/>
  <c r="T2226"/>
  <c r="R2226"/>
  <c r="M2226"/>
  <c r="T2225"/>
  <c r="R2225"/>
  <c r="M2225"/>
  <c r="T2224"/>
  <c r="R2224"/>
  <c r="M2224"/>
  <c r="T2223"/>
  <c r="R2223"/>
  <c r="M2223"/>
  <c r="T2222"/>
  <c r="R2222"/>
  <c r="M2222"/>
  <c r="T2221"/>
  <c r="R2221"/>
  <c r="M2221"/>
  <c r="T2220"/>
  <c r="R2220"/>
  <c r="M2220"/>
  <c r="T2219"/>
  <c r="T2218"/>
  <c r="T2217"/>
  <c r="R2217"/>
  <c r="M2217"/>
  <c r="T2216"/>
  <c r="T2215"/>
  <c r="R2215"/>
  <c r="M2215"/>
  <c r="T2214"/>
  <c r="R2214"/>
  <c r="M2214"/>
  <c r="T2213"/>
  <c r="R2213"/>
  <c r="M2213"/>
  <c r="T2212"/>
  <c r="R2212"/>
  <c r="M2212"/>
  <c r="T2211"/>
  <c r="R2211"/>
  <c r="M2211"/>
  <c r="T2210"/>
  <c r="R2210"/>
  <c r="M2210"/>
  <c r="T2209"/>
  <c r="R2209"/>
  <c r="M2209"/>
  <c r="T2208"/>
  <c r="R2208"/>
  <c r="M2208"/>
  <c r="T2207"/>
  <c r="T2206"/>
  <c r="R2206"/>
  <c r="M2206"/>
  <c r="T2205"/>
  <c r="R2205"/>
  <c r="M2205"/>
  <c r="T2204"/>
  <c r="T2203"/>
  <c r="T2202"/>
  <c r="T2201"/>
  <c r="T2200"/>
  <c r="T2199"/>
  <c r="T2198"/>
  <c r="R2198"/>
  <c r="T2197"/>
  <c r="R2197"/>
  <c r="M2197"/>
  <c r="T2196"/>
  <c r="R2196"/>
  <c r="M2196"/>
  <c r="T2195"/>
  <c r="R2195"/>
  <c r="M2195"/>
  <c r="T2194"/>
  <c r="R2194"/>
  <c r="M2194"/>
  <c r="T2193"/>
  <c r="R2193"/>
  <c r="M2193"/>
  <c r="T2192"/>
  <c r="R2192"/>
  <c r="M2192"/>
  <c r="T2191"/>
  <c r="R2191"/>
  <c r="M2191"/>
  <c r="T2190"/>
  <c r="R2190"/>
  <c r="T2189"/>
  <c r="R2189"/>
  <c r="T2188"/>
  <c r="R2188"/>
  <c r="T2187"/>
  <c r="R2187"/>
  <c r="T2186"/>
  <c r="R2186"/>
  <c r="T2185"/>
  <c r="R2185"/>
  <c r="M2185"/>
  <c r="L2185"/>
  <c r="K2185"/>
  <c r="G2185"/>
  <c r="F2185"/>
  <c r="T2184"/>
  <c r="R2184"/>
  <c r="M2184"/>
  <c r="T2183"/>
  <c r="R2183"/>
  <c r="M2183"/>
  <c r="T2182"/>
  <c r="R2182"/>
  <c r="T2181"/>
  <c r="T2180"/>
  <c r="R2180"/>
  <c r="T2179"/>
  <c r="R2179"/>
  <c r="M2179"/>
  <c r="T2178"/>
  <c r="R2178"/>
  <c r="M2178"/>
  <c r="T2177"/>
  <c r="T2176"/>
  <c r="R2176"/>
  <c r="M2176"/>
  <c r="T2175"/>
  <c r="R2175"/>
  <c r="M2175"/>
  <c r="T2174"/>
  <c r="R2174"/>
  <c r="T2173"/>
  <c r="R2173"/>
  <c r="M2173"/>
  <c r="T2172"/>
  <c r="T2171"/>
  <c r="T2170"/>
  <c r="R2170"/>
  <c r="M2170"/>
  <c r="T2169"/>
  <c r="R2169"/>
  <c r="M2169"/>
  <c r="T2168"/>
  <c r="R2168"/>
  <c r="M2168"/>
  <c r="T2167"/>
  <c r="R2167"/>
  <c r="M2167"/>
  <c r="T2166"/>
  <c r="R2166"/>
  <c r="T2165"/>
  <c r="R2165"/>
  <c r="M2165"/>
  <c r="T2164"/>
  <c r="R2164"/>
  <c r="M2164"/>
  <c r="T2163"/>
  <c r="R2163"/>
  <c r="M2163"/>
  <c r="T2162"/>
  <c r="R2162"/>
  <c r="M2162"/>
  <c r="T2161"/>
  <c r="R2161"/>
  <c r="M2161"/>
  <c r="T2160"/>
  <c r="R2160"/>
  <c r="M2160"/>
  <c r="T2159"/>
  <c r="R2159"/>
  <c r="M2159"/>
  <c r="T2158"/>
  <c r="R2158"/>
  <c r="M2158"/>
  <c r="T2157"/>
  <c r="R2157"/>
  <c r="M2157"/>
  <c r="T2156"/>
  <c r="R2156"/>
  <c r="M2156"/>
  <c r="T2155"/>
  <c r="R2155"/>
  <c r="M2155"/>
  <c r="T2154"/>
  <c r="R2154"/>
  <c r="M2154"/>
  <c r="T2153"/>
  <c r="R2153"/>
  <c r="M2153"/>
  <c r="T2152"/>
  <c r="R2152"/>
  <c r="M2152"/>
  <c r="T2151"/>
  <c r="R2151"/>
  <c r="M2151"/>
  <c r="T2150"/>
  <c r="R2150"/>
  <c r="M2150"/>
  <c r="T2149"/>
  <c r="T2148"/>
  <c r="R2148"/>
  <c r="M2148"/>
  <c r="T2147"/>
  <c r="R2147"/>
  <c r="M2147"/>
  <c r="T2146"/>
  <c r="R2146"/>
  <c r="M2146"/>
  <c r="T2145"/>
  <c r="R2145"/>
  <c r="M2145"/>
  <c r="T2144"/>
  <c r="R2144"/>
  <c r="M2144"/>
  <c r="T2143"/>
  <c r="R2143"/>
  <c r="M2143"/>
  <c r="T2142"/>
  <c r="R2142"/>
  <c r="T2141"/>
  <c r="R2141"/>
  <c r="M2141"/>
  <c r="T2140"/>
  <c r="R2140"/>
  <c r="T2139"/>
  <c r="R2139"/>
  <c r="M2139"/>
  <c r="T2138"/>
  <c r="R2138"/>
  <c r="M2138"/>
  <c r="T2137"/>
  <c r="R2137"/>
  <c r="T2136"/>
  <c r="R2136"/>
  <c r="M2136"/>
  <c r="T2135"/>
  <c r="R2135"/>
  <c r="M2135"/>
  <c r="T2134"/>
  <c r="R2134"/>
  <c r="M2134"/>
  <c r="L2134"/>
  <c r="K2134"/>
  <c r="G2134"/>
  <c r="F2134"/>
  <c r="T2133"/>
  <c r="T2132"/>
  <c r="R2132"/>
  <c r="M2132"/>
  <c r="L2132"/>
  <c r="K2132"/>
  <c r="G2132"/>
  <c r="F2132"/>
  <c r="T2131"/>
  <c r="R2131"/>
  <c r="M2131"/>
  <c r="T2130"/>
  <c r="R2130"/>
  <c r="T2129"/>
  <c r="R2129"/>
  <c r="T2128"/>
  <c r="T2127"/>
  <c r="R2127"/>
  <c r="T2126"/>
  <c r="R2126"/>
  <c r="T2125"/>
  <c r="R2125"/>
  <c r="T2124"/>
  <c r="R2124"/>
  <c r="T2123"/>
  <c r="R2123"/>
  <c r="M2123"/>
  <c r="T2122"/>
  <c r="R2122"/>
  <c r="M2122"/>
  <c r="F2122"/>
  <c r="T2121"/>
  <c r="R2121"/>
  <c r="M2121"/>
  <c r="T2120"/>
  <c r="T2119"/>
  <c r="R2119"/>
  <c r="M2119"/>
  <c r="T2118"/>
  <c r="R2118"/>
  <c r="M2118"/>
  <c r="T2117"/>
  <c r="R2117"/>
  <c r="M2117"/>
  <c r="T2116"/>
  <c r="T2115"/>
  <c r="R2115"/>
  <c r="M2115"/>
  <c r="T2114"/>
  <c r="R2114"/>
  <c r="M2114"/>
  <c r="T2113"/>
  <c r="R2113"/>
  <c r="T2112"/>
  <c r="R2112"/>
  <c r="M2112"/>
  <c r="T2111"/>
  <c r="R2111"/>
  <c r="M2111"/>
  <c r="T2110"/>
  <c r="R2110"/>
  <c r="M2110"/>
  <c r="T2109"/>
  <c r="R2109"/>
  <c r="M2109"/>
  <c r="T2108"/>
  <c r="R2108"/>
  <c r="M2108"/>
  <c r="T2107"/>
  <c r="R2107"/>
  <c r="M2107"/>
  <c r="T2106"/>
  <c r="R2106"/>
  <c r="M2106"/>
  <c r="T2105"/>
  <c r="R2105"/>
  <c r="M2105"/>
  <c r="T2104"/>
  <c r="R2104"/>
  <c r="M2104"/>
  <c r="T2103"/>
  <c r="R2103"/>
  <c r="M2103"/>
  <c r="T2102"/>
  <c r="R2102"/>
  <c r="M2102"/>
  <c r="T2101"/>
  <c r="R2101"/>
  <c r="M2101"/>
  <c r="T2100"/>
  <c r="R2100"/>
  <c r="M2100"/>
  <c r="T2099"/>
  <c r="R2099"/>
  <c r="M2099"/>
  <c r="T2098"/>
  <c r="R2098"/>
  <c r="M2098"/>
  <c r="T2097"/>
  <c r="R2097"/>
  <c r="M2097"/>
  <c r="T2096"/>
  <c r="R2096"/>
  <c r="M2096"/>
  <c r="T2095"/>
  <c r="R2095"/>
  <c r="M2095"/>
  <c r="T2094"/>
  <c r="R2094"/>
  <c r="M2094"/>
  <c r="T2093"/>
  <c r="R2093"/>
  <c r="M2093"/>
  <c r="T2092"/>
  <c r="R2092"/>
  <c r="M2092"/>
  <c r="T2091"/>
  <c r="R2091"/>
  <c r="M2091"/>
  <c r="T2090"/>
  <c r="R2090"/>
  <c r="M2090"/>
  <c r="T2089"/>
  <c r="R2089"/>
  <c r="M2089"/>
  <c r="T2088"/>
  <c r="R2088"/>
  <c r="M2088"/>
  <c r="T2087"/>
  <c r="R2087"/>
  <c r="M2087"/>
  <c r="T2086"/>
  <c r="R2086"/>
  <c r="F2086"/>
  <c r="T2085"/>
  <c r="R2085"/>
  <c r="T2084"/>
  <c r="R2084"/>
  <c r="M2084"/>
  <c r="T2083"/>
  <c r="R2083"/>
  <c r="M2083"/>
  <c r="T2082"/>
  <c r="R2082"/>
  <c r="M2082"/>
  <c r="T2081"/>
  <c r="R2081"/>
  <c r="M2081"/>
  <c r="T2080"/>
  <c r="R2080"/>
  <c r="M2080"/>
  <c r="T2079"/>
  <c r="R2079"/>
  <c r="M2079"/>
  <c r="T2078"/>
  <c r="R2078"/>
  <c r="M2078"/>
  <c r="T2077"/>
  <c r="R2077"/>
  <c r="M2077"/>
  <c r="T2076"/>
  <c r="R2076"/>
  <c r="M2076"/>
  <c r="T2075"/>
  <c r="R2075"/>
  <c r="M2075"/>
  <c r="T2074"/>
  <c r="R2074"/>
  <c r="N2074"/>
  <c r="J2074"/>
  <c r="T2073"/>
  <c r="R2073"/>
  <c r="M2073"/>
  <c r="T2072"/>
  <c r="R2072"/>
  <c r="M2072"/>
  <c r="T2071"/>
  <c r="R2071"/>
  <c r="M2071"/>
  <c r="T2070"/>
  <c r="R2070"/>
  <c r="M2070"/>
  <c r="T2069"/>
  <c r="R2069"/>
  <c r="M2069"/>
  <c r="T2068"/>
  <c r="R2068"/>
  <c r="M2068"/>
  <c r="T2067"/>
  <c r="R2067"/>
  <c r="M2067"/>
  <c r="T2066"/>
  <c r="R2066"/>
  <c r="M2066"/>
  <c r="T2065"/>
  <c r="R2065"/>
  <c r="T2064"/>
  <c r="R2064"/>
  <c r="T2063"/>
  <c r="R2063"/>
  <c r="T2062"/>
  <c r="R2062"/>
  <c r="T2061"/>
  <c r="R2061"/>
  <c r="T2060"/>
  <c r="R2060"/>
  <c r="T2059"/>
  <c r="R2059"/>
  <c r="T2058"/>
  <c r="R2058"/>
  <c r="N2058"/>
  <c r="J2058"/>
  <c r="T2057"/>
  <c r="R2057"/>
  <c r="N2057"/>
  <c r="J2057"/>
  <c r="T2056"/>
  <c r="R2056"/>
  <c r="N2056"/>
  <c r="J2056"/>
  <c r="T2055"/>
  <c r="R2055"/>
  <c r="N2055"/>
  <c r="J2055"/>
  <c r="T2054"/>
  <c r="R2054"/>
  <c r="N2054"/>
  <c r="J2054"/>
  <c r="T2053"/>
  <c r="R2053"/>
  <c r="N2053"/>
  <c r="J2053"/>
  <c r="T2052"/>
  <c r="R2052"/>
  <c r="M2052"/>
  <c r="T2051"/>
  <c r="R2051"/>
  <c r="M2051"/>
  <c r="T2050"/>
  <c r="R2050"/>
  <c r="M2050"/>
  <c r="T2049"/>
  <c r="R2049"/>
  <c r="M2049"/>
  <c r="T2048"/>
  <c r="R2048"/>
  <c r="M2048"/>
  <c r="T2047"/>
  <c r="R2047"/>
  <c r="M2047"/>
  <c r="T2046"/>
  <c r="R2046"/>
  <c r="M2046"/>
  <c r="T2045"/>
  <c r="R2045"/>
  <c r="M2045"/>
  <c r="T2044"/>
  <c r="R2044"/>
  <c r="M2044"/>
  <c r="T2043"/>
  <c r="R2043"/>
  <c r="M2043"/>
  <c r="T2042"/>
  <c r="R2042"/>
  <c r="M2042"/>
  <c r="T2041"/>
  <c r="R2041"/>
  <c r="M2041"/>
  <c r="T2040"/>
  <c r="R2040"/>
  <c r="M2040"/>
  <c r="T2039"/>
  <c r="R2039"/>
  <c r="M2039"/>
  <c r="T2038"/>
  <c r="R2038"/>
  <c r="M2038"/>
  <c r="T2037"/>
  <c r="R2037"/>
  <c r="M2037"/>
  <c r="T2036"/>
  <c r="R2036"/>
  <c r="M2036"/>
  <c r="T2035"/>
  <c r="R2035"/>
  <c r="M2035"/>
  <c r="T2034"/>
  <c r="R2034"/>
  <c r="M2034"/>
  <c r="T2033"/>
  <c r="R2033"/>
  <c r="M2033"/>
  <c r="T2032"/>
  <c r="R2032"/>
  <c r="M2032"/>
  <c r="T2031"/>
  <c r="R2031"/>
  <c r="M2031"/>
  <c r="T2030"/>
  <c r="R2030"/>
  <c r="M2030"/>
  <c r="T2029"/>
  <c r="R2029"/>
  <c r="M2029"/>
  <c r="T2028"/>
  <c r="R2028"/>
  <c r="M2028"/>
  <c r="T2027"/>
  <c r="R2027"/>
  <c r="M2027"/>
  <c r="T2026"/>
  <c r="R2026"/>
  <c r="M2026"/>
  <c r="T2025"/>
  <c r="R2025"/>
  <c r="M2025"/>
  <c r="T2024"/>
  <c r="R2024"/>
  <c r="M2024"/>
  <c r="T2023"/>
  <c r="R2023"/>
  <c r="T2022"/>
  <c r="R2022"/>
  <c r="M2022"/>
  <c r="T2021"/>
  <c r="R2021"/>
  <c r="M2021"/>
  <c r="T2020"/>
  <c r="R2020"/>
  <c r="M2020"/>
  <c r="T2019"/>
  <c r="R2019"/>
  <c r="M2019"/>
  <c r="T2018"/>
  <c r="R2018"/>
  <c r="M2018"/>
  <c r="T2017"/>
  <c r="R2017"/>
  <c r="M2017"/>
  <c r="T2016"/>
  <c r="R2016"/>
  <c r="M2016"/>
  <c r="T2015"/>
  <c r="R2015"/>
  <c r="M2015"/>
  <c r="T2014"/>
  <c r="R2014"/>
  <c r="T2013"/>
  <c r="R2013"/>
  <c r="M2013"/>
  <c r="L2013"/>
  <c r="K2013"/>
  <c r="G2013"/>
  <c r="F2013"/>
  <c r="T2012"/>
  <c r="R2012"/>
  <c r="T2011"/>
  <c r="T2010"/>
  <c r="R2010"/>
  <c r="M2010"/>
  <c r="L2010"/>
  <c r="K2010"/>
  <c r="G2010"/>
  <c r="F2010"/>
  <c r="T2009"/>
  <c r="R2009"/>
  <c r="M2009"/>
  <c r="L2009"/>
  <c r="K2009"/>
  <c r="F2009"/>
  <c r="G2009" s="1"/>
  <c r="T2008"/>
  <c r="R2008"/>
  <c r="M2008"/>
  <c r="L2008"/>
  <c r="K2008"/>
  <c r="G2008"/>
  <c r="F2008"/>
  <c r="T2007"/>
  <c r="R2007"/>
  <c r="M2007"/>
  <c r="T2006"/>
  <c r="R2006"/>
  <c r="M2006"/>
  <c r="T2005"/>
  <c r="R2005"/>
  <c r="M2005"/>
  <c r="T2004"/>
  <c r="R2004"/>
  <c r="M2004"/>
  <c r="T2003"/>
  <c r="R2003"/>
  <c r="M2003"/>
  <c r="T2002"/>
  <c r="R2002"/>
  <c r="M2002"/>
  <c r="T2001"/>
  <c r="R2001"/>
  <c r="T2000"/>
  <c r="R2000"/>
  <c r="M2000"/>
  <c r="T1999"/>
  <c r="R1999"/>
  <c r="T1998"/>
  <c r="T1997"/>
  <c r="R1997"/>
  <c r="M1997"/>
  <c r="L1997"/>
  <c r="K1997"/>
  <c r="F1997"/>
  <c r="G1997" s="1"/>
  <c r="T1996"/>
  <c r="T1995"/>
  <c r="R1995"/>
  <c r="T1994"/>
  <c r="R1994"/>
  <c r="M1994"/>
  <c r="T1993"/>
  <c r="R1993"/>
  <c r="M1993"/>
  <c r="T1992"/>
  <c r="R1992"/>
  <c r="M1992"/>
  <c r="T1991"/>
  <c r="R1991"/>
  <c r="M1991"/>
  <c r="T1990"/>
  <c r="R1990"/>
  <c r="M1990"/>
  <c r="T1989"/>
  <c r="R1989"/>
  <c r="M1989"/>
  <c r="T1988"/>
  <c r="R1988"/>
  <c r="M1988"/>
  <c r="T1987"/>
  <c r="R1987"/>
  <c r="M1987"/>
  <c r="T1986"/>
  <c r="R1986"/>
  <c r="M1986"/>
  <c r="T1985"/>
  <c r="R1985"/>
  <c r="M1985"/>
  <c r="T1984"/>
  <c r="R1984"/>
  <c r="M1984"/>
  <c r="T1983"/>
  <c r="R1983"/>
  <c r="M1983"/>
  <c r="T1982"/>
  <c r="R1982"/>
  <c r="M1982"/>
  <c r="T1981"/>
  <c r="R1981"/>
  <c r="M1981"/>
  <c r="T1980"/>
  <c r="R1980"/>
  <c r="M1980"/>
  <c r="T1979"/>
  <c r="R1979"/>
  <c r="M1979"/>
  <c r="T1978"/>
  <c r="R1978"/>
  <c r="M1978"/>
  <c r="T1977"/>
  <c r="R1977"/>
  <c r="M1977"/>
  <c r="T1976"/>
  <c r="R1976"/>
  <c r="T1975"/>
  <c r="T1974"/>
  <c r="R1974"/>
  <c r="T1973"/>
  <c r="R1973"/>
  <c r="T1972"/>
  <c r="R1972"/>
  <c r="M1972"/>
  <c r="T1971"/>
  <c r="R1971"/>
  <c r="M1971"/>
  <c r="T1970"/>
  <c r="R1970"/>
  <c r="M1970"/>
  <c r="T1969"/>
  <c r="R1969"/>
  <c r="M1969"/>
  <c r="T1968"/>
  <c r="R1968"/>
  <c r="M1968"/>
  <c r="T1967"/>
  <c r="R1967"/>
  <c r="M1967"/>
  <c r="T1966"/>
  <c r="R1966"/>
  <c r="T1965"/>
  <c r="R1965"/>
  <c r="M1965"/>
  <c r="T1964"/>
  <c r="R1964"/>
  <c r="M1964"/>
  <c r="T1963"/>
  <c r="T1962"/>
  <c r="R1962"/>
  <c r="T1961"/>
  <c r="T1960"/>
  <c r="R1960"/>
  <c r="M1960"/>
  <c r="T1959"/>
  <c r="R1959"/>
  <c r="T1958"/>
  <c r="R1958"/>
  <c r="T1957"/>
  <c r="R1957"/>
  <c r="T1956"/>
  <c r="R1956"/>
  <c r="M1956"/>
  <c r="T1955"/>
  <c r="R1955"/>
  <c r="T1954"/>
  <c r="R1954"/>
  <c r="T1953"/>
  <c r="T1952"/>
  <c r="R1952"/>
  <c r="M1952"/>
  <c r="T1951"/>
  <c r="R1951"/>
  <c r="T1950"/>
  <c r="T1949"/>
  <c r="R1949"/>
  <c r="T1948"/>
  <c r="R1948"/>
  <c r="M1948"/>
  <c r="T1947"/>
  <c r="R1947"/>
  <c r="M1947"/>
  <c r="T1946"/>
  <c r="R1946"/>
  <c r="M1946"/>
  <c r="T1945"/>
  <c r="R1945"/>
  <c r="M1945"/>
  <c r="T1944"/>
  <c r="R1944"/>
  <c r="T1943"/>
  <c r="T1942"/>
  <c r="R1942"/>
  <c r="T1941"/>
  <c r="R1941"/>
  <c r="M1941"/>
  <c r="T1940"/>
  <c r="R1940"/>
  <c r="M1940"/>
  <c r="T1939"/>
  <c r="R1939"/>
  <c r="M1939"/>
  <c r="T1938"/>
  <c r="R1938"/>
  <c r="T1937"/>
  <c r="T1936"/>
  <c r="R1936"/>
  <c r="T1935"/>
  <c r="R1935"/>
  <c r="M1935"/>
  <c r="T1934"/>
  <c r="R1934"/>
  <c r="T1933"/>
  <c r="R1933"/>
  <c r="M1933"/>
  <c r="T1932"/>
  <c r="R1932"/>
  <c r="M1932"/>
  <c r="T1931"/>
  <c r="R1931"/>
  <c r="M1931"/>
  <c r="T1930"/>
  <c r="R1930"/>
  <c r="T1929"/>
  <c r="R1929"/>
  <c r="M1929"/>
  <c r="T1928"/>
  <c r="R1928"/>
  <c r="M1928"/>
  <c r="T1927"/>
  <c r="R1927"/>
  <c r="T1926"/>
  <c r="R1926"/>
  <c r="T1925"/>
  <c r="R1925"/>
  <c r="M1925"/>
  <c r="T1924"/>
  <c r="R1924"/>
  <c r="M1924"/>
  <c r="T1923"/>
  <c r="R1923"/>
  <c r="T1922"/>
  <c r="R1922"/>
  <c r="M1922"/>
  <c r="T1921"/>
  <c r="R1921"/>
  <c r="M1921"/>
  <c r="T1920"/>
  <c r="R1920"/>
  <c r="M1920"/>
  <c r="T1919"/>
  <c r="R1919"/>
  <c r="M1919"/>
  <c r="T1918"/>
  <c r="R1918"/>
  <c r="M1918"/>
  <c r="T1917"/>
  <c r="R1917"/>
  <c r="M1917"/>
  <c r="T1916"/>
  <c r="R1916"/>
  <c r="M1916"/>
  <c r="T1915"/>
  <c r="R1915"/>
  <c r="M1915"/>
  <c r="T1914"/>
  <c r="R1914"/>
  <c r="M1914"/>
  <c r="T1913"/>
  <c r="R1913"/>
  <c r="T1912"/>
  <c r="R1912"/>
  <c r="M1912"/>
  <c r="T1911"/>
  <c r="R1911"/>
  <c r="M1911"/>
  <c r="T1910"/>
  <c r="R1910"/>
  <c r="M1910"/>
  <c r="T1909"/>
  <c r="R1909"/>
  <c r="M1909"/>
  <c r="T1908"/>
  <c r="R1908"/>
  <c r="M1908"/>
  <c r="T1907"/>
  <c r="R1907"/>
  <c r="M1907"/>
  <c r="T1906"/>
  <c r="R1906"/>
  <c r="M1906"/>
  <c r="T1905"/>
  <c r="R1905"/>
  <c r="M1905"/>
  <c r="T1904"/>
  <c r="T1903"/>
  <c r="R1903"/>
  <c r="M1903"/>
  <c r="T1902"/>
  <c r="R1902"/>
  <c r="M1902"/>
  <c r="T1901"/>
  <c r="R1901"/>
  <c r="M1901"/>
  <c r="T1900"/>
  <c r="R1900"/>
  <c r="M1900"/>
  <c r="T1899"/>
  <c r="R1899"/>
  <c r="M1899"/>
  <c r="T1898"/>
  <c r="R1898"/>
  <c r="M1898"/>
  <c r="L1898"/>
  <c r="K1898"/>
  <c r="F1898"/>
  <c r="G1898" s="1"/>
  <c r="T1897"/>
  <c r="R1897"/>
  <c r="M1897"/>
  <c r="T1896"/>
  <c r="R1896"/>
  <c r="M1896"/>
  <c r="T1895"/>
  <c r="R1895"/>
  <c r="M1895"/>
  <c r="T1894"/>
  <c r="R1894"/>
  <c r="M1894"/>
  <c r="T1893"/>
  <c r="R1893"/>
  <c r="M1893"/>
  <c r="T1892"/>
  <c r="R1892"/>
  <c r="M1892"/>
  <c r="T1891"/>
  <c r="R1891"/>
  <c r="M1891"/>
  <c r="T1890"/>
  <c r="R1890"/>
  <c r="M1890"/>
  <c r="T1889"/>
  <c r="R1889"/>
  <c r="M1889"/>
  <c r="T1888"/>
  <c r="R1888"/>
  <c r="M1888"/>
  <c r="T1887"/>
  <c r="R1887"/>
  <c r="M1887"/>
  <c r="T1886"/>
  <c r="R1886"/>
  <c r="M1886"/>
  <c r="T1885"/>
  <c r="R1885"/>
  <c r="M1885"/>
  <c r="T1884"/>
  <c r="R1884"/>
  <c r="M1884"/>
  <c r="T1883"/>
  <c r="R1883"/>
  <c r="M1883"/>
  <c r="T1882"/>
  <c r="R1882"/>
  <c r="M1882"/>
  <c r="T1881"/>
  <c r="R1881"/>
  <c r="M1881"/>
  <c r="T1880"/>
  <c r="R1880"/>
  <c r="M1880"/>
  <c r="T1879"/>
  <c r="R1879"/>
  <c r="M1879"/>
  <c r="T1878"/>
  <c r="R1878"/>
  <c r="M1878"/>
  <c r="T1877"/>
  <c r="R1877"/>
  <c r="T1876"/>
  <c r="R1876"/>
  <c r="M1876"/>
  <c r="T1875"/>
  <c r="R1875"/>
  <c r="M1875"/>
  <c r="T1874"/>
  <c r="R1874"/>
  <c r="M1874"/>
  <c r="T1873"/>
  <c r="R1873"/>
  <c r="M1873"/>
  <c r="T1872"/>
  <c r="R1872"/>
  <c r="M1872"/>
  <c r="T1871"/>
  <c r="R1871"/>
  <c r="M1871"/>
  <c r="T1870"/>
  <c r="R1870"/>
  <c r="T1869"/>
  <c r="R1869"/>
  <c r="M1869"/>
  <c r="T1868"/>
  <c r="R1868"/>
  <c r="M1868"/>
  <c r="T1867"/>
  <c r="R1867"/>
  <c r="T1866"/>
  <c r="T1865"/>
  <c r="R1865"/>
  <c r="M1865"/>
  <c r="T1864"/>
  <c r="R1864"/>
  <c r="T1863"/>
  <c r="R1863"/>
  <c r="M1863"/>
  <c r="T1862"/>
  <c r="R1862"/>
  <c r="M1862"/>
  <c r="T1861"/>
  <c r="R1861"/>
  <c r="M1861"/>
  <c r="T1860"/>
  <c r="R1860"/>
  <c r="M1860"/>
  <c r="T1859"/>
  <c r="R1859"/>
  <c r="M1859"/>
  <c r="T1858"/>
  <c r="R1858"/>
  <c r="M1858"/>
  <c r="T1857"/>
  <c r="R1857"/>
  <c r="M1857"/>
  <c r="T1856"/>
  <c r="R1856"/>
  <c r="M1856"/>
  <c r="T1855"/>
  <c r="R1855"/>
  <c r="M1855"/>
  <c r="T1854"/>
  <c r="R1854"/>
  <c r="M1854"/>
  <c r="T1853"/>
  <c r="R1853"/>
  <c r="M1853"/>
  <c r="T1852"/>
  <c r="R1852"/>
  <c r="M1852"/>
  <c r="T1851"/>
  <c r="R1851"/>
  <c r="T1850"/>
  <c r="R1850"/>
  <c r="M1850"/>
  <c r="T1849"/>
  <c r="R1849"/>
  <c r="T1848"/>
  <c r="R1848"/>
  <c r="T1847"/>
  <c r="R1847"/>
  <c r="M1847"/>
  <c r="T1846"/>
  <c r="R1846"/>
  <c r="M1846"/>
  <c r="T1845"/>
  <c r="R1845"/>
  <c r="M1845"/>
  <c r="T1844"/>
  <c r="R1844"/>
  <c r="T1843"/>
  <c r="R1843"/>
  <c r="T1842"/>
  <c r="R1842"/>
  <c r="M1842"/>
  <c r="L1842"/>
  <c r="K1842"/>
  <c r="G1842"/>
  <c r="F1842"/>
  <c r="T1841"/>
  <c r="R1841"/>
  <c r="M1841"/>
  <c r="L1841"/>
  <c r="K1841"/>
  <c r="F1841"/>
  <c r="G1841" s="1"/>
  <c r="T1840"/>
  <c r="R1840"/>
  <c r="M1840"/>
  <c r="T1839"/>
  <c r="R1839"/>
  <c r="T1838"/>
  <c r="R1838"/>
  <c r="M1838"/>
  <c r="L1838"/>
  <c r="K1838"/>
  <c r="F1838"/>
  <c r="G1838" s="1"/>
  <c r="T1837"/>
  <c r="T1836"/>
  <c r="R1836"/>
  <c r="T1835"/>
  <c r="R1835"/>
  <c r="T1834"/>
  <c r="R1834"/>
  <c r="M1834"/>
  <c r="T1833"/>
  <c r="R1833"/>
  <c r="M1833"/>
  <c r="T1832"/>
  <c r="R1832"/>
  <c r="M1832"/>
  <c r="T1831"/>
  <c r="R1831"/>
  <c r="M1831"/>
  <c r="T1830"/>
  <c r="T1829"/>
  <c r="R1829"/>
  <c r="M1829"/>
  <c r="T1828"/>
  <c r="R1828"/>
  <c r="M1828"/>
  <c r="T1827"/>
  <c r="R1827"/>
  <c r="M1827"/>
  <c r="T1826"/>
  <c r="R1826"/>
  <c r="M1826"/>
  <c r="T1825"/>
  <c r="R1825"/>
  <c r="M1825"/>
  <c r="T1824"/>
  <c r="R1824"/>
  <c r="M1824"/>
  <c r="T1823"/>
  <c r="R1823"/>
  <c r="M1823"/>
  <c r="T1822"/>
  <c r="R1822"/>
  <c r="M1822"/>
  <c r="T1821"/>
  <c r="R1821"/>
  <c r="M1821"/>
  <c r="T1820"/>
  <c r="R1820"/>
  <c r="M1820"/>
  <c r="T1819"/>
  <c r="R1819"/>
  <c r="T1818"/>
  <c r="R1818"/>
  <c r="T1817"/>
  <c r="T1816"/>
  <c r="R1816"/>
  <c r="T1815"/>
  <c r="R1815"/>
  <c r="T1814"/>
  <c r="R1814"/>
  <c r="T1813"/>
  <c r="T1812"/>
  <c r="R1812"/>
  <c r="M1812"/>
  <c r="T1811"/>
  <c r="R1811"/>
  <c r="M1811"/>
  <c r="T1810"/>
  <c r="R1810"/>
  <c r="M1810"/>
  <c r="T1809"/>
  <c r="R1809"/>
  <c r="M1809"/>
  <c r="T1808"/>
  <c r="R1808"/>
  <c r="M1808"/>
  <c r="T1807"/>
  <c r="R1807"/>
  <c r="M1807"/>
  <c r="T1806"/>
  <c r="R1806"/>
  <c r="M1806"/>
  <c r="T1805"/>
  <c r="R1805"/>
  <c r="M1805"/>
  <c r="T1804"/>
  <c r="R1804"/>
  <c r="M1804"/>
  <c r="T1803"/>
  <c r="R1803"/>
  <c r="M1803"/>
  <c r="T1802"/>
  <c r="R1802"/>
  <c r="M1802"/>
  <c r="T1801"/>
  <c r="R1801"/>
  <c r="M1801"/>
  <c r="T1800"/>
  <c r="R1800"/>
  <c r="M1800"/>
  <c r="T1799"/>
  <c r="R1799"/>
  <c r="M1799"/>
  <c r="T1798"/>
  <c r="R1798"/>
  <c r="M1798"/>
  <c r="T1797"/>
  <c r="R1797"/>
  <c r="M1797"/>
  <c r="F1797"/>
  <c r="T1796"/>
  <c r="R1796"/>
  <c r="T1795"/>
  <c r="R1795"/>
  <c r="M1795"/>
  <c r="T1794"/>
  <c r="R1794"/>
  <c r="M1794"/>
  <c r="T1793"/>
  <c r="R1793"/>
  <c r="M1793"/>
  <c r="T1792"/>
  <c r="R1792"/>
  <c r="M1792"/>
  <c r="T1791"/>
  <c r="R1791"/>
  <c r="M1791"/>
  <c r="T1790"/>
  <c r="R1790"/>
  <c r="M1790"/>
  <c r="T1789"/>
  <c r="R1789"/>
  <c r="M1789"/>
  <c r="T1788"/>
  <c r="R1788"/>
  <c r="M1788"/>
  <c r="T1787"/>
  <c r="R1787"/>
  <c r="T1786"/>
  <c r="R1786"/>
  <c r="M1786"/>
  <c r="T1785"/>
  <c r="R1785"/>
  <c r="M1785"/>
  <c r="T1784"/>
  <c r="R1784"/>
  <c r="M1784"/>
  <c r="T1783"/>
  <c r="R1783"/>
  <c r="M1783"/>
  <c r="T1782"/>
  <c r="R1782"/>
  <c r="M1782"/>
  <c r="T1781"/>
  <c r="R1781"/>
  <c r="M1781"/>
  <c r="T1780"/>
  <c r="R1780"/>
  <c r="M1780"/>
  <c r="T1779"/>
  <c r="R1779"/>
  <c r="I1779"/>
  <c r="F1779"/>
  <c r="T1778"/>
  <c r="R1778"/>
  <c r="M1778"/>
  <c r="T1777"/>
  <c r="R1777"/>
  <c r="M1777"/>
  <c r="T1776"/>
  <c r="R1776"/>
  <c r="M1776"/>
  <c r="T1775"/>
  <c r="R1775"/>
  <c r="M1775"/>
  <c r="T1774"/>
  <c r="R1774"/>
  <c r="M1774"/>
  <c r="T1773"/>
  <c r="R1773"/>
  <c r="M1773"/>
  <c r="T1772"/>
  <c r="R1772"/>
  <c r="M1772"/>
  <c r="T1771"/>
  <c r="R1771"/>
  <c r="M1771"/>
  <c r="T1770"/>
  <c r="R1770"/>
  <c r="M1770"/>
  <c r="T1769"/>
  <c r="R1769"/>
  <c r="M1769"/>
  <c r="T1768"/>
  <c r="R1768"/>
  <c r="M1768"/>
  <c r="T1767"/>
  <c r="R1767"/>
  <c r="M1767"/>
  <c r="T1766"/>
  <c r="R1766"/>
  <c r="M1766"/>
  <c r="T1765"/>
  <c r="R1765"/>
  <c r="M1765"/>
  <c r="T1764"/>
  <c r="R1764"/>
  <c r="M1764"/>
  <c r="T1763"/>
  <c r="R1763"/>
  <c r="M1763"/>
  <c r="T1762"/>
  <c r="R1762"/>
  <c r="M1762"/>
  <c r="T1761"/>
  <c r="R1761"/>
  <c r="M1761"/>
  <c r="T1760"/>
  <c r="R1760"/>
  <c r="M1760"/>
  <c r="T1759"/>
  <c r="R1759"/>
  <c r="T1758"/>
  <c r="R1758"/>
  <c r="M1758"/>
  <c r="T1757"/>
  <c r="R1757"/>
  <c r="M1757"/>
  <c r="T1756"/>
  <c r="R1756"/>
  <c r="M1756"/>
  <c r="T1755"/>
  <c r="R1755"/>
  <c r="M1755"/>
  <c r="T1754"/>
  <c r="R1754"/>
  <c r="M1754"/>
  <c r="T1753"/>
  <c r="R1753"/>
  <c r="M1753"/>
  <c r="T1752"/>
  <c r="R1752"/>
  <c r="M1752"/>
  <c r="T1751"/>
  <c r="R1751"/>
  <c r="M1751"/>
  <c r="T1750"/>
  <c r="R1750"/>
  <c r="M1750"/>
  <c r="T1749"/>
  <c r="R1749"/>
  <c r="M1749"/>
  <c r="T1748"/>
  <c r="R1748"/>
  <c r="M1748"/>
  <c r="T1747"/>
  <c r="R1747"/>
  <c r="M1747"/>
  <c r="T1746"/>
  <c r="R1746"/>
  <c r="M1746"/>
  <c r="T1745"/>
  <c r="R1745"/>
  <c r="M1745"/>
  <c r="T1744"/>
  <c r="R1744"/>
  <c r="M1744"/>
  <c r="T1743"/>
  <c r="R1743"/>
  <c r="M1743"/>
  <c r="T1742"/>
  <c r="R1742"/>
  <c r="M1742"/>
  <c r="T1741"/>
  <c r="R1741"/>
  <c r="M1741"/>
  <c r="T1740"/>
  <c r="R1740"/>
  <c r="T1739"/>
  <c r="R1739"/>
  <c r="M1739"/>
  <c r="T1738"/>
  <c r="R1738"/>
  <c r="T1737"/>
  <c r="R1737"/>
  <c r="M1737"/>
  <c r="T1736"/>
  <c r="R1736"/>
  <c r="M1736"/>
  <c r="T1735"/>
  <c r="R1735"/>
  <c r="M1735"/>
  <c r="T1734"/>
  <c r="R1734"/>
  <c r="M1734"/>
  <c r="T1733"/>
  <c r="R1733"/>
  <c r="M1733"/>
  <c r="T1732"/>
  <c r="R1732"/>
  <c r="M1732"/>
  <c r="T1731"/>
  <c r="R1731"/>
  <c r="M1731"/>
  <c r="T1730"/>
  <c r="R1730"/>
  <c r="M1730"/>
  <c r="T1729"/>
  <c r="R1729"/>
  <c r="M1729"/>
  <c r="T1728"/>
  <c r="R1728"/>
  <c r="M1728"/>
  <c r="T1727"/>
  <c r="R1727"/>
  <c r="M1727"/>
  <c r="T1726"/>
  <c r="R1726"/>
  <c r="M1726"/>
  <c r="T1725"/>
  <c r="R1725"/>
  <c r="M1725"/>
  <c r="T1724"/>
  <c r="R1724"/>
  <c r="M1724"/>
  <c r="T1723"/>
  <c r="R1723"/>
  <c r="M1723"/>
  <c r="T1722"/>
  <c r="R1722"/>
  <c r="M1722"/>
  <c r="T1721"/>
  <c r="R1721"/>
  <c r="M1721"/>
  <c r="T1720"/>
  <c r="R1720"/>
  <c r="M1720"/>
  <c r="T1719"/>
  <c r="R1719"/>
  <c r="M1719"/>
  <c r="T1718"/>
  <c r="R1718"/>
  <c r="M1718"/>
  <c r="T1717"/>
  <c r="R1717"/>
  <c r="T1716"/>
  <c r="R1716"/>
  <c r="M1716"/>
  <c r="T1715"/>
  <c r="R1715"/>
  <c r="M1715"/>
  <c r="T1714"/>
  <c r="R1714"/>
  <c r="M1714"/>
  <c r="T1713"/>
  <c r="R1713"/>
  <c r="M1713"/>
  <c r="T1712"/>
  <c r="R1712"/>
  <c r="M1712"/>
  <c r="T1711"/>
  <c r="R1711"/>
  <c r="M1711"/>
  <c r="T1710"/>
  <c r="R1710"/>
  <c r="M1710"/>
  <c r="T1709"/>
  <c r="R1709"/>
  <c r="M1709"/>
  <c r="T1708"/>
  <c r="R1708"/>
  <c r="M1708"/>
  <c r="T1707"/>
  <c r="R1707"/>
  <c r="M1707"/>
  <c r="T1706"/>
  <c r="R1706"/>
  <c r="M1706"/>
  <c r="T1705"/>
  <c r="R1705"/>
  <c r="M1705"/>
  <c r="T1704"/>
  <c r="R1704"/>
  <c r="M1704"/>
  <c r="T1703"/>
  <c r="R1703"/>
  <c r="M1703"/>
  <c r="T1702"/>
  <c r="R1702"/>
  <c r="M1702"/>
  <c r="T1701"/>
  <c r="R1701"/>
  <c r="M1701"/>
  <c r="T1700"/>
  <c r="R1700"/>
  <c r="M1700"/>
  <c r="T1699"/>
  <c r="R1699"/>
  <c r="M1699"/>
  <c r="T1698"/>
  <c r="R1698"/>
  <c r="M1698"/>
  <c r="T1697"/>
  <c r="R1697"/>
  <c r="M1697"/>
  <c r="T1696"/>
  <c r="R1696"/>
  <c r="M1696"/>
  <c r="T1695"/>
  <c r="R1695"/>
  <c r="M1695"/>
  <c r="T1694"/>
  <c r="R1694"/>
  <c r="T1693"/>
  <c r="R1693"/>
  <c r="M1693"/>
  <c r="T1692"/>
  <c r="R1692"/>
  <c r="M1692"/>
  <c r="T1691"/>
  <c r="R1691"/>
  <c r="M1691"/>
  <c r="T1690"/>
  <c r="R1690"/>
  <c r="M1690"/>
  <c r="T1689"/>
  <c r="R1689"/>
  <c r="M1689"/>
  <c r="T1688"/>
  <c r="R1688"/>
  <c r="M1688"/>
  <c r="T1687"/>
  <c r="R1687"/>
  <c r="M1687"/>
  <c r="T1686"/>
  <c r="R1686"/>
  <c r="M1686"/>
  <c r="T1685"/>
  <c r="R1685"/>
  <c r="M1685"/>
  <c r="T1684"/>
  <c r="R1684"/>
  <c r="M1684"/>
  <c r="T1683"/>
  <c r="R1683"/>
  <c r="M1683"/>
  <c r="T1682"/>
  <c r="R1682"/>
  <c r="M1682"/>
  <c r="T1681"/>
  <c r="R1681"/>
  <c r="M1681"/>
  <c r="T1680"/>
  <c r="R1680"/>
  <c r="M1680"/>
  <c r="T1679"/>
  <c r="R1679"/>
  <c r="M1679"/>
  <c r="T1678"/>
  <c r="R1678"/>
  <c r="M1678"/>
  <c r="T1677"/>
  <c r="R1677"/>
  <c r="M1677"/>
  <c r="T1676"/>
  <c r="R1676"/>
  <c r="M1676"/>
  <c r="T1675"/>
  <c r="R1675"/>
  <c r="M1675"/>
  <c r="T1674"/>
  <c r="R1674"/>
  <c r="M1674"/>
  <c r="T1673"/>
  <c r="R1673"/>
  <c r="M1673"/>
  <c r="T1672"/>
  <c r="R1672"/>
  <c r="M1672"/>
  <c r="T1671"/>
  <c r="R1671"/>
  <c r="M1671"/>
  <c r="T1670"/>
  <c r="R1670"/>
  <c r="M1670"/>
  <c r="T1669"/>
  <c r="R1669"/>
  <c r="M1669"/>
  <c r="T1668"/>
  <c r="R1668"/>
  <c r="M1668"/>
  <c r="T1667"/>
  <c r="R1667"/>
  <c r="M1667"/>
  <c r="T1666"/>
  <c r="R1666"/>
  <c r="M1666"/>
  <c r="T1665"/>
  <c r="R1665"/>
  <c r="T1664"/>
  <c r="R1664"/>
  <c r="M1664"/>
  <c r="T1663"/>
  <c r="R1663"/>
  <c r="M1663"/>
  <c r="T1662"/>
  <c r="R1662"/>
  <c r="T1661"/>
  <c r="R1661"/>
  <c r="M1661"/>
  <c r="T1660"/>
  <c r="R1660"/>
  <c r="T1659"/>
  <c r="R1659"/>
  <c r="T1658"/>
  <c r="R1658"/>
  <c r="M1658"/>
  <c r="T1657"/>
  <c r="R1657"/>
  <c r="M1657"/>
  <c r="T1656"/>
  <c r="R1656"/>
  <c r="M1656"/>
  <c r="T1655"/>
  <c r="R1655"/>
  <c r="M1655"/>
  <c r="T1654"/>
  <c r="R1654"/>
  <c r="M1654"/>
  <c r="T1653"/>
  <c r="R1653"/>
  <c r="M1653"/>
  <c r="T1652"/>
  <c r="R1652"/>
  <c r="M1652"/>
  <c r="T1651"/>
  <c r="T1650"/>
  <c r="R1650"/>
  <c r="M1650"/>
  <c r="T1649"/>
  <c r="R1649"/>
  <c r="M1649"/>
  <c r="T1648"/>
  <c r="R1648"/>
  <c r="M1648"/>
  <c r="T1647"/>
  <c r="R1647"/>
  <c r="M1647"/>
  <c r="L1647"/>
  <c r="K1647"/>
  <c r="G1647"/>
  <c r="F1647"/>
  <c r="T1646"/>
  <c r="R1646"/>
  <c r="M1646"/>
  <c r="T1645"/>
  <c r="R1645"/>
  <c r="M1645"/>
  <c r="T1644"/>
  <c r="R1644"/>
  <c r="T1643"/>
  <c r="R1643"/>
  <c r="T1642"/>
  <c r="R1642"/>
  <c r="M1642"/>
  <c r="T1641"/>
  <c r="R1641"/>
  <c r="M1641"/>
  <c r="T1640"/>
  <c r="R1640"/>
  <c r="T1639"/>
  <c r="R1639"/>
  <c r="I1639"/>
  <c r="F1639"/>
  <c r="T1638"/>
  <c r="R1638"/>
  <c r="T1637"/>
  <c r="T1636"/>
  <c r="R1636"/>
  <c r="M1636"/>
  <c r="T1635"/>
  <c r="R1635"/>
  <c r="M1635"/>
  <c r="T1634"/>
  <c r="R1634"/>
  <c r="M1634"/>
  <c r="T1633"/>
  <c r="R1633"/>
  <c r="M1633"/>
  <c r="T1632"/>
  <c r="R1632"/>
  <c r="T1631"/>
  <c r="R1631"/>
  <c r="M1631"/>
  <c r="T1630"/>
  <c r="T1629"/>
  <c r="R1629"/>
  <c r="M1629"/>
  <c r="T1628"/>
  <c r="R1628"/>
  <c r="M1628"/>
  <c r="T1627"/>
  <c r="R1627"/>
  <c r="M1627"/>
  <c r="T1626"/>
  <c r="R1626"/>
  <c r="T1625"/>
  <c r="T1624"/>
  <c r="R1624"/>
  <c r="T1623"/>
  <c r="R1623"/>
  <c r="M1623"/>
  <c r="T1622"/>
  <c r="R1622"/>
  <c r="M1622"/>
  <c r="T1621"/>
  <c r="R1621"/>
  <c r="T1620"/>
  <c r="T1619"/>
  <c r="T1618"/>
  <c r="R1618"/>
  <c r="M1618"/>
  <c r="T1617"/>
  <c r="R1617"/>
  <c r="M1617"/>
  <c r="T1616"/>
  <c r="R1616"/>
  <c r="M1616"/>
  <c r="T1615"/>
  <c r="R1615"/>
  <c r="M1615"/>
  <c r="T1614"/>
  <c r="R1614"/>
  <c r="M1614"/>
  <c r="T1613"/>
  <c r="R1613"/>
  <c r="M1613"/>
  <c r="T1612"/>
  <c r="R1612"/>
  <c r="T1611"/>
  <c r="T1610"/>
  <c r="R1610"/>
  <c r="T1609"/>
  <c r="T1608"/>
  <c r="R1608"/>
  <c r="T1607"/>
  <c r="R1607"/>
  <c r="M1607"/>
  <c r="T1606"/>
  <c r="R1606"/>
  <c r="M1606"/>
  <c r="T1605"/>
  <c r="R1605"/>
  <c r="T1604"/>
  <c r="R1604"/>
  <c r="T1603"/>
  <c r="R1603"/>
  <c r="M1603"/>
  <c r="T1602"/>
  <c r="R1602"/>
  <c r="M1602"/>
  <c r="T1601"/>
  <c r="R1601"/>
  <c r="T1600"/>
  <c r="R1600"/>
  <c r="M1600"/>
  <c r="T1599"/>
  <c r="R1599"/>
  <c r="M1599"/>
  <c r="T1598"/>
  <c r="R1598"/>
  <c r="M1598"/>
  <c r="T1597"/>
  <c r="R1597"/>
  <c r="M1597"/>
  <c r="T1596"/>
  <c r="R1596"/>
  <c r="M1596"/>
  <c r="T1595"/>
  <c r="R1595"/>
  <c r="M1595"/>
  <c r="T1594"/>
  <c r="R1594"/>
  <c r="M1594"/>
  <c r="L1594"/>
  <c r="K1594"/>
  <c r="G1594"/>
  <c r="F1594"/>
  <c r="T1593"/>
  <c r="R1593"/>
  <c r="M1593"/>
  <c r="L1593"/>
  <c r="K1593"/>
  <c r="F1593"/>
  <c r="G1593" s="1"/>
  <c r="T1592"/>
  <c r="R1592"/>
  <c r="M1592"/>
  <c r="T1591"/>
  <c r="R1591"/>
  <c r="M1591"/>
  <c r="T1590"/>
  <c r="T1589"/>
  <c r="R1589"/>
  <c r="M1589"/>
  <c r="T1588"/>
  <c r="R1588"/>
  <c r="M1588"/>
  <c r="L1588"/>
  <c r="K1588"/>
  <c r="G1588"/>
  <c r="F1588"/>
  <c r="T1587"/>
  <c r="R1587"/>
  <c r="M1587"/>
  <c r="T1586"/>
  <c r="R1586"/>
  <c r="T1585"/>
  <c r="T1584"/>
  <c r="T1583"/>
  <c r="T1582"/>
  <c r="R1582"/>
  <c r="T1581"/>
  <c r="R1581"/>
  <c r="I1581"/>
  <c r="F1581"/>
  <c r="T1580"/>
  <c r="R1580"/>
  <c r="M1580"/>
  <c r="T1579"/>
  <c r="R1579"/>
  <c r="M1579"/>
  <c r="T1578"/>
  <c r="R1578"/>
  <c r="M1578"/>
  <c r="T1577"/>
  <c r="R1577"/>
  <c r="M1577"/>
  <c r="T1576"/>
  <c r="R1576"/>
  <c r="M1576"/>
  <c r="T1575"/>
  <c r="R1575"/>
  <c r="M1575"/>
  <c r="T1574"/>
  <c r="R1574"/>
  <c r="M1574"/>
  <c r="T1573"/>
  <c r="R1573"/>
  <c r="M1573"/>
  <c r="T1572"/>
  <c r="R1572"/>
  <c r="M1572"/>
  <c r="T1571"/>
  <c r="R1571"/>
  <c r="M1571"/>
  <c r="T1570"/>
  <c r="R1570"/>
  <c r="M1570"/>
  <c r="T1569"/>
  <c r="R1569"/>
  <c r="M1569"/>
  <c r="T1568"/>
  <c r="R1568"/>
  <c r="M1568"/>
  <c r="T1567"/>
  <c r="R1567"/>
  <c r="M1567"/>
  <c r="T1566"/>
  <c r="R1566"/>
  <c r="M1566"/>
  <c r="T1565"/>
  <c r="R1565"/>
  <c r="M1565"/>
  <c r="T1564"/>
  <c r="R1564"/>
  <c r="M1564"/>
  <c r="T1563"/>
  <c r="R1563"/>
  <c r="M1563"/>
  <c r="T1562"/>
  <c r="R1562"/>
  <c r="M1562"/>
  <c r="T1561"/>
  <c r="R1561"/>
  <c r="M1561"/>
  <c r="T1560"/>
  <c r="R1560"/>
  <c r="M1560"/>
  <c r="F1560"/>
  <c r="T1559"/>
  <c r="R1559"/>
  <c r="M1559"/>
  <c r="T1558"/>
  <c r="R1558"/>
  <c r="M1558"/>
  <c r="T1557"/>
  <c r="R1557"/>
  <c r="T1556"/>
  <c r="R1556"/>
  <c r="T1555"/>
  <c r="R1555"/>
  <c r="T1554"/>
  <c r="R1554"/>
  <c r="M1554"/>
  <c r="T1553"/>
  <c r="R1553"/>
  <c r="M1553"/>
  <c r="T1552"/>
  <c r="R1552"/>
  <c r="M1552"/>
  <c r="T1551"/>
  <c r="R1551"/>
  <c r="M1551"/>
  <c r="T1550"/>
  <c r="R1550"/>
  <c r="M1550"/>
  <c r="T1549"/>
  <c r="R1549"/>
  <c r="M1549"/>
  <c r="T1548"/>
  <c r="R1548"/>
  <c r="M1548"/>
  <c r="T1547"/>
  <c r="R1547"/>
  <c r="M1547"/>
  <c r="T1546"/>
  <c r="R1546"/>
  <c r="M1546"/>
  <c r="T1545"/>
  <c r="R1545"/>
  <c r="M1545"/>
  <c r="T1544"/>
  <c r="R1544"/>
  <c r="M1544"/>
  <c r="T1543"/>
  <c r="R1543"/>
  <c r="M1543"/>
  <c r="T1542"/>
  <c r="R1542"/>
  <c r="M1542"/>
  <c r="T1541"/>
  <c r="R1541"/>
  <c r="M1541"/>
  <c r="T1540"/>
  <c r="R1540"/>
  <c r="T1539"/>
  <c r="R1539"/>
  <c r="M1539"/>
  <c r="T1538"/>
  <c r="R1538"/>
  <c r="M1538"/>
  <c r="T1537"/>
  <c r="R1537"/>
  <c r="M1537"/>
  <c r="T1536"/>
  <c r="R1536"/>
  <c r="M1536"/>
  <c r="T1535"/>
  <c r="R1535"/>
  <c r="M1535"/>
  <c r="T1534"/>
  <c r="R1534"/>
  <c r="M1534"/>
  <c r="T1533"/>
  <c r="R1533"/>
  <c r="M1533"/>
  <c r="T1532"/>
  <c r="R1532"/>
  <c r="M1532"/>
  <c r="T1531"/>
  <c r="R1531"/>
  <c r="M1531"/>
  <c r="T1530"/>
  <c r="R1530"/>
  <c r="M1530"/>
  <c r="T1529"/>
  <c r="R1529"/>
  <c r="T1528"/>
  <c r="R1528"/>
  <c r="M1528"/>
  <c r="T1527"/>
  <c r="R1527"/>
  <c r="M1527"/>
  <c r="T1526"/>
  <c r="R1526"/>
  <c r="M1526"/>
  <c r="T1525"/>
  <c r="R1525"/>
  <c r="T1524"/>
  <c r="R1524"/>
  <c r="M1524"/>
  <c r="T1523"/>
  <c r="R1523"/>
  <c r="M1523"/>
  <c r="T1522"/>
  <c r="R1522"/>
  <c r="M1522"/>
  <c r="T1521"/>
  <c r="R1521"/>
  <c r="M1521"/>
  <c r="T1520"/>
  <c r="R1520"/>
  <c r="M1520"/>
  <c r="T1519"/>
  <c r="R1519"/>
  <c r="M1519"/>
  <c r="T1518"/>
  <c r="R1518"/>
  <c r="M1518"/>
  <c r="T1517"/>
  <c r="R1517"/>
  <c r="M1517"/>
  <c r="T1516"/>
  <c r="R1516"/>
  <c r="M1516"/>
  <c r="T1515"/>
  <c r="T1514"/>
  <c r="R1514"/>
  <c r="M1514"/>
  <c r="T1513"/>
  <c r="R1513"/>
  <c r="M1513"/>
  <c r="T1512"/>
  <c r="R1512"/>
  <c r="M1512"/>
  <c r="T1511"/>
  <c r="R1511"/>
  <c r="M1511"/>
  <c r="T1510"/>
  <c r="T1509"/>
  <c r="R1509"/>
  <c r="M1509"/>
  <c r="T1508"/>
  <c r="R1508"/>
  <c r="M1508"/>
  <c r="T1507"/>
  <c r="R1507"/>
  <c r="M1507"/>
  <c r="T1506"/>
  <c r="R1506"/>
  <c r="M1506"/>
  <c r="T1505"/>
  <c r="R1505"/>
  <c r="M1505"/>
  <c r="T1504"/>
  <c r="R1504"/>
  <c r="T1503"/>
  <c r="R1503"/>
  <c r="M1503"/>
  <c r="T1502"/>
  <c r="R1502"/>
  <c r="M1502"/>
  <c r="T1501"/>
  <c r="R1501"/>
  <c r="M1501"/>
  <c r="T1500"/>
  <c r="R1500"/>
  <c r="M1500"/>
  <c r="T1499"/>
  <c r="R1499"/>
  <c r="M1499"/>
  <c r="T1498"/>
  <c r="R1498"/>
  <c r="M1498"/>
  <c r="T1497"/>
  <c r="R1497"/>
  <c r="M1497"/>
  <c r="T1496"/>
  <c r="R1496"/>
  <c r="M1496"/>
  <c r="T1495"/>
  <c r="R1495"/>
  <c r="M1495"/>
  <c r="T1494"/>
  <c r="R1494"/>
  <c r="T1493"/>
  <c r="R1493"/>
  <c r="M1493"/>
  <c r="T1492"/>
  <c r="R1492"/>
  <c r="M1492"/>
  <c r="I1492"/>
  <c r="H1492"/>
  <c r="F1492"/>
  <c r="T1491"/>
  <c r="R1491"/>
  <c r="M1491"/>
  <c r="I1491"/>
  <c r="H1491"/>
  <c r="F1491"/>
  <c r="Y1490"/>
  <c r="X1490"/>
  <c r="T1490"/>
  <c r="R1490"/>
  <c r="M1490"/>
  <c r="I1490"/>
  <c r="H1490"/>
  <c r="F1490"/>
  <c r="Y1489"/>
  <c r="X1489"/>
  <c r="T1489"/>
  <c r="R1489"/>
  <c r="M1489"/>
  <c r="I1489"/>
  <c r="H1489"/>
  <c r="F1489"/>
  <c r="Y1488"/>
  <c r="X1488"/>
  <c r="T1488"/>
  <c r="R1488"/>
  <c r="M1488"/>
  <c r="Y1487"/>
  <c r="X1487"/>
  <c r="T1487"/>
  <c r="R1487"/>
  <c r="M1487"/>
  <c r="Y1486"/>
  <c r="X1486"/>
  <c r="T1486"/>
  <c r="R1486"/>
  <c r="M1486"/>
  <c r="Y1485"/>
  <c r="X1485"/>
  <c r="T1485"/>
  <c r="R1485"/>
  <c r="M1485"/>
  <c r="T1484"/>
  <c r="R1484"/>
  <c r="M1484"/>
  <c r="Y1483"/>
  <c r="X1483"/>
  <c r="T1483"/>
  <c r="R1483"/>
  <c r="Y1482"/>
  <c r="X1482"/>
  <c r="T1482"/>
  <c r="R1482"/>
  <c r="M1482"/>
  <c r="Y1481"/>
  <c r="X1481"/>
  <c r="T1481"/>
  <c r="R1481"/>
  <c r="Y1480"/>
  <c r="X1480"/>
  <c r="T1480"/>
  <c r="R1480"/>
  <c r="M1480"/>
  <c r="Y1479"/>
  <c r="X1479"/>
  <c r="T1479"/>
  <c r="R1479"/>
  <c r="M1479"/>
  <c r="Y1478"/>
  <c r="X1478"/>
  <c r="T1478"/>
  <c r="R1478"/>
  <c r="M1478"/>
  <c r="Y1477"/>
  <c r="X1477"/>
  <c r="T1477"/>
  <c r="R1477"/>
  <c r="M1477"/>
  <c r="Y1476"/>
  <c r="X1476"/>
  <c r="T1476"/>
  <c r="R1476"/>
  <c r="M1476"/>
  <c r="T1475"/>
  <c r="R1475"/>
  <c r="M1475"/>
  <c r="Y1474"/>
  <c r="X1474"/>
  <c r="T1474"/>
  <c r="Y1473"/>
  <c r="X1473"/>
  <c r="T1473"/>
  <c r="R1473"/>
  <c r="M1473"/>
  <c r="T1472"/>
  <c r="R1472"/>
  <c r="M1472"/>
  <c r="Y1471"/>
  <c r="X1471"/>
  <c r="T1471"/>
  <c r="R1471"/>
  <c r="T1470"/>
  <c r="R1470"/>
  <c r="M1470"/>
  <c r="Y1469"/>
  <c r="X1469"/>
  <c r="T1469"/>
  <c r="R1469"/>
  <c r="Y1468"/>
  <c r="X1468"/>
  <c r="T1468"/>
  <c r="R1468"/>
  <c r="M1468"/>
  <c r="T1467"/>
  <c r="R1467"/>
  <c r="M1467"/>
  <c r="Y1466"/>
  <c r="X1466"/>
  <c r="T1466"/>
  <c r="R1466"/>
  <c r="Y1465"/>
  <c r="X1465"/>
  <c r="T1465"/>
  <c r="R1465"/>
  <c r="M1465"/>
  <c r="Y1464"/>
  <c r="X1464"/>
  <c r="T1464"/>
  <c r="R1464"/>
  <c r="M1464"/>
  <c r="Y1463"/>
  <c r="X1463"/>
  <c r="T1463"/>
  <c r="R1463"/>
  <c r="M1463"/>
  <c r="Y1462"/>
  <c r="X1462"/>
  <c r="T1462"/>
  <c r="R1462"/>
  <c r="M1462"/>
  <c r="Y1461"/>
  <c r="X1461"/>
  <c r="T1461"/>
  <c r="R1461"/>
  <c r="M1461"/>
  <c r="Y1460"/>
  <c r="X1460"/>
  <c r="T1460"/>
  <c r="R1460"/>
  <c r="M1460"/>
  <c r="Y1459"/>
  <c r="X1459"/>
  <c r="T1459"/>
  <c r="R1459"/>
  <c r="M1459"/>
  <c r="Y1458"/>
  <c r="X1458"/>
  <c r="T1458"/>
  <c r="R1458"/>
  <c r="M1458"/>
  <c r="T1457"/>
  <c r="R1457"/>
  <c r="M1457"/>
  <c r="T1456"/>
  <c r="R1456"/>
  <c r="I1456"/>
  <c r="F1456"/>
  <c r="T1455"/>
  <c r="R1455"/>
  <c r="I1455"/>
  <c r="F1455"/>
  <c r="Y1454"/>
  <c r="X1454"/>
  <c r="T1454"/>
  <c r="R1454"/>
  <c r="M1454"/>
  <c r="L1454"/>
  <c r="K1454"/>
  <c r="F1454"/>
  <c r="G1454" s="1"/>
  <c r="Y1453"/>
  <c r="X1453"/>
  <c r="T1453"/>
  <c r="R1453"/>
  <c r="M1453"/>
  <c r="T1452"/>
  <c r="R1452"/>
  <c r="M1452"/>
  <c r="T1451"/>
  <c r="R1451"/>
  <c r="Y1450"/>
  <c r="X1450"/>
  <c r="T1450"/>
  <c r="R1450"/>
  <c r="Y1449"/>
  <c r="X1449"/>
  <c r="T1449"/>
  <c r="R1449"/>
  <c r="M1449"/>
  <c r="Y1448"/>
  <c r="X1448"/>
  <c r="T1448"/>
  <c r="R1448"/>
  <c r="M1448"/>
  <c r="Y1447"/>
  <c r="X1447"/>
  <c r="T1447"/>
  <c r="R1447"/>
  <c r="M1447"/>
  <c r="Y1446"/>
  <c r="X1446"/>
  <c r="T1446"/>
  <c r="R1446"/>
  <c r="M1446"/>
  <c r="Y1445"/>
  <c r="X1445"/>
  <c r="T1445"/>
  <c r="R1445"/>
  <c r="M1445"/>
  <c r="Y1444"/>
  <c r="X1444"/>
  <c r="T1444"/>
  <c r="R1444"/>
  <c r="M1444"/>
  <c r="Y1443"/>
  <c r="X1443"/>
  <c r="T1443"/>
  <c r="R1443"/>
  <c r="M1443"/>
  <c r="Y1442"/>
  <c r="X1442"/>
  <c r="T1442"/>
  <c r="R1442"/>
  <c r="M1442"/>
  <c r="Y1441"/>
  <c r="X1441"/>
  <c r="T1441"/>
  <c r="R1441"/>
  <c r="M1441"/>
  <c r="Y1440"/>
  <c r="X1440"/>
  <c r="T1440"/>
  <c r="R1440"/>
  <c r="M1440"/>
  <c r="Y1439"/>
  <c r="X1439"/>
  <c r="T1439"/>
  <c r="R1439"/>
  <c r="M1439"/>
  <c r="Y1438"/>
  <c r="X1438"/>
  <c r="T1438"/>
  <c r="R1438"/>
  <c r="M1438"/>
  <c r="Y1437"/>
  <c r="X1437"/>
  <c r="T1437"/>
  <c r="R1437"/>
  <c r="M1437"/>
  <c r="Y1436"/>
  <c r="X1436"/>
  <c r="T1436"/>
  <c r="R1436"/>
  <c r="M1436"/>
  <c r="Y1435"/>
  <c r="X1435"/>
  <c r="T1435"/>
  <c r="R1435"/>
  <c r="M1435"/>
  <c r="Y1434"/>
  <c r="X1434"/>
  <c r="T1434"/>
  <c r="R1434"/>
  <c r="M1434"/>
  <c r="T1433"/>
  <c r="R1433"/>
  <c r="M1433"/>
  <c r="T1432"/>
  <c r="R1432"/>
  <c r="T1431"/>
  <c r="R1431"/>
  <c r="Y1430"/>
  <c r="X1430"/>
  <c r="T1430"/>
  <c r="R1430"/>
  <c r="T1429"/>
  <c r="R1429"/>
  <c r="M1429"/>
  <c r="T1428"/>
  <c r="Y1427"/>
  <c r="X1427"/>
  <c r="T1427"/>
  <c r="Y1426"/>
  <c r="X1426"/>
  <c r="T1426"/>
  <c r="R1426"/>
  <c r="M1426"/>
  <c r="Y1425"/>
  <c r="X1425"/>
  <c r="T1425"/>
  <c r="R1425"/>
  <c r="T1424"/>
  <c r="R1424"/>
  <c r="T1423"/>
  <c r="Y1422"/>
  <c r="X1422"/>
  <c r="T1422"/>
  <c r="Y1421"/>
  <c r="X1421"/>
  <c r="T1421"/>
  <c r="R1421"/>
  <c r="M1421"/>
  <c r="Y1420"/>
  <c r="X1420"/>
  <c r="T1420"/>
  <c r="R1420"/>
  <c r="T1419"/>
  <c r="R1419"/>
  <c r="T1418"/>
  <c r="R1418"/>
  <c r="T1417"/>
  <c r="R1417"/>
  <c r="T1416"/>
  <c r="R1416"/>
  <c r="Y1415"/>
  <c r="X1415"/>
  <c r="T1415"/>
  <c r="R1415"/>
  <c r="Y1414"/>
  <c r="X1414"/>
  <c r="T1414"/>
  <c r="R1414"/>
  <c r="M1414"/>
  <c r="Y1413"/>
  <c r="X1413"/>
  <c r="T1413"/>
  <c r="R1413"/>
  <c r="M1413"/>
  <c r="Y1412"/>
  <c r="X1412"/>
  <c r="T1412"/>
  <c r="R1412"/>
  <c r="M1412"/>
  <c r="T1411"/>
  <c r="R1411"/>
  <c r="M1411"/>
  <c r="Y1410"/>
  <c r="X1410"/>
  <c r="T1410"/>
  <c r="Y1409"/>
  <c r="X1409"/>
  <c r="T1409"/>
  <c r="R1409"/>
  <c r="M1409"/>
  <c r="Y1408"/>
  <c r="X1408"/>
  <c r="T1408"/>
  <c r="R1408"/>
  <c r="M1408"/>
  <c r="T1407"/>
  <c r="R1407"/>
  <c r="M1407"/>
  <c r="Y1406"/>
  <c r="X1406"/>
  <c r="T1406"/>
  <c r="Y1405"/>
  <c r="X1405"/>
  <c r="T1405"/>
  <c r="R1405"/>
  <c r="M1405"/>
  <c r="Y1404"/>
  <c r="X1404"/>
  <c r="T1404"/>
  <c r="R1404"/>
  <c r="M1404"/>
  <c r="Y1403"/>
  <c r="X1403"/>
  <c r="T1403"/>
  <c r="R1403"/>
  <c r="M1403"/>
  <c r="Y1402"/>
  <c r="X1402"/>
  <c r="T1402"/>
  <c r="R1402"/>
  <c r="M1402"/>
  <c r="Y1401"/>
  <c r="X1401"/>
  <c r="T1401"/>
  <c r="R1401"/>
  <c r="M1401"/>
  <c r="T1400"/>
  <c r="R1400"/>
  <c r="M1400"/>
  <c r="Y1399"/>
  <c r="X1399"/>
  <c r="T1399"/>
  <c r="R1399"/>
  <c r="M1399"/>
  <c r="L1399"/>
  <c r="K1399"/>
  <c r="F1399"/>
  <c r="G1399" s="1"/>
  <c r="T1398"/>
  <c r="R1398"/>
  <c r="M1398"/>
  <c r="T1397"/>
  <c r="Y1396"/>
  <c r="X1396"/>
  <c r="T1396"/>
  <c r="Y1395"/>
  <c r="X1395"/>
  <c r="T1395"/>
  <c r="R1395"/>
  <c r="M1395"/>
  <c r="Y1394"/>
  <c r="X1394"/>
  <c r="T1394"/>
  <c r="R1394"/>
  <c r="M1394"/>
  <c r="Y1393"/>
  <c r="X1393"/>
  <c r="T1393"/>
  <c r="R1393"/>
  <c r="M1393"/>
  <c r="Y1392"/>
  <c r="X1392"/>
  <c r="T1392"/>
  <c r="R1392"/>
  <c r="M1392"/>
  <c r="Y1391"/>
  <c r="X1391"/>
  <c r="T1391"/>
  <c r="R1391"/>
  <c r="Y1390"/>
  <c r="X1390"/>
  <c r="T1390"/>
  <c r="R1390"/>
  <c r="M1390"/>
  <c r="Y1389"/>
  <c r="X1389"/>
  <c r="T1389"/>
  <c r="R1389"/>
  <c r="M1389"/>
  <c r="Y1388"/>
  <c r="X1388"/>
  <c r="T1388"/>
  <c r="R1388"/>
  <c r="M1388"/>
  <c r="Y1387"/>
  <c r="X1387"/>
  <c r="T1387"/>
  <c r="R1387"/>
  <c r="M1387"/>
  <c r="Y1386"/>
  <c r="X1386"/>
  <c r="T1386"/>
  <c r="R1386"/>
  <c r="M1386"/>
  <c r="Y1385"/>
  <c r="X1385"/>
  <c r="T1385"/>
  <c r="R1385"/>
  <c r="M1385"/>
  <c r="Y1384"/>
  <c r="X1384"/>
  <c r="T1384"/>
  <c r="R1384"/>
  <c r="M1384"/>
  <c r="Y1383"/>
  <c r="X1383"/>
  <c r="T1383"/>
  <c r="R1383"/>
  <c r="M1383"/>
  <c r="Y1382"/>
  <c r="X1382"/>
  <c r="T1382"/>
  <c r="R1382"/>
  <c r="M1382"/>
  <c r="Y1381"/>
  <c r="X1381"/>
  <c r="T1381"/>
  <c r="R1381"/>
  <c r="M1381"/>
  <c r="Y1380"/>
  <c r="X1380"/>
  <c r="T1380"/>
  <c r="R1380"/>
  <c r="M1380"/>
  <c r="Y1379"/>
  <c r="X1379"/>
  <c r="T1379"/>
  <c r="R1379"/>
  <c r="M1379"/>
  <c r="T1378"/>
  <c r="R1378"/>
  <c r="M1378"/>
  <c r="T1377"/>
  <c r="R1377"/>
  <c r="T1376"/>
  <c r="R1376"/>
  <c r="I1376"/>
  <c r="H1376"/>
  <c r="T1375"/>
  <c r="R1375"/>
  <c r="I1375"/>
  <c r="H1375"/>
  <c r="T1374"/>
  <c r="R1374"/>
  <c r="Y1373"/>
  <c r="X1373"/>
  <c r="T1373"/>
  <c r="R1373"/>
  <c r="I1373"/>
  <c r="H1373"/>
  <c r="Y1372"/>
  <c r="X1372"/>
  <c r="T1372"/>
  <c r="R1372"/>
  <c r="M1372"/>
  <c r="Y1371"/>
  <c r="X1371"/>
  <c r="T1371"/>
  <c r="R1371"/>
  <c r="M1371"/>
  <c r="Y1370"/>
  <c r="X1370"/>
  <c r="T1370"/>
  <c r="R1370"/>
  <c r="M1370"/>
  <c r="Y1369"/>
  <c r="X1369"/>
  <c r="T1369"/>
  <c r="R1369"/>
  <c r="M1369"/>
  <c r="Y1368"/>
  <c r="X1368"/>
  <c r="T1368"/>
  <c r="R1368"/>
  <c r="M1368"/>
  <c r="Y1367"/>
  <c r="X1367"/>
  <c r="T1367"/>
  <c r="R1367"/>
  <c r="M1367"/>
  <c r="F1367"/>
  <c r="Y1366"/>
  <c r="X1366"/>
  <c r="T1366"/>
  <c r="R1366"/>
  <c r="M1366"/>
  <c r="Y1365"/>
  <c r="X1365"/>
  <c r="T1365"/>
  <c r="R1365"/>
  <c r="Y1364"/>
  <c r="X1364"/>
  <c r="T1364"/>
  <c r="R1364"/>
  <c r="M1364"/>
  <c r="F1364"/>
  <c r="Y1363"/>
  <c r="X1363"/>
  <c r="T1363"/>
  <c r="R1363"/>
  <c r="M1363"/>
  <c r="T1362"/>
  <c r="R1362"/>
  <c r="M1362"/>
  <c r="Y1361"/>
  <c r="X1361"/>
  <c r="T1361"/>
  <c r="R1361"/>
  <c r="I1361"/>
  <c r="H1361"/>
  <c r="Y1360"/>
  <c r="X1360"/>
  <c r="T1360"/>
  <c r="R1360"/>
  <c r="T1359"/>
  <c r="R1359"/>
  <c r="M1359"/>
  <c r="F1359"/>
  <c r="Y1358"/>
  <c r="X1358"/>
  <c r="T1358"/>
  <c r="R1358"/>
  <c r="Y1357"/>
  <c r="X1357"/>
  <c r="T1357"/>
  <c r="R1357"/>
  <c r="M1357"/>
  <c r="F1357"/>
  <c r="Y1356"/>
  <c r="X1356"/>
  <c r="T1356"/>
  <c r="R1356"/>
  <c r="M1356"/>
  <c r="T1355"/>
  <c r="R1355"/>
  <c r="M1355"/>
  <c r="F1355"/>
  <c r="Y1354"/>
  <c r="X1354"/>
  <c r="T1354"/>
  <c r="T1353"/>
  <c r="R1353"/>
  <c r="M1353"/>
  <c r="F1353"/>
  <c r="Y1352"/>
  <c r="X1352"/>
  <c r="T1352"/>
  <c r="Y1351"/>
  <c r="X1351"/>
  <c r="T1351"/>
  <c r="R1351"/>
  <c r="M1351"/>
  <c r="F1351"/>
  <c r="Y1350"/>
  <c r="X1350"/>
  <c r="T1350"/>
  <c r="R1350"/>
  <c r="Y1349"/>
  <c r="X1349"/>
  <c r="T1349"/>
  <c r="R1349"/>
  <c r="M1349"/>
  <c r="Y1348"/>
  <c r="X1348"/>
  <c r="T1348"/>
  <c r="R1348"/>
  <c r="M1348"/>
  <c r="Y1347"/>
  <c r="X1347"/>
  <c r="T1347"/>
  <c r="R1347"/>
  <c r="M1347"/>
  <c r="Y1346"/>
  <c r="X1346"/>
  <c r="T1346"/>
  <c r="R1346"/>
  <c r="M1346"/>
  <c r="T1345"/>
  <c r="R1345"/>
  <c r="M1345"/>
  <c r="Y1344"/>
  <c r="X1344"/>
  <c r="T1344"/>
  <c r="Y1343"/>
  <c r="X1343"/>
  <c r="T1343"/>
  <c r="R1343"/>
  <c r="M1343"/>
  <c r="Y1342"/>
  <c r="X1342"/>
  <c r="T1342"/>
  <c r="R1342"/>
  <c r="M1342"/>
  <c r="Y1341"/>
  <c r="X1341"/>
  <c r="T1341"/>
  <c r="R1341"/>
  <c r="M1341"/>
  <c r="Y1340"/>
  <c r="X1340"/>
  <c r="T1340"/>
  <c r="R1340"/>
  <c r="M1340"/>
  <c r="T1339"/>
  <c r="R1339"/>
  <c r="M1339"/>
  <c r="T1338"/>
  <c r="R1338"/>
  <c r="M1338"/>
  <c r="L1338"/>
  <c r="K1338"/>
  <c r="G1338"/>
  <c r="F1338"/>
  <c r="T1337"/>
  <c r="R1337"/>
  <c r="T1336"/>
  <c r="R1336"/>
  <c r="M1336"/>
  <c r="L1336"/>
  <c r="K1336"/>
  <c r="T1335"/>
  <c r="R1335"/>
  <c r="M1335"/>
  <c r="L1335"/>
  <c r="K1335"/>
  <c r="T1334"/>
  <c r="R1334"/>
  <c r="M1334"/>
  <c r="L1334"/>
  <c r="K1334"/>
  <c r="Y1333"/>
  <c r="X1333"/>
  <c r="T1333"/>
  <c r="R1333"/>
  <c r="M1333"/>
  <c r="L1333"/>
  <c r="K1333"/>
  <c r="T1332"/>
  <c r="R1332"/>
  <c r="M1332"/>
  <c r="Y1331"/>
  <c r="X1331"/>
  <c r="T1331"/>
  <c r="R1331"/>
  <c r="I1331"/>
  <c r="H1331"/>
  <c r="Y1330"/>
  <c r="X1330"/>
  <c r="T1330"/>
  <c r="R1330"/>
  <c r="M1330"/>
  <c r="Y1329"/>
  <c r="X1329"/>
  <c r="T1329"/>
  <c r="R1329"/>
  <c r="M1329"/>
  <c r="Y1328"/>
  <c r="X1328"/>
  <c r="T1328"/>
  <c r="R1328"/>
  <c r="M1328"/>
  <c r="Y1327"/>
  <c r="X1327"/>
  <c r="T1327"/>
  <c r="R1327"/>
  <c r="M1327"/>
  <c r="Y1326"/>
  <c r="X1326"/>
  <c r="T1326"/>
  <c r="R1326"/>
  <c r="M1326"/>
  <c r="Y1325"/>
  <c r="X1325"/>
  <c r="T1325"/>
  <c r="R1325"/>
  <c r="M1325"/>
  <c r="Y1324"/>
  <c r="X1324"/>
  <c r="T1324"/>
  <c r="R1324"/>
  <c r="M1324"/>
  <c r="Y1323"/>
  <c r="X1323"/>
  <c r="T1323"/>
  <c r="R1323"/>
  <c r="M1323"/>
  <c r="Y1322"/>
  <c r="X1322"/>
  <c r="T1322"/>
  <c r="R1322"/>
  <c r="M1322"/>
  <c r="Y1321"/>
  <c r="X1321"/>
  <c r="T1321"/>
  <c r="R1321"/>
  <c r="M1321"/>
  <c r="F1321"/>
  <c r="Y1320"/>
  <c r="X1320"/>
  <c r="T1320"/>
  <c r="R1320"/>
  <c r="M1320"/>
  <c r="Y1319"/>
  <c r="X1319"/>
  <c r="T1319"/>
  <c r="R1319"/>
  <c r="M1319"/>
  <c r="Y1318"/>
  <c r="X1318"/>
  <c r="T1318"/>
  <c r="R1318"/>
  <c r="M1318"/>
  <c r="Y1317"/>
  <c r="X1317"/>
  <c r="T1317"/>
  <c r="R1317"/>
  <c r="M1317"/>
  <c r="Y1316"/>
  <c r="X1316"/>
  <c r="T1316"/>
  <c r="R1316"/>
  <c r="M1316"/>
  <c r="Y1315"/>
  <c r="X1315"/>
  <c r="T1315"/>
  <c r="R1315"/>
  <c r="M1315"/>
  <c r="Y1314"/>
  <c r="X1314"/>
  <c r="T1314"/>
  <c r="R1314"/>
  <c r="M1314"/>
  <c r="Y1313"/>
  <c r="X1313"/>
  <c r="T1313"/>
  <c r="R1313"/>
  <c r="M1313"/>
  <c r="Y1312"/>
  <c r="X1312"/>
  <c r="T1312"/>
  <c r="R1312"/>
  <c r="M1312"/>
  <c r="F1312"/>
  <c r="Y1311"/>
  <c r="X1311"/>
  <c r="T1311"/>
  <c r="R1311"/>
  <c r="M1311"/>
  <c r="Y1310"/>
  <c r="X1310"/>
  <c r="T1310"/>
  <c r="R1310"/>
  <c r="M1310"/>
  <c r="Y1309"/>
  <c r="X1309"/>
  <c r="T1309"/>
  <c r="R1309"/>
  <c r="M1309"/>
  <c r="F1309"/>
  <c r="Y1308"/>
  <c r="X1308"/>
  <c r="T1308"/>
  <c r="R1308"/>
  <c r="M1308"/>
  <c r="F1308"/>
  <c r="Y1307"/>
  <c r="X1307"/>
  <c r="T1307"/>
  <c r="R1307"/>
  <c r="M1307"/>
  <c r="Y1306"/>
  <c r="X1306"/>
  <c r="T1306"/>
  <c r="R1306"/>
  <c r="M1306"/>
  <c r="Y1305"/>
  <c r="X1305"/>
  <c r="T1305"/>
  <c r="R1305"/>
  <c r="M1305"/>
  <c r="Y1304"/>
  <c r="X1304"/>
  <c r="T1304"/>
  <c r="R1304"/>
  <c r="M1304"/>
  <c r="Y1303"/>
  <c r="X1303"/>
  <c r="T1303"/>
  <c r="R1303"/>
  <c r="M1303"/>
  <c r="Y1302"/>
  <c r="X1302"/>
  <c r="T1302"/>
  <c r="R1302"/>
  <c r="M1302"/>
  <c r="Y1301"/>
  <c r="X1301"/>
  <c r="T1301"/>
  <c r="R1301"/>
  <c r="M1301"/>
  <c r="Y1300"/>
  <c r="X1300"/>
  <c r="T1300"/>
  <c r="R1300"/>
  <c r="M1300"/>
  <c r="Y1299"/>
  <c r="X1299"/>
  <c r="T1299"/>
  <c r="R1299"/>
  <c r="M1299"/>
  <c r="Y1298"/>
  <c r="X1298"/>
  <c r="T1298"/>
  <c r="R1298"/>
  <c r="M1298"/>
  <c r="Y1297"/>
  <c r="X1297"/>
  <c r="T1297"/>
  <c r="R1297"/>
  <c r="T1296"/>
  <c r="R1296"/>
  <c r="Y1295"/>
  <c r="X1295"/>
  <c r="T1295"/>
  <c r="R1295"/>
  <c r="Y1294"/>
  <c r="X1294"/>
  <c r="T1294"/>
  <c r="R1294"/>
  <c r="M1294"/>
  <c r="Y1293"/>
  <c r="X1293"/>
  <c r="T1293"/>
  <c r="R1293"/>
  <c r="M1293"/>
  <c r="T1292"/>
  <c r="R1292"/>
  <c r="M1292"/>
  <c r="Y1291"/>
  <c r="X1291"/>
  <c r="T1291"/>
  <c r="R1291"/>
  <c r="Y1290"/>
  <c r="X1290"/>
  <c r="T1290"/>
  <c r="R1290"/>
  <c r="M1290"/>
  <c r="T1289"/>
  <c r="R1289"/>
  <c r="M1289"/>
  <c r="T1288"/>
  <c r="R1288"/>
  <c r="T1287"/>
  <c r="R1287"/>
  <c r="T1286"/>
  <c r="R1286"/>
  <c r="T1285"/>
  <c r="R1285"/>
  <c r="T1284"/>
  <c r="R1284"/>
  <c r="M1284"/>
  <c r="L1284"/>
  <c r="K1284"/>
  <c r="G1284"/>
  <c r="F1284"/>
  <c r="Y1283"/>
  <c r="X1283"/>
  <c r="T1283"/>
  <c r="R1283"/>
  <c r="Y1282"/>
  <c r="X1282"/>
  <c r="T1282"/>
  <c r="R1282"/>
  <c r="M1282"/>
  <c r="Y1281"/>
  <c r="X1281"/>
  <c r="T1281"/>
  <c r="R1281"/>
  <c r="M1281"/>
  <c r="Y1280"/>
  <c r="X1280"/>
  <c r="T1280"/>
  <c r="R1280"/>
  <c r="M1280"/>
  <c r="Y1279"/>
  <c r="X1279"/>
  <c r="T1279"/>
  <c r="R1279"/>
  <c r="Y1278"/>
  <c r="X1278"/>
  <c r="T1278"/>
  <c r="R1278"/>
  <c r="T1277"/>
  <c r="R1277"/>
  <c r="M1277"/>
  <c r="Y1276"/>
  <c r="X1276"/>
  <c r="T1276"/>
  <c r="R1276"/>
  <c r="M1276"/>
  <c r="L1276"/>
  <c r="K1276"/>
  <c r="F1276"/>
  <c r="G1276" s="1"/>
  <c r="Y1275"/>
  <c r="X1275"/>
  <c r="T1275"/>
  <c r="R1275"/>
  <c r="M1275"/>
  <c r="T1274"/>
  <c r="R1274"/>
  <c r="M1274"/>
  <c r="Y1273"/>
  <c r="X1273"/>
  <c r="T1273"/>
  <c r="Y1272"/>
  <c r="X1272"/>
  <c r="T1272"/>
  <c r="R1272"/>
  <c r="M1272"/>
  <c r="T1271"/>
  <c r="R1271"/>
  <c r="M1271"/>
  <c r="Y1270"/>
  <c r="X1270"/>
  <c r="T1270"/>
  <c r="R1270"/>
  <c r="Y1269"/>
  <c r="X1269"/>
  <c r="T1269"/>
  <c r="R1269"/>
  <c r="T1268"/>
  <c r="R1268"/>
  <c r="T1267"/>
  <c r="Y1266"/>
  <c r="X1266"/>
  <c r="T1266"/>
  <c r="R1266"/>
  <c r="Y1265"/>
  <c r="X1265"/>
  <c r="T1265"/>
  <c r="R1265"/>
  <c r="T1264"/>
  <c r="R1264"/>
  <c r="Y1263"/>
  <c r="X1263"/>
  <c r="T1263"/>
  <c r="R1263"/>
  <c r="M1263"/>
  <c r="L1263"/>
  <c r="K1263"/>
  <c r="G1263"/>
  <c r="F1263"/>
  <c r="Y1262"/>
  <c r="X1262"/>
  <c r="T1262"/>
  <c r="R1262"/>
  <c r="M1262"/>
  <c r="Y1261"/>
  <c r="X1261"/>
  <c r="T1261"/>
  <c r="R1261"/>
  <c r="M1261"/>
  <c r="Y1260"/>
  <c r="X1260"/>
  <c r="T1260"/>
  <c r="R1260"/>
  <c r="M1260"/>
  <c r="Y1259"/>
  <c r="X1259"/>
  <c r="T1259"/>
  <c r="R1259"/>
  <c r="M1259"/>
  <c r="T1258"/>
  <c r="R1258"/>
  <c r="M1258"/>
  <c r="F1258"/>
  <c r="Y1257"/>
  <c r="X1257"/>
  <c r="T1257"/>
  <c r="R1257"/>
  <c r="M1257"/>
  <c r="L1257"/>
  <c r="K1257"/>
  <c r="Y1256"/>
  <c r="X1256"/>
  <c r="T1256"/>
  <c r="R1256"/>
  <c r="Y1255"/>
  <c r="X1255"/>
  <c r="T1255"/>
  <c r="R1255"/>
  <c r="M1255"/>
  <c r="Y1254"/>
  <c r="X1254"/>
  <c r="T1254"/>
  <c r="R1254"/>
  <c r="M1254"/>
  <c r="Y1253"/>
  <c r="X1253"/>
  <c r="T1253"/>
  <c r="R1253"/>
  <c r="M1253"/>
  <c r="Y1252"/>
  <c r="X1252"/>
  <c r="T1252"/>
  <c r="R1252"/>
  <c r="M1252"/>
  <c r="Y1251"/>
  <c r="X1251"/>
  <c r="T1251"/>
  <c r="R1251"/>
  <c r="M1251"/>
  <c r="Y1250"/>
  <c r="X1250"/>
  <c r="T1250"/>
  <c r="R1250"/>
  <c r="M1250"/>
  <c r="Y1249"/>
  <c r="X1249"/>
  <c r="T1249"/>
  <c r="R1249"/>
  <c r="M1249"/>
  <c r="Y1248"/>
  <c r="X1248"/>
  <c r="T1248"/>
  <c r="R1248"/>
  <c r="M1248"/>
  <c r="Y1247"/>
  <c r="X1247"/>
  <c r="T1247"/>
  <c r="R1247"/>
  <c r="M1247"/>
  <c r="Y1246"/>
  <c r="X1246"/>
  <c r="T1246"/>
  <c r="R1246"/>
  <c r="M1246"/>
  <c r="Y1245"/>
  <c r="X1245"/>
  <c r="T1245"/>
  <c r="R1245"/>
  <c r="M1245"/>
  <c r="Y1244"/>
  <c r="X1244"/>
  <c r="T1244"/>
  <c r="R1244"/>
  <c r="M1244"/>
  <c r="Y1243"/>
  <c r="X1243"/>
  <c r="T1243"/>
  <c r="R1243"/>
  <c r="M1243"/>
  <c r="Y1242"/>
  <c r="X1242"/>
  <c r="T1242"/>
  <c r="R1242"/>
  <c r="M1242"/>
  <c r="T1241"/>
  <c r="R1241"/>
  <c r="M1241"/>
  <c r="T1240"/>
  <c r="R1240"/>
  <c r="T1239"/>
  <c r="R1239"/>
  <c r="Y1238"/>
  <c r="X1238"/>
  <c r="T1238"/>
  <c r="R1238"/>
  <c r="Y1237"/>
  <c r="X1237"/>
  <c r="T1237"/>
  <c r="R1237"/>
  <c r="M1237"/>
  <c r="Y1236"/>
  <c r="X1236"/>
  <c r="T1236"/>
  <c r="R1236"/>
  <c r="M1236"/>
  <c r="Y1235"/>
  <c r="X1235"/>
  <c r="T1235"/>
  <c r="R1235"/>
  <c r="M1235"/>
  <c r="T1234"/>
  <c r="R1234"/>
  <c r="M1234"/>
  <c r="Y1233"/>
  <c r="X1233"/>
  <c r="T1233"/>
  <c r="R1233"/>
  <c r="Y1232"/>
  <c r="X1232"/>
  <c r="T1232"/>
  <c r="R1232"/>
  <c r="M1232"/>
  <c r="Y1231"/>
  <c r="X1231"/>
  <c r="T1231"/>
  <c r="R1231"/>
  <c r="M1231"/>
  <c r="Y1230"/>
  <c r="X1230"/>
  <c r="T1230"/>
  <c r="R1230"/>
  <c r="M1230"/>
  <c r="Y1229"/>
  <c r="X1229"/>
  <c r="T1229"/>
  <c r="R1229"/>
  <c r="M1229"/>
  <c r="Y1228"/>
  <c r="X1228"/>
  <c r="T1228"/>
  <c r="R1228"/>
  <c r="M1228"/>
  <c r="Y1227"/>
  <c r="X1227"/>
  <c r="T1227"/>
  <c r="R1227"/>
  <c r="M1227"/>
  <c r="Y1226"/>
  <c r="X1226"/>
  <c r="T1226"/>
  <c r="R1226"/>
  <c r="M1226"/>
  <c r="Y1225"/>
  <c r="X1225"/>
  <c r="T1225"/>
  <c r="R1225"/>
  <c r="M1225"/>
  <c r="Y1224"/>
  <c r="X1224"/>
  <c r="T1224"/>
  <c r="R1224"/>
  <c r="M1224"/>
  <c r="Y1223"/>
  <c r="X1223"/>
  <c r="T1223"/>
  <c r="R1223"/>
  <c r="M1223"/>
  <c r="Y1222"/>
  <c r="X1222"/>
  <c r="T1222"/>
  <c r="R1222"/>
  <c r="M1222"/>
  <c r="Y1221"/>
  <c r="X1221"/>
  <c r="T1221"/>
  <c r="R1221"/>
  <c r="M1221"/>
  <c r="Y1220"/>
  <c r="X1220"/>
  <c r="T1220"/>
  <c r="R1220"/>
  <c r="M1220"/>
  <c r="Y1219"/>
  <c r="X1219"/>
  <c r="T1219"/>
  <c r="R1219"/>
  <c r="M1219"/>
  <c r="Y1218"/>
  <c r="X1218"/>
  <c r="T1218"/>
  <c r="R1218"/>
  <c r="M1218"/>
  <c r="Y1217"/>
  <c r="X1217"/>
  <c r="T1217"/>
  <c r="R1217"/>
  <c r="M1217"/>
  <c r="Y1216"/>
  <c r="X1216"/>
  <c r="T1216"/>
  <c r="R1216"/>
  <c r="M1216"/>
  <c r="Y1215"/>
  <c r="X1215"/>
  <c r="T1215"/>
  <c r="R1215"/>
  <c r="M1215"/>
  <c r="Y1214"/>
  <c r="X1214"/>
  <c r="T1214"/>
  <c r="R1214"/>
  <c r="M1214"/>
  <c r="Y1213"/>
  <c r="X1213"/>
  <c r="T1213"/>
  <c r="R1213"/>
  <c r="M1213"/>
  <c r="Y1212"/>
  <c r="X1212"/>
  <c r="T1212"/>
  <c r="R1212"/>
  <c r="M1212"/>
  <c r="Y1211"/>
  <c r="X1211"/>
  <c r="T1211"/>
  <c r="R1211"/>
  <c r="M1211"/>
  <c r="Y1210"/>
  <c r="X1210"/>
  <c r="T1210"/>
  <c r="R1210"/>
  <c r="M1210"/>
  <c r="Y1209"/>
  <c r="X1209"/>
  <c r="T1209"/>
  <c r="R1209"/>
  <c r="M1209"/>
  <c r="Y1208"/>
  <c r="X1208"/>
  <c r="T1208"/>
  <c r="R1208"/>
  <c r="M1208"/>
  <c r="Y1207"/>
  <c r="X1207"/>
  <c r="T1207"/>
  <c r="R1207"/>
  <c r="M1207"/>
  <c r="Y1206"/>
  <c r="X1206"/>
  <c r="T1206"/>
  <c r="R1206"/>
  <c r="M1206"/>
  <c r="Y1205"/>
  <c r="X1205"/>
  <c r="T1205"/>
  <c r="R1205"/>
  <c r="M1205"/>
  <c r="Y1204"/>
  <c r="X1204"/>
  <c r="T1204"/>
  <c r="R1204"/>
  <c r="M1204"/>
  <c r="Y1203"/>
  <c r="X1203"/>
  <c r="T1203"/>
  <c r="R1203"/>
  <c r="M1203"/>
  <c r="Y1202"/>
  <c r="X1202"/>
  <c r="T1202"/>
  <c r="R1202"/>
  <c r="M1202"/>
  <c r="Y1201"/>
  <c r="X1201"/>
  <c r="T1201"/>
  <c r="R1201"/>
  <c r="M1201"/>
  <c r="Y1200"/>
  <c r="X1200"/>
  <c r="T1200"/>
  <c r="R1200"/>
  <c r="M1200"/>
  <c r="Y1199"/>
  <c r="X1199"/>
  <c r="T1199"/>
  <c r="R1199"/>
  <c r="M1199"/>
  <c r="Y1198"/>
  <c r="X1198"/>
  <c r="T1198"/>
  <c r="R1198"/>
  <c r="M1198"/>
  <c r="Y1197"/>
  <c r="X1197"/>
  <c r="T1197"/>
  <c r="R1197"/>
  <c r="M1197"/>
  <c r="Y1196"/>
  <c r="X1196"/>
  <c r="T1196"/>
  <c r="R1196"/>
  <c r="M1196"/>
  <c r="Y1195"/>
  <c r="X1195"/>
  <c r="T1195"/>
  <c r="R1195"/>
  <c r="M1195"/>
  <c r="Y1194"/>
  <c r="X1194"/>
  <c r="T1194"/>
  <c r="R1194"/>
  <c r="M1194"/>
  <c r="Y1193"/>
  <c r="X1193"/>
  <c r="T1193"/>
  <c r="R1193"/>
  <c r="M1193"/>
  <c r="Y1192"/>
  <c r="X1192"/>
  <c r="T1192"/>
  <c r="R1192"/>
  <c r="M1192"/>
  <c r="Y1191"/>
  <c r="X1191"/>
  <c r="T1191"/>
  <c r="R1191"/>
  <c r="M1191"/>
  <c r="T1190"/>
  <c r="R1190"/>
  <c r="M1190"/>
  <c r="F1190"/>
  <c r="T1189"/>
  <c r="R1189"/>
  <c r="T1188"/>
  <c r="R1188"/>
  <c r="Y1187"/>
  <c r="X1187"/>
  <c r="T1187"/>
  <c r="Y1186"/>
  <c r="X1186"/>
  <c r="T1186"/>
  <c r="R1186"/>
  <c r="M1186"/>
  <c r="T1185"/>
  <c r="R1185"/>
  <c r="M1185"/>
  <c r="Y1184"/>
  <c r="X1184"/>
  <c r="T1184"/>
  <c r="Y1183"/>
  <c r="X1183"/>
  <c r="T1183"/>
  <c r="R1183"/>
  <c r="M1183"/>
  <c r="Y1182"/>
  <c r="X1182"/>
  <c r="T1182"/>
  <c r="R1182"/>
  <c r="M1182"/>
  <c r="Y1181"/>
  <c r="X1181"/>
  <c r="T1181"/>
  <c r="R1181"/>
  <c r="T1180"/>
  <c r="R1180"/>
  <c r="M1180"/>
  <c r="Y1179"/>
  <c r="X1179"/>
  <c r="T1179"/>
  <c r="Y1178"/>
  <c r="X1178"/>
  <c r="T1178"/>
  <c r="R1178"/>
  <c r="M1178"/>
  <c r="T1177"/>
  <c r="R1177"/>
  <c r="M1177"/>
  <c r="T1176"/>
  <c r="T1175"/>
  <c r="R1175"/>
  <c r="T1174"/>
  <c r="R1174"/>
  <c r="Y1173"/>
  <c r="X1173"/>
  <c r="T1173"/>
  <c r="Y1172"/>
  <c r="X1172"/>
  <c r="T1172"/>
  <c r="R1172"/>
  <c r="M1172"/>
  <c r="Y1171"/>
  <c r="X1171"/>
  <c r="T1171"/>
  <c r="R1171"/>
  <c r="M1171"/>
  <c r="Y1170"/>
  <c r="X1170"/>
  <c r="T1170"/>
  <c r="R1170"/>
  <c r="M1170"/>
  <c r="Y1169"/>
  <c r="X1169"/>
  <c r="T1169"/>
  <c r="R1169"/>
  <c r="M1169"/>
  <c r="Y1168"/>
  <c r="X1168"/>
  <c r="T1168"/>
  <c r="R1168"/>
  <c r="M1168"/>
  <c r="Y1167"/>
  <c r="X1167"/>
  <c r="T1167"/>
  <c r="R1167"/>
  <c r="M1167"/>
  <c r="T1166"/>
  <c r="R1166"/>
  <c r="M1166"/>
  <c r="Y1165"/>
  <c r="X1165"/>
  <c r="T1165"/>
  <c r="R1165"/>
  <c r="T1164"/>
  <c r="R1164"/>
  <c r="M1164"/>
  <c r="Y1163"/>
  <c r="X1163"/>
  <c r="T1163"/>
  <c r="R1163"/>
  <c r="T1162"/>
  <c r="R1162"/>
  <c r="M1162"/>
  <c r="Y1161"/>
  <c r="X1161"/>
  <c r="T1161"/>
  <c r="Y1160"/>
  <c r="X1160"/>
  <c r="T1160"/>
  <c r="R1160"/>
  <c r="M1160"/>
  <c r="Y1159"/>
  <c r="X1159"/>
  <c r="T1159"/>
  <c r="Y1158"/>
  <c r="X1158"/>
  <c r="T1158"/>
  <c r="R1158"/>
  <c r="M1158"/>
  <c r="AC1157"/>
  <c r="AB1157"/>
  <c r="AA1157"/>
  <c r="Z1157"/>
  <c r="Y1157"/>
  <c r="X1157"/>
  <c r="T1157"/>
  <c r="R1157"/>
  <c r="M1157"/>
  <c r="AC1156"/>
  <c r="AB1156"/>
  <c r="AA1156"/>
  <c r="Z1156"/>
  <c r="Y1156"/>
  <c r="X1156"/>
  <c r="T1156"/>
  <c r="R1156"/>
  <c r="M1156"/>
  <c r="AC1155"/>
  <c r="AB1155"/>
  <c r="AA1155"/>
  <c r="Z1155"/>
  <c r="Y1155"/>
  <c r="X1155"/>
  <c r="T1155"/>
  <c r="R1155"/>
  <c r="M1155"/>
  <c r="AC1154"/>
  <c r="AB1154"/>
  <c r="AA1154"/>
  <c r="Z1154"/>
  <c r="Y1154"/>
  <c r="X1154"/>
  <c r="T1154"/>
  <c r="R1154"/>
  <c r="M1154"/>
  <c r="AC1153"/>
  <c r="AB1153"/>
  <c r="AA1153"/>
  <c r="Z1153"/>
  <c r="Y1153"/>
  <c r="X1153"/>
  <c r="T1153"/>
  <c r="R1153"/>
  <c r="M1153"/>
  <c r="AC1152"/>
  <c r="AB1152"/>
  <c r="AA1152"/>
  <c r="Z1152"/>
  <c r="Y1152"/>
  <c r="X1152"/>
  <c r="T1152"/>
  <c r="R1152"/>
  <c r="M1152"/>
  <c r="AC1151"/>
  <c r="AB1151"/>
  <c r="AA1151"/>
  <c r="Z1151"/>
  <c r="Y1151"/>
  <c r="X1151"/>
  <c r="T1151"/>
  <c r="R1151"/>
  <c r="AC1150"/>
  <c r="AB1150"/>
  <c r="AA1150"/>
  <c r="Z1150"/>
  <c r="Y1150"/>
  <c r="X1150"/>
  <c r="T1150"/>
  <c r="R1150"/>
  <c r="AC1149"/>
  <c r="AB1149"/>
  <c r="AA1149"/>
  <c r="Z1149"/>
  <c r="Y1149"/>
  <c r="X1149"/>
  <c r="T1149"/>
  <c r="R1149"/>
  <c r="M1149"/>
  <c r="L1149"/>
  <c r="K1149"/>
  <c r="G1149"/>
  <c r="F1149"/>
  <c r="AC1148"/>
  <c r="AB1148"/>
  <c r="AA1148"/>
  <c r="Z1148"/>
  <c r="Y1148"/>
  <c r="X1148"/>
  <c r="T1148"/>
  <c r="R1148"/>
  <c r="M1148"/>
  <c r="AC1147"/>
  <c r="AB1147"/>
  <c r="AA1147"/>
  <c r="Z1147"/>
  <c r="Y1147"/>
  <c r="X1147"/>
  <c r="T1147"/>
  <c r="R1147"/>
  <c r="M1147"/>
  <c r="AC1146"/>
  <c r="AB1146"/>
  <c r="AA1146"/>
  <c r="Z1146"/>
  <c r="Y1146"/>
  <c r="X1146"/>
  <c r="T1146"/>
  <c r="R1146"/>
  <c r="M1146"/>
  <c r="AC1145"/>
  <c r="AB1145"/>
  <c r="AA1145"/>
  <c r="Z1145"/>
  <c r="Y1145"/>
  <c r="X1145"/>
  <c r="T1145"/>
  <c r="R1145"/>
  <c r="M1145"/>
  <c r="AC1144"/>
  <c r="AB1144"/>
  <c r="AA1144"/>
  <c r="Z1144"/>
  <c r="Y1144"/>
  <c r="X1144"/>
  <c r="T1144"/>
  <c r="R1144"/>
  <c r="M1144"/>
  <c r="AC1143"/>
  <c r="AB1143"/>
  <c r="AA1143"/>
  <c r="Z1143"/>
  <c r="Y1143"/>
  <c r="X1143"/>
  <c r="T1143"/>
  <c r="R1143"/>
  <c r="M1143"/>
  <c r="AC1142"/>
  <c r="AB1142"/>
  <c r="AA1142"/>
  <c r="Z1142"/>
  <c r="Y1142"/>
  <c r="X1142"/>
  <c r="T1142"/>
  <c r="R1142"/>
  <c r="M1142"/>
  <c r="AC1141"/>
  <c r="AB1141"/>
  <c r="AA1141"/>
  <c r="Z1141"/>
  <c r="Y1141"/>
  <c r="X1141"/>
  <c r="T1141"/>
  <c r="R1141"/>
  <c r="M1141"/>
  <c r="AC1140"/>
  <c r="AB1140"/>
  <c r="AA1140"/>
  <c r="Z1140"/>
  <c r="Y1140"/>
  <c r="X1140"/>
  <c r="T1140"/>
  <c r="R1140"/>
  <c r="M1140"/>
  <c r="AC1139"/>
  <c r="AB1139"/>
  <c r="AA1139"/>
  <c r="Z1139"/>
  <c r="Y1139"/>
  <c r="X1139"/>
  <c r="T1139"/>
  <c r="R1139"/>
  <c r="M1139"/>
  <c r="AC1138"/>
  <c r="AB1138"/>
  <c r="AA1138"/>
  <c r="Z1138"/>
  <c r="Y1138"/>
  <c r="X1138"/>
  <c r="T1138"/>
  <c r="R1138"/>
  <c r="AC1137"/>
  <c r="AB1137"/>
  <c r="AA1137"/>
  <c r="Z1137"/>
  <c r="Y1137"/>
  <c r="X1137"/>
  <c r="T1137"/>
  <c r="R1137"/>
  <c r="AC1136"/>
  <c r="AB1136"/>
  <c r="AA1136"/>
  <c r="Z1136"/>
  <c r="Y1136"/>
  <c r="X1136"/>
  <c r="T1136"/>
  <c r="R1136"/>
  <c r="AC1135"/>
  <c r="AB1135"/>
  <c r="AA1135"/>
  <c r="Z1135"/>
  <c r="Y1135"/>
  <c r="X1135"/>
  <c r="T1135"/>
  <c r="R1135"/>
  <c r="M1135"/>
  <c r="AC1134"/>
  <c r="AB1134"/>
  <c r="AA1134"/>
  <c r="Z1134"/>
  <c r="Y1134"/>
  <c r="X1134"/>
  <c r="T1134"/>
  <c r="R1134"/>
  <c r="M1134"/>
  <c r="AC1133"/>
  <c r="AB1133"/>
  <c r="AA1133"/>
  <c r="Z1133"/>
  <c r="Y1133"/>
  <c r="X1133"/>
  <c r="T1133"/>
  <c r="R1133"/>
  <c r="AC1132"/>
  <c r="AB1132"/>
  <c r="AA1132"/>
  <c r="Z1132"/>
  <c r="Y1132"/>
  <c r="X1132"/>
  <c r="T1132"/>
  <c r="R1132"/>
  <c r="AC1131"/>
  <c r="AB1131"/>
  <c r="AA1131"/>
  <c r="Z1131"/>
  <c r="Y1131"/>
  <c r="X1131"/>
  <c r="T1131"/>
  <c r="R1131"/>
  <c r="AC1130"/>
  <c r="AB1130"/>
  <c r="AA1130"/>
  <c r="Z1130"/>
  <c r="Y1130"/>
  <c r="X1130"/>
  <c r="T1130"/>
  <c r="R1130"/>
  <c r="M1130"/>
  <c r="AC1129"/>
  <c r="AB1129"/>
  <c r="AA1129"/>
  <c r="Z1129"/>
  <c r="Y1129"/>
  <c r="X1129"/>
  <c r="T1129"/>
  <c r="R1129"/>
  <c r="M1129"/>
  <c r="AC1128"/>
  <c r="AB1128"/>
  <c r="AA1128"/>
  <c r="Z1128"/>
  <c r="Y1128"/>
  <c r="X1128"/>
  <c r="T1128"/>
  <c r="R1128"/>
  <c r="M1128"/>
  <c r="AC1127"/>
  <c r="AB1127"/>
  <c r="AA1127"/>
  <c r="Z1127"/>
  <c r="Y1127"/>
  <c r="X1127"/>
  <c r="T1127"/>
  <c r="R1127"/>
  <c r="M1127"/>
  <c r="AC1126"/>
  <c r="AB1126"/>
  <c r="AA1126"/>
  <c r="Z1126"/>
  <c r="Y1126"/>
  <c r="X1126"/>
  <c r="T1126"/>
  <c r="AC1125"/>
  <c r="AB1125"/>
  <c r="AA1125"/>
  <c r="Z1125"/>
  <c r="Y1125"/>
  <c r="X1125"/>
  <c r="T1125"/>
  <c r="R1125"/>
  <c r="M1125"/>
  <c r="AC1124"/>
  <c r="AB1124"/>
  <c r="AA1124"/>
  <c r="Z1124"/>
  <c r="Y1124"/>
  <c r="X1124"/>
  <c r="T1124"/>
  <c r="R1124"/>
  <c r="AC1123"/>
  <c r="AB1123"/>
  <c r="AA1123"/>
  <c r="Z1123"/>
  <c r="Y1123"/>
  <c r="X1123"/>
  <c r="T1123"/>
  <c r="R1123"/>
  <c r="M1123"/>
  <c r="AC1122"/>
  <c r="AB1122"/>
  <c r="AA1122"/>
  <c r="Z1122"/>
  <c r="Y1122"/>
  <c r="X1122"/>
  <c r="T1122"/>
  <c r="R1122"/>
  <c r="M1122"/>
  <c r="AC1121"/>
  <c r="AB1121"/>
  <c r="AA1121"/>
  <c r="Z1121"/>
  <c r="Y1121"/>
  <c r="X1121"/>
  <c r="T1121"/>
  <c r="R1121"/>
  <c r="M1121"/>
  <c r="AC1120"/>
  <c r="AB1120"/>
  <c r="AA1120"/>
  <c r="Z1120"/>
  <c r="Y1120"/>
  <c r="X1120"/>
  <c r="T1120"/>
  <c r="R1120"/>
  <c r="M1120"/>
  <c r="AC1119"/>
  <c r="AB1119"/>
  <c r="AA1119"/>
  <c r="Z1119"/>
  <c r="Y1119"/>
  <c r="X1119"/>
  <c r="T1119"/>
  <c r="R1119"/>
  <c r="AC1118"/>
  <c r="AB1118"/>
  <c r="AA1118"/>
  <c r="Z1118"/>
  <c r="Y1118"/>
  <c r="X1118"/>
  <c r="T1118"/>
  <c r="R1118"/>
  <c r="AC1117"/>
  <c r="AB1117"/>
  <c r="AA1117"/>
  <c r="Z1117"/>
  <c r="Y1117"/>
  <c r="X1117"/>
  <c r="T1117"/>
  <c r="R1117"/>
  <c r="AC1116"/>
  <c r="AB1116"/>
  <c r="AA1116"/>
  <c r="Z1116"/>
  <c r="Y1116"/>
  <c r="X1116"/>
  <c r="T1116"/>
  <c r="R1116"/>
  <c r="AC1115"/>
  <c r="AB1115"/>
  <c r="AA1115"/>
  <c r="Z1115"/>
  <c r="Y1115"/>
  <c r="X1115"/>
  <c r="T1115"/>
  <c r="R1115"/>
  <c r="M1115"/>
  <c r="AC1114"/>
  <c r="AB1114"/>
  <c r="AA1114"/>
  <c r="Z1114"/>
  <c r="Y1114"/>
  <c r="X1114"/>
  <c r="T1114"/>
  <c r="R1114"/>
  <c r="M1114"/>
  <c r="AC1113"/>
  <c r="AB1113"/>
  <c r="AA1113"/>
  <c r="Z1113"/>
  <c r="Y1113"/>
  <c r="X1113"/>
  <c r="T1113"/>
  <c r="R1113"/>
  <c r="M1113"/>
  <c r="AC1112"/>
  <c r="AB1112"/>
  <c r="AA1112"/>
  <c r="Z1112"/>
  <c r="Y1112"/>
  <c r="X1112"/>
  <c r="T1112"/>
  <c r="R1112"/>
  <c r="M1112"/>
  <c r="AC1111"/>
  <c r="AB1111"/>
  <c r="AA1111"/>
  <c r="Z1111"/>
  <c r="Y1111"/>
  <c r="X1111"/>
  <c r="T1111"/>
  <c r="R1111"/>
  <c r="M1111"/>
  <c r="AC1110"/>
  <c r="AB1110"/>
  <c r="AA1110"/>
  <c r="Z1110"/>
  <c r="Y1110"/>
  <c r="X1110"/>
  <c r="T1110"/>
  <c r="R1110"/>
  <c r="M1110"/>
  <c r="AC1109"/>
  <c r="AB1109"/>
  <c r="AA1109"/>
  <c r="Z1109"/>
  <c r="Y1109"/>
  <c r="X1109"/>
  <c r="T1109"/>
  <c r="R1109"/>
  <c r="M1109"/>
  <c r="AC1108"/>
  <c r="AB1108"/>
  <c r="AA1108"/>
  <c r="Z1108"/>
  <c r="Y1108"/>
  <c r="X1108"/>
  <c r="T1108"/>
  <c r="R1108"/>
  <c r="M1108"/>
  <c r="AC1107"/>
  <c r="AB1107"/>
  <c r="AA1107"/>
  <c r="Z1107"/>
  <c r="Y1107"/>
  <c r="X1107"/>
  <c r="T1107"/>
  <c r="R1107"/>
  <c r="M1107"/>
  <c r="AC1106"/>
  <c r="AB1106"/>
  <c r="AA1106"/>
  <c r="Z1106"/>
  <c r="Y1106"/>
  <c r="X1106"/>
  <c r="T1106"/>
  <c r="R1106"/>
  <c r="M1106"/>
  <c r="AC1105"/>
  <c r="AB1105"/>
  <c r="AA1105"/>
  <c r="Z1105"/>
  <c r="Y1105"/>
  <c r="X1105"/>
  <c r="T1105"/>
  <c r="R1105"/>
  <c r="M1105"/>
  <c r="AC1104"/>
  <c r="AB1104"/>
  <c r="AA1104"/>
  <c r="Z1104"/>
  <c r="Y1104"/>
  <c r="X1104"/>
  <c r="T1104"/>
  <c r="R1104"/>
  <c r="M1104"/>
  <c r="AC1103"/>
  <c r="AB1103"/>
  <c r="AA1103"/>
  <c r="Z1103"/>
  <c r="Y1103"/>
  <c r="X1103"/>
  <c r="T1103"/>
  <c r="R1103"/>
  <c r="M1103"/>
  <c r="AC1102"/>
  <c r="AB1102"/>
  <c r="AA1102"/>
  <c r="Z1102"/>
  <c r="Y1102"/>
  <c r="X1102"/>
  <c r="T1102"/>
  <c r="R1102"/>
  <c r="M1102"/>
  <c r="AC1101"/>
  <c r="AB1101"/>
  <c r="AA1101"/>
  <c r="Z1101"/>
  <c r="Y1101"/>
  <c r="X1101"/>
  <c r="T1101"/>
  <c r="R1101"/>
  <c r="M1101"/>
  <c r="AC1100"/>
  <c r="AB1100"/>
  <c r="AA1100"/>
  <c r="Z1100"/>
  <c r="Y1100"/>
  <c r="X1100"/>
  <c r="T1100"/>
  <c r="R1100"/>
  <c r="M1100"/>
  <c r="AC1099"/>
  <c r="AB1099"/>
  <c r="AA1099"/>
  <c r="Z1099"/>
  <c r="Y1099"/>
  <c r="X1099"/>
  <c r="T1099"/>
  <c r="R1099"/>
  <c r="M1099"/>
  <c r="AC1098"/>
  <c r="AB1098"/>
  <c r="AA1098"/>
  <c r="Z1098"/>
  <c r="Y1098"/>
  <c r="X1098"/>
  <c r="T1098"/>
  <c r="R1098"/>
  <c r="M1098"/>
  <c r="AC1097"/>
  <c r="AB1097"/>
  <c r="AA1097"/>
  <c r="Z1097"/>
  <c r="Y1097"/>
  <c r="X1097"/>
  <c r="T1097"/>
  <c r="R1097"/>
  <c r="M1097"/>
  <c r="AC1096"/>
  <c r="AB1096"/>
  <c r="AA1096"/>
  <c r="Z1096"/>
  <c r="Y1096"/>
  <c r="X1096"/>
  <c r="T1096"/>
  <c r="R1096"/>
  <c r="M1096"/>
  <c r="AC1095"/>
  <c r="AB1095"/>
  <c r="AA1095"/>
  <c r="Z1095"/>
  <c r="Y1095"/>
  <c r="X1095"/>
  <c r="T1095"/>
  <c r="R1095"/>
  <c r="M1095"/>
  <c r="AC1094"/>
  <c r="AB1094"/>
  <c r="AA1094"/>
  <c r="Z1094"/>
  <c r="Y1094"/>
  <c r="X1094"/>
  <c r="T1094"/>
  <c r="R1094"/>
  <c r="M1094"/>
  <c r="AC1093"/>
  <c r="AB1093"/>
  <c r="AA1093"/>
  <c r="Z1093"/>
  <c r="Y1093"/>
  <c r="X1093"/>
  <c r="T1093"/>
  <c r="R1093"/>
  <c r="M1093"/>
  <c r="AC1092"/>
  <c r="AB1092"/>
  <c r="AA1092"/>
  <c r="Z1092"/>
  <c r="Y1092"/>
  <c r="X1092"/>
  <c r="T1092"/>
  <c r="R1092"/>
  <c r="M1092"/>
  <c r="AC1091"/>
  <c r="AB1091"/>
  <c r="AA1091"/>
  <c r="Z1091"/>
  <c r="Y1091"/>
  <c r="X1091"/>
  <c r="T1091"/>
  <c r="R1091"/>
  <c r="M1091"/>
  <c r="AC1090"/>
  <c r="AB1090"/>
  <c r="AA1090"/>
  <c r="Z1090"/>
  <c r="Y1090"/>
  <c r="X1090"/>
  <c r="T1090"/>
  <c r="R1090"/>
  <c r="M1090"/>
  <c r="AC1089"/>
  <c r="AB1089"/>
  <c r="AA1089"/>
  <c r="Z1089"/>
  <c r="Y1089"/>
  <c r="X1089"/>
  <c r="T1089"/>
  <c r="R1089"/>
  <c r="M1089"/>
  <c r="AC1088"/>
  <c r="AB1088"/>
  <c r="AA1088"/>
  <c r="Z1088"/>
  <c r="Y1088"/>
  <c r="X1088"/>
  <c r="T1088"/>
  <c r="R1088"/>
  <c r="M1088"/>
  <c r="AC1087"/>
  <c r="AB1087"/>
  <c r="AA1087"/>
  <c r="Z1087"/>
  <c r="Y1087"/>
  <c r="X1087"/>
  <c r="T1087"/>
  <c r="R1087"/>
  <c r="M1087"/>
  <c r="AC1086"/>
  <c r="AB1086"/>
  <c r="AA1086"/>
  <c r="Z1086"/>
  <c r="Y1086"/>
  <c r="X1086"/>
  <c r="T1086"/>
  <c r="R1086"/>
  <c r="M1086"/>
  <c r="AC1085"/>
  <c r="AB1085"/>
  <c r="AA1085"/>
  <c r="Z1085"/>
  <c r="Y1085"/>
  <c r="X1085"/>
  <c r="T1085"/>
  <c r="R1085"/>
  <c r="M1085"/>
  <c r="AC1084"/>
  <c r="AB1084"/>
  <c r="AA1084"/>
  <c r="Z1084"/>
  <c r="Y1084"/>
  <c r="X1084"/>
  <c r="T1084"/>
  <c r="R1084"/>
  <c r="M1084"/>
  <c r="AC1083"/>
  <c r="AB1083"/>
  <c r="AA1083"/>
  <c r="Z1083"/>
  <c r="Y1083"/>
  <c r="X1083"/>
  <c r="T1083"/>
  <c r="R1083"/>
  <c r="AC1082"/>
  <c r="AB1082"/>
  <c r="AA1082"/>
  <c r="Z1082"/>
  <c r="Y1082"/>
  <c r="X1082"/>
  <c r="T1082"/>
  <c r="R1082"/>
  <c r="M1082"/>
  <c r="AC1081"/>
  <c r="AB1081"/>
  <c r="AA1081"/>
  <c r="Z1081"/>
  <c r="Y1081"/>
  <c r="X1081"/>
  <c r="T1081"/>
  <c r="R1081"/>
  <c r="M1081"/>
  <c r="AC1080"/>
  <c r="AB1080"/>
  <c r="AA1080"/>
  <c r="Z1080"/>
  <c r="Y1080"/>
  <c r="X1080"/>
  <c r="T1080"/>
  <c r="R1080"/>
  <c r="M1080"/>
  <c r="AC1079"/>
  <c r="AB1079"/>
  <c r="AA1079"/>
  <c r="Z1079"/>
  <c r="Y1079"/>
  <c r="X1079"/>
  <c r="T1079"/>
  <c r="R1079"/>
  <c r="M1079"/>
  <c r="AC1078"/>
  <c r="AB1078"/>
  <c r="AA1078"/>
  <c r="Z1078"/>
  <c r="Y1078"/>
  <c r="X1078"/>
  <c r="T1078"/>
  <c r="AC1077"/>
  <c r="AB1077"/>
  <c r="AA1077"/>
  <c r="Z1077"/>
  <c r="Y1077"/>
  <c r="X1077"/>
  <c r="T1077"/>
  <c r="R1077"/>
  <c r="M1077"/>
  <c r="AC1076"/>
  <c r="AB1076"/>
  <c r="AA1076"/>
  <c r="Z1076"/>
  <c r="Y1076"/>
  <c r="X1076"/>
  <c r="T1076"/>
  <c r="R1076"/>
  <c r="AC1075"/>
  <c r="AB1075"/>
  <c r="AA1075"/>
  <c r="Z1075"/>
  <c r="Y1075"/>
  <c r="X1075"/>
  <c r="T1075"/>
  <c r="R1075"/>
  <c r="M1075"/>
  <c r="AC1074"/>
  <c r="AB1074"/>
  <c r="AA1074"/>
  <c r="Z1074"/>
  <c r="Y1074"/>
  <c r="X1074"/>
  <c r="T1074"/>
  <c r="R1074"/>
  <c r="M1074"/>
  <c r="AC1073"/>
  <c r="AB1073"/>
  <c r="AA1073"/>
  <c r="Z1073"/>
  <c r="Y1073"/>
  <c r="X1073"/>
  <c r="T1073"/>
  <c r="R1073"/>
  <c r="M1073"/>
  <c r="AC1072"/>
  <c r="AB1072"/>
  <c r="AA1072"/>
  <c r="Z1072"/>
  <c r="Y1072"/>
  <c r="X1072"/>
  <c r="T1072"/>
  <c r="R1072"/>
  <c r="M1072"/>
  <c r="AC1071"/>
  <c r="AB1071"/>
  <c r="AA1071"/>
  <c r="Z1071"/>
  <c r="Y1071"/>
  <c r="X1071"/>
  <c r="T1071"/>
  <c r="R1071"/>
  <c r="M1071"/>
  <c r="AC1070"/>
  <c r="AB1070"/>
  <c r="AA1070"/>
  <c r="Z1070"/>
  <c r="Y1070"/>
  <c r="X1070"/>
  <c r="T1070"/>
  <c r="R1070"/>
  <c r="M1070"/>
  <c r="AC1069"/>
  <c r="AB1069"/>
  <c r="AA1069"/>
  <c r="Z1069"/>
  <c r="Y1069"/>
  <c r="X1069"/>
  <c r="T1069"/>
  <c r="R1069"/>
  <c r="M1069"/>
  <c r="AC1068"/>
  <c r="AB1068"/>
  <c r="AA1068"/>
  <c r="Z1068"/>
  <c r="Y1068"/>
  <c r="X1068"/>
  <c r="T1068"/>
  <c r="R1068"/>
  <c r="M1068"/>
  <c r="AC1067"/>
  <c r="AB1067"/>
  <c r="AA1067"/>
  <c r="Z1067"/>
  <c r="Y1067"/>
  <c r="X1067"/>
  <c r="T1067"/>
  <c r="R1067"/>
  <c r="M1067"/>
  <c r="AC1066"/>
  <c r="AB1066"/>
  <c r="AA1066"/>
  <c r="Z1066"/>
  <c r="Y1066"/>
  <c r="X1066"/>
  <c r="T1066"/>
  <c r="AC1065"/>
  <c r="AB1065"/>
  <c r="AA1065"/>
  <c r="Z1065"/>
  <c r="Y1065"/>
  <c r="X1065"/>
  <c r="T1065"/>
  <c r="AC1064"/>
  <c r="AB1064"/>
  <c r="AA1064"/>
  <c r="Z1064"/>
  <c r="Y1064"/>
  <c r="X1064"/>
  <c r="T1064"/>
  <c r="AC1063"/>
  <c r="AB1063"/>
  <c r="AA1063"/>
  <c r="Z1063"/>
  <c r="Y1063"/>
  <c r="X1063"/>
  <c r="T1063"/>
  <c r="AC1062"/>
  <c r="AB1062"/>
  <c r="AA1062"/>
  <c r="Z1062"/>
  <c r="Y1062"/>
  <c r="X1062"/>
  <c r="T1062"/>
  <c r="R1062"/>
  <c r="M1062"/>
  <c r="AC1061"/>
  <c r="AB1061"/>
  <c r="AA1061"/>
  <c r="Z1061"/>
  <c r="Y1061"/>
  <c r="X1061"/>
  <c r="T1061"/>
  <c r="AC1060"/>
  <c r="AB1060"/>
  <c r="AA1060"/>
  <c r="Z1060"/>
  <c r="Y1060"/>
  <c r="X1060"/>
  <c r="T1060"/>
  <c r="R1060"/>
  <c r="M1060"/>
  <c r="AC1059"/>
  <c r="AB1059"/>
  <c r="AA1059"/>
  <c r="Z1059"/>
  <c r="Y1059"/>
  <c r="X1059"/>
  <c r="T1059"/>
  <c r="AC1058"/>
  <c r="AB1058"/>
  <c r="AA1058"/>
  <c r="Z1058"/>
  <c r="Y1058"/>
  <c r="X1058"/>
  <c r="T1058"/>
  <c r="R1058"/>
  <c r="M1058"/>
  <c r="L1058"/>
  <c r="K1058"/>
  <c r="G1058"/>
  <c r="F1058"/>
  <c r="AC1057"/>
  <c r="AB1057"/>
  <c r="AA1057"/>
  <c r="Z1057"/>
  <c r="Y1057"/>
  <c r="X1057"/>
  <c r="T1057"/>
  <c r="R1057"/>
  <c r="M1057"/>
  <c r="AC1056"/>
  <c r="AB1056"/>
  <c r="AA1056"/>
  <c r="Z1056"/>
  <c r="Y1056"/>
  <c r="X1056"/>
  <c r="T1056"/>
  <c r="R1056"/>
  <c r="M1056"/>
  <c r="AC1055"/>
  <c r="AB1055"/>
  <c r="AA1055"/>
  <c r="Z1055"/>
  <c r="Y1055"/>
  <c r="X1055"/>
  <c r="T1055"/>
  <c r="R1055"/>
  <c r="M1055"/>
  <c r="AC1054"/>
  <c r="AB1054"/>
  <c r="AA1054"/>
  <c r="Z1054"/>
  <c r="Y1054"/>
  <c r="X1054"/>
  <c r="T1054"/>
  <c r="R1054"/>
  <c r="M1054"/>
  <c r="AC1053"/>
  <c r="AB1053"/>
  <c r="AA1053"/>
  <c r="Z1053"/>
  <c r="Y1053"/>
  <c r="X1053"/>
  <c r="T1053"/>
  <c r="R1053"/>
  <c r="M1053"/>
  <c r="AC1052"/>
  <c r="AB1052"/>
  <c r="AA1052"/>
  <c r="Z1052"/>
  <c r="Y1052"/>
  <c r="X1052"/>
  <c r="T1052"/>
  <c r="R1052"/>
  <c r="M1052"/>
  <c r="AC1051"/>
  <c r="AB1051"/>
  <c r="AA1051"/>
  <c r="Z1051"/>
  <c r="Y1051"/>
  <c r="X1051"/>
  <c r="T1051"/>
  <c r="R1051"/>
  <c r="M1051"/>
  <c r="AC1050"/>
  <c r="AB1050"/>
  <c r="AA1050"/>
  <c r="Z1050"/>
  <c r="Y1050"/>
  <c r="X1050"/>
  <c r="T1050"/>
  <c r="R1050"/>
  <c r="M1050"/>
  <c r="AC1049"/>
  <c r="AB1049"/>
  <c r="AA1049"/>
  <c r="Z1049"/>
  <c r="Y1049"/>
  <c r="X1049"/>
  <c r="T1049"/>
  <c r="R1049"/>
  <c r="M1049"/>
  <c r="AC1048"/>
  <c r="AB1048"/>
  <c r="AA1048"/>
  <c r="Z1048"/>
  <c r="Y1048"/>
  <c r="X1048"/>
  <c r="T1048"/>
  <c r="AC1047"/>
  <c r="AB1047"/>
  <c r="AA1047"/>
  <c r="Z1047"/>
  <c r="Y1047"/>
  <c r="X1047"/>
  <c r="T1047"/>
  <c r="R1047"/>
  <c r="AC1046"/>
  <c r="AB1046"/>
  <c r="AA1046"/>
  <c r="Z1046"/>
  <c r="Y1046"/>
  <c r="X1046"/>
  <c r="T1046"/>
  <c r="AC1045"/>
  <c r="AB1045"/>
  <c r="AA1045"/>
  <c r="Z1045"/>
  <c r="Y1045"/>
  <c r="X1045"/>
  <c r="T1045"/>
  <c r="R1045"/>
  <c r="M1045"/>
  <c r="AC1044"/>
  <c r="AB1044"/>
  <c r="AA1044"/>
  <c r="Z1044"/>
  <c r="Y1044"/>
  <c r="X1044"/>
  <c r="T1044"/>
  <c r="R1044"/>
  <c r="M1044"/>
  <c r="AC1043"/>
  <c r="AB1043"/>
  <c r="AA1043"/>
  <c r="Z1043"/>
  <c r="Y1043"/>
  <c r="X1043"/>
  <c r="T1043"/>
  <c r="R1043"/>
  <c r="M1043"/>
  <c r="AC1042"/>
  <c r="AB1042"/>
  <c r="AA1042"/>
  <c r="Z1042"/>
  <c r="Y1042"/>
  <c r="X1042"/>
  <c r="T1042"/>
  <c r="AC1041"/>
  <c r="AB1041"/>
  <c r="AA1041"/>
  <c r="Z1041"/>
  <c r="Y1041"/>
  <c r="X1041"/>
  <c r="T1041"/>
  <c r="R1041"/>
  <c r="M1041"/>
  <c r="AC1040"/>
  <c r="AB1040"/>
  <c r="AA1040"/>
  <c r="Z1040"/>
  <c r="Y1040"/>
  <c r="X1040"/>
  <c r="T1040"/>
  <c r="R1040"/>
  <c r="AC1039"/>
  <c r="AB1039"/>
  <c r="AA1039"/>
  <c r="Z1039"/>
  <c r="Y1039"/>
  <c r="X1039"/>
  <c r="T1039"/>
  <c r="R1039"/>
  <c r="AC1038"/>
  <c r="AB1038"/>
  <c r="AA1038"/>
  <c r="Z1038"/>
  <c r="Y1038"/>
  <c r="X1038"/>
  <c r="T1038"/>
  <c r="AC1037"/>
  <c r="AB1037"/>
  <c r="AA1037"/>
  <c r="Z1037"/>
  <c r="Y1037"/>
  <c r="X1037"/>
  <c r="T1037"/>
  <c r="R1037"/>
  <c r="AC1036"/>
  <c r="AB1036"/>
  <c r="AA1036"/>
  <c r="Z1036"/>
  <c r="Y1036"/>
  <c r="X1036"/>
  <c r="T1036"/>
  <c r="R1036"/>
  <c r="M1036"/>
  <c r="AC1035"/>
  <c r="AB1035"/>
  <c r="AA1035"/>
  <c r="Z1035"/>
  <c r="Y1035"/>
  <c r="X1035"/>
  <c r="T1035"/>
  <c r="R1035"/>
  <c r="M1035"/>
  <c r="AC1034"/>
  <c r="AB1034"/>
  <c r="AA1034"/>
  <c r="Z1034"/>
  <c r="Y1034"/>
  <c r="X1034"/>
  <c r="T1034"/>
  <c r="AC1033"/>
  <c r="AB1033"/>
  <c r="AA1033"/>
  <c r="Z1033"/>
  <c r="Y1033"/>
  <c r="X1033"/>
  <c r="T1033"/>
  <c r="AC1032"/>
  <c r="AB1032"/>
  <c r="AA1032"/>
  <c r="Z1032"/>
  <c r="Y1032"/>
  <c r="X1032"/>
  <c r="T1032"/>
  <c r="R1032"/>
  <c r="M1032"/>
  <c r="AC1031"/>
  <c r="AB1031"/>
  <c r="AA1031"/>
  <c r="Z1031"/>
  <c r="Y1031"/>
  <c r="X1031"/>
  <c r="T1031"/>
  <c r="R1031"/>
  <c r="M1031"/>
  <c r="AC1030"/>
  <c r="AB1030"/>
  <c r="AA1030"/>
  <c r="Z1030"/>
  <c r="Y1030"/>
  <c r="X1030"/>
  <c r="T1030"/>
  <c r="R1030"/>
  <c r="AC1029"/>
  <c r="AB1029"/>
  <c r="AA1029"/>
  <c r="Z1029"/>
  <c r="Y1029"/>
  <c r="X1029"/>
  <c r="T1029"/>
  <c r="R1029"/>
  <c r="M1029"/>
  <c r="AC1028"/>
  <c r="AB1028"/>
  <c r="AA1028"/>
  <c r="Z1028"/>
  <c r="Y1028"/>
  <c r="X1028"/>
  <c r="T1028"/>
  <c r="R1028"/>
  <c r="M1028"/>
  <c r="AC1027"/>
  <c r="AB1027"/>
  <c r="AA1027"/>
  <c r="Z1027"/>
  <c r="Y1027"/>
  <c r="X1027"/>
  <c r="T1027"/>
  <c r="R1027"/>
  <c r="M1027"/>
  <c r="AC1026"/>
  <c r="AB1026"/>
  <c r="AA1026"/>
  <c r="Z1026"/>
  <c r="Y1026"/>
  <c r="X1026"/>
  <c r="T1026"/>
  <c r="R1026"/>
  <c r="M1026"/>
  <c r="AC1025"/>
  <c r="AB1025"/>
  <c r="AA1025"/>
  <c r="Z1025"/>
  <c r="Y1025"/>
  <c r="X1025"/>
  <c r="T1025"/>
  <c r="R1025"/>
  <c r="M1025"/>
  <c r="AC1024"/>
  <c r="AB1024"/>
  <c r="AA1024"/>
  <c r="Z1024"/>
  <c r="Y1024"/>
  <c r="X1024"/>
  <c r="T1024"/>
  <c r="R1024"/>
  <c r="M1024"/>
  <c r="AC1023"/>
  <c r="AB1023"/>
  <c r="AA1023"/>
  <c r="Z1023"/>
  <c r="Y1023"/>
  <c r="X1023"/>
  <c r="T1023"/>
  <c r="R1023"/>
  <c r="M1023"/>
  <c r="AC1022"/>
  <c r="AB1022"/>
  <c r="AA1022"/>
  <c r="Z1022"/>
  <c r="Y1022"/>
  <c r="X1022"/>
  <c r="T1022"/>
  <c r="R1022"/>
  <c r="M1022"/>
  <c r="AC1021"/>
  <c r="AB1021"/>
  <c r="AA1021"/>
  <c r="Z1021"/>
  <c r="Y1021"/>
  <c r="X1021"/>
  <c r="T1021"/>
  <c r="R1021"/>
  <c r="M1021"/>
  <c r="AC1020"/>
  <c r="AB1020"/>
  <c r="AA1020"/>
  <c r="Z1020"/>
  <c r="Y1020"/>
  <c r="X1020"/>
  <c r="T1020"/>
  <c r="R1020"/>
  <c r="M1020"/>
  <c r="AC1019"/>
  <c r="AB1019"/>
  <c r="AA1019"/>
  <c r="Z1019"/>
  <c r="Y1019"/>
  <c r="X1019"/>
  <c r="T1019"/>
  <c r="R1019"/>
  <c r="AC1018"/>
  <c r="AB1018"/>
  <c r="AA1018"/>
  <c r="Z1018"/>
  <c r="Y1018"/>
  <c r="X1018"/>
  <c r="T1018"/>
  <c r="R1018"/>
  <c r="AC1017"/>
  <c r="AB1017"/>
  <c r="AA1017"/>
  <c r="Z1017"/>
  <c r="Y1017"/>
  <c r="X1017"/>
  <c r="T1017"/>
  <c r="R1017"/>
  <c r="M1017"/>
  <c r="AC1016"/>
  <c r="AB1016"/>
  <c r="AA1016"/>
  <c r="Z1016"/>
  <c r="Y1016"/>
  <c r="X1016"/>
  <c r="T1016"/>
  <c r="R1016"/>
  <c r="M1016"/>
  <c r="AC1015"/>
  <c r="AB1015"/>
  <c r="AA1015"/>
  <c r="Z1015"/>
  <c r="Y1015"/>
  <c r="X1015"/>
  <c r="T1015"/>
  <c r="AC1014"/>
  <c r="AB1014"/>
  <c r="AA1014"/>
  <c r="Z1014"/>
  <c r="Y1014"/>
  <c r="X1014"/>
  <c r="T1014"/>
  <c r="R1014"/>
  <c r="M1014"/>
  <c r="AC1013"/>
  <c r="AB1013"/>
  <c r="AA1013"/>
  <c r="Z1013"/>
  <c r="Y1013"/>
  <c r="X1013"/>
  <c r="T1013"/>
  <c r="R1013"/>
  <c r="M1013"/>
  <c r="AC1012"/>
  <c r="AB1012"/>
  <c r="AA1012"/>
  <c r="Z1012"/>
  <c r="Y1012"/>
  <c r="X1012"/>
  <c r="T1012"/>
  <c r="R1012"/>
  <c r="M1012"/>
  <c r="AC1011"/>
  <c r="AB1011"/>
  <c r="AA1011"/>
  <c r="Z1011"/>
  <c r="Y1011"/>
  <c r="X1011"/>
  <c r="T1011"/>
  <c r="R1011"/>
  <c r="M1011"/>
  <c r="AC1010"/>
  <c r="AB1010"/>
  <c r="AA1010"/>
  <c r="Z1010"/>
  <c r="Y1010"/>
  <c r="X1010"/>
  <c r="T1010"/>
  <c r="R1010"/>
  <c r="M1010"/>
  <c r="AC1009"/>
  <c r="AB1009"/>
  <c r="AA1009"/>
  <c r="Z1009"/>
  <c r="Y1009"/>
  <c r="X1009"/>
  <c r="T1009"/>
  <c r="R1009"/>
  <c r="M1009"/>
  <c r="AC1008"/>
  <c r="AB1008"/>
  <c r="AA1008"/>
  <c r="Z1008"/>
  <c r="Y1008"/>
  <c r="X1008"/>
  <c r="T1008"/>
  <c r="R1008"/>
  <c r="M1008"/>
  <c r="AC1007"/>
  <c r="AB1007"/>
  <c r="AA1007"/>
  <c r="Z1007"/>
  <c r="Y1007"/>
  <c r="X1007"/>
  <c r="T1007"/>
  <c r="R1007"/>
  <c r="M1007"/>
  <c r="AC1006"/>
  <c r="AB1006"/>
  <c r="AA1006"/>
  <c r="Z1006"/>
  <c r="Y1006"/>
  <c r="X1006"/>
  <c r="T1006"/>
  <c r="R1006"/>
  <c r="M1006"/>
  <c r="AC1005"/>
  <c r="AB1005"/>
  <c r="AA1005"/>
  <c r="Z1005"/>
  <c r="Y1005"/>
  <c r="X1005"/>
  <c r="T1005"/>
  <c r="R1005"/>
  <c r="M1005"/>
  <c r="AC1004"/>
  <c r="AB1004"/>
  <c r="AA1004"/>
  <c r="Z1004"/>
  <c r="Y1004"/>
  <c r="X1004"/>
  <c r="T1004"/>
  <c r="R1004"/>
  <c r="M1004"/>
  <c r="AC1003"/>
  <c r="AB1003"/>
  <c r="AA1003"/>
  <c r="Z1003"/>
  <c r="Y1003"/>
  <c r="X1003"/>
  <c r="T1003"/>
  <c r="R1003"/>
  <c r="M1003"/>
  <c r="AC1002"/>
  <c r="AB1002"/>
  <c r="AA1002"/>
  <c r="Z1002"/>
  <c r="Y1002"/>
  <c r="X1002"/>
  <c r="T1002"/>
  <c r="R1002"/>
  <c r="M1002"/>
  <c r="AC1001"/>
  <c r="AB1001"/>
  <c r="AA1001"/>
  <c r="Z1001"/>
  <c r="Y1001"/>
  <c r="X1001"/>
  <c r="T1001"/>
  <c r="R1001"/>
  <c r="M1001"/>
  <c r="AC1000"/>
  <c r="AB1000"/>
  <c r="AA1000"/>
  <c r="Z1000"/>
  <c r="Y1000"/>
  <c r="X1000"/>
  <c r="T1000"/>
  <c r="R1000"/>
  <c r="M1000"/>
  <c r="AC999"/>
  <c r="AB999"/>
  <c r="AA999"/>
  <c r="Z999"/>
  <c r="Y999"/>
  <c r="X999"/>
  <c r="T999"/>
  <c r="AC998"/>
  <c r="AB998"/>
  <c r="AA998"/>
  <c r="Z998"/>
  <c r="Y998"/>
  <c r="X998"/>
  <c r="T998"/>
  <c r="AC997"/>
  <c r="AB997"/>
  <c r="AA997"/>
  <c r="Z997"/>
  <c r="Y997"/>
  <c r="X997"/>
  <c r="T997"/>
  <c r="AC996"/>
  <c r="AB996"/>
  <c r="AA996"/>
  <c r="Z996"/>
  <c r="Y996"/>
  <c r="X996"/>
  <c r="T996"/>
  <c r="R996"/>
  <c r="I996"/>
  <c r="F996"/>
  <c r="AC995"/>
  <c r="AB995"/>
  <c r="AA995"/>
  <c r="Z995"/>
  <c r="Y995"/>
  <c r="X995"/>
  <c r="T995"/>
  <c r="R995"/>
  <c r="M995"/>
  <c r="AC994"/>
  <c r="AB994"/>
  <c r="AA994"/>
  <c r="Z994"/>
  <c r="Y994"/>
  <c r="X994"/>
  <c r="T994"/>
  <c r="AC993"/>
  <c r="AB993"/>
  <c r="AA993"/>
  <c r="Z993"/>
  <c r="Y993"/>
  <c r="X993"/>
  <c r="T993"/>
  <c r="R993"/>
  <c r="M993"/>
  <c r="AC992"/>
  <c r="AB992"/>
  <c r="AA992"/>
  <c r="Z992"/>
  <c r="Y992"/>
  <c r="X992"/>
  <c r="T992"/>
  <c r="R992"/>
  <c r="M992"/>
  <c r="AC991"/>
  <c r="AB991"/>
  <c r="AA991"/>
  <c r="Z991"/>
  <c r="Y991"/>
  <c r="X991"/>
  <c r="T991"/>
  <c r="R991"/>
  <c r="M991"/>
  <c r="AC990"/>
  <c r="AB990"/>
  <c r="AA990"/>
  <c r="Z990"/>
  <c r="Y990"/>
  <c r="X990"/>
  <c r="T990"/>
  <c r="R990"/>
  <c r="M990"/>
  <c r="AC989"/>
  <c r="AB989"/>
  <c r="AA989"/>
  <c r="Z989"/>
  <c r="Y989"/>
  <c r="X989"/>
  <c r="T989"/>
  <c r="R989"/>
  <c r="M989"/>
  <c r="AC988"/>
  <c r="AB988"/>
  <c r="AA988"/>
  <c r="Z988"/>
  <c r="Y988"/>
  <c r="X988"/>
  <c r="T988"/>
  <c r="R988"/>
  <c r="M988"/>
  <c r="AC987"/>
  <c r="AB987"/>
  <c r="AA987"/>
  <c r="Z987"/>
  <c r="Y987"/>
  <c r="X987"/>
  <c r="T987"/>
  <c r="R987"/>
  <c r="M987"/>
  <c r="AC986"/>
  <c r="AB986"/>
  <c r="AA986"/>
  <c r="Z986"/>
  <c r="Y986"/>
  <c r="X986"/>
  <c r="T986"/>
  <c r="R986"/>
  <c r="M986"/>
  <c r="AC985"/>
  <c r="AB985"/>
  <c r="AA985"/>
  <c r="Z985"/>
  <c r="Y985"/>
  <c r="X985"/>
  <c r="T985"/>
  <c r="R985"/>
  <c r="M985"/>
  <c r="AC984"/>
  <c r="AB984"/>
  <c r="AA984"/>
  <c r="Z984"/>
  <c r="Y984"/>
  <c r="X984"/>
  <c r="T984"/>
  <c r="R984"/>
  <c r="AC983"/>
  <c r="AB983"/>
  <c r="AA983"/>
  <c r="Z983"/>
  <c r="Y983"/>
  <c r="X983"/>
  <c r="T983"/>
  <c r="AC982"/>
  <c r="AB982"/>
  <c r="AA982"/>
  <c r="Z982"/>
  <c r="Y982"/>
  <c r="X982"/>
  <c r="T982"/>
  <c r="R982"/>
  <c r="M982"/>
  <c r="AC981"/>
  <c r="AB981"/>
  <c r="AA981"/>
  <c r="Z981"/>
  <c r="Y981"/>
  <c r="X981"/>
  <c r="T981"/>
  <c r="R981"/>
  <c r="M981"/>
  <c r="AC980"/>
  <c r="AB980"/>
  <c r="AA980"/>
  <c r="Z980"/>
  <c r="Y980"/>
  <c r="X980"/>
  <c r="T980"/>
  <c r="R980"/>
  <c r="M980"/>
  <c r="AC979"/>
  <c r="AB979"/>
  <c r="AA979"/>
  <c r="Z979"/>
  <c r="Y979"/>
  <c r="X979"/>
  <c r="T979"/>
  <c r="R979"/>
  <c r="M979"/>
  <c r="AC978"/>
  <c r="AB978"/>
  <c r="AA978"/>
  <c r="Z978"/>
  <c r="Y978"/>
  <c r="X978"/>
  <c r="T978"/>
  <c r="AC977"/>
  <c r="AB977"/>
  <c r="AA977"/>
  <c r="Z977"/>
  <c r="Y977"/>
  <c r="X977"/>
  <c r="T977"/>
  <c r="AC976"/>
  <c r="AB976"/>
  <c r="AA976"/>
  <c r="Z976"/>
  <c r="Y976"/>
  <c r="X976"/>
  <c r="T976"/>
  <c r="R976"/>
  <c r="M976"/>
  <c r="AC975"/>
  <c r="AB975"/>
  <c r="AA975"/>
  <c r="Z975"/>
  <c r="Y975"/>
  <c r="X975"/>
  <c r="T975"/>
  <c r="AC974"/>
  <c r="AB974"/>
  <c r="AA974"/>
  <c r="Z974"/>
  <c r="Y974"/>
  <c r="X974"/>
  <c r="T974"/>
  <c r="R974"/>
  <c r="M974"/>
  <c r="AC973"/>
  <c r="AB973"/>
  <c r="AA973"/>
  <c r="Z973"/>
  <c r="Y973"/>
  <c r="X973"/>
  <c r="T973"/>
  <c r="R973"/>
  <c r="I973"/>
  <c r="F973"/>
  <c r="AC972"/>
  <c r="AB972"/>
  <c r="AA972"/>
  <c r="Z972"/>
  <c r="Y972"/>
  <c r="X972"/>
  <c r="T972"/>
  <c r="R972"/>
  <c r="I972"/>
  <c r="F972"/>
  <c r="AC971"/>
  <c r="AB971"/>
  <c r="AA971"/>
  <c r="Z971"/>
  <c r="Y971"/>
  <c r="X971"/>
  <c r="T971"/>
  <c r="R971"/>
  <c r="AC970"/>
  <c r="AB970"/>
  <c r="AA970"/>
  <c r="Z970"/>
  <c r="Y970"/>
  <c r="X970"/>
  <c r="T970"/>
  <c r="R970"/>
  <c r="AC969"/>
  <c r="AB969"/>
  <c r="AA969"/>
  <c r="Z969"/>
  <c r="Y969"/>
  <c r="X969"/>
  <c r="T969"/>
  <c r="R969"/>
  <c r="M969"/>
  <c r="AC968"/>
  <c r="AB968"/>
  <c r="AA968"/>
  <c r="Z968"/>
  <c r="Y968"/>
  <c r="X968"/>
  <c r="T968"/>
  <c r="AC967"/>
  <c r="AB967"/>
  <c r="AA967"/>
  <c r="Z967"/>
  <c r="Y967"/>
  <c r="X967"/>
  <c r="T967"/>
  <c r="R967"/>
  <c r="M967"/>
  <c r="AC966"/>
  <c r="AB966"/>
  <c r="AA966"/>
  <c r="Z966"/>
  <c r="Y966"/>
  <c r="X966"/>
  <c r="T966"/>
  <c r="R966"/>
  <c r="M966"/>
  <c r="AC965"/>
  <c r="AB965"/>
  <c r="AA965"/>
  <c r="Z965"/>
  <c r="Y965"/>
  <c r="X965"/>
  <c r="T965"/>
  <c r="R965"/>
  <c r="M965"/>
  <c r="AC964"/>
  <c r="AB964"/>
  <c r="AA964"/>
  <c r="Z964"/>
  <c r="Y964"/>
  <c r="X964"/>
  <c r="T964"/>
  <c r="R964"/>
  <c r="AC963"/>
  <c r="AB963"/>
  <c r="AA963"/>
  <c r="Z963"/>
  <c r="Y963"/>
  <c r="X963"/>
  <c r="T963"/>
  <c r="AC962"/>
  <c r="AB962"/>
  <c r="AA962"/>
  <c r="Z962"/>
  <c r="Y962"/>
  <c r="X962"/>
  <c r="T962"/>
  <c r="R962"/>
  <c r="AC961"/>
  <c r="AB961"/>
  <c r="AA961"/>
  <c r="Z961"/>
  <c r="Y961"/>
  <c r="X961"/>
  <c r="T961"/>
  <c r="R961"/>
  <c r="AC960"/>
  <c r="AB960"/>
  <c r="AA960"/>
  <c r="Z960"/>
  <c r="Y960"/>
  <c r="X960"/>
  <c r="T960"/>
  <c r="R960"/>
  <c r="M960"/>
  <c r="AC959"/>
  <c r="AB959"/>
  <c r="AA959"/>
  <c r="Z959"/>
  <c r="Y959"/>
  <c r="X959"/>
  <c r="T959"/>
  <c r="R959"/>
  <c r="M959"/>
  <c r="AC958"/>
  <c r="AB958"/>
  <c r="AA958"/>
  <c r="Z958"/>
  <c r="Y958"/>
  <c r="X958"/>
  <c r="T958"/>
  <c r="R958"/>
  <c r="M958"/>
  <c r="AC957"/>
  <c r="AB957"/>
  <c r="AA957"/>
  <c r="Z957"/>
  <c r="Y957"/>
  <c r="X957"/>
  <c r="T957"/>
  <c r="AC956"/>
  <c r="AB956"/>
  <c r="AA956"/>
  <c r="Z956"/>
  <c r="Y956"/>
  <c r="X956"/>
  <c r="T956"/>
  <c r="R956"/>
  <c r="M956"/>
  <c r="AC955"/>
  <c r="AB955"/>
  <c r="AA955"/>
  <c r="Z955"/>
  <c r="Y955"/>
  <c r="X955"/>
  <c r="T955"/>
  <c r="R955"/>
  <c r="M955"/>
  <c r="AC954"/>
  <c r="AB954"/>
  <c r="AA954"/>
  <c r="Z954"/>
  <c r="Y954"/>
  <c r="X954"/>
  <c r="T954"/>
  <c r="R954"/>
  <c r="AC953"/>
  <c r="AB953"/>
  <c r="AA953"/>
  <c r="Z953"/>
  <c r="Y953"/>
  <c r="X953"/>
  <c r="T953"/>
  <c r="R953"/>
  <c r="M953"/>
  <c r="AC952"/>
  <c r="AB952"/>
  <c r="AA952"/>
  <c r="Z952"/>
  <c r="Y952"/>
  <c r="X952"/>
  <c r="T952"/>
  <c r="R952"/>
  <c r="M952"/>
  <c r="AC951"/>
  <c r="AB951"/>
  <c r="AA951"/>
  <c r="Z951"/>
  <c r="Y951"/>
  <c r="X951"/>
  <c r="T951"/>
  <c r="R951"/>
  <c r="M951"/>
  <c r="AC950"/>
  <c r="AB950"/>
  <c r="AA950"/>
  <c r="Z950"/>
  <c r="Y950"/>
  <c r="X950"/>
  <c r="T950"/>
  <c r="R950"/>
  <c r="M950"/>
  <c r="AC949"/>
  <c r="AB949"/>
  <c r="AA949"/>
  <c r="Z949"/>
  <c r="Y949"/>
  <c r="X949"/>
  <c r="T949"/>
  <c r="R949"/>
  <c r="M949"/>
  <c r="AC948"/>
  <c r="AB948"/>
  <c r="AA948"/>
  <c r="Z948"/>
  <c r="Y948"/>
  <c r="X948"/>
  <c r="T948"/>
  <c r="R948"/>
  <c r="M948"/>
  <c r="AC947"/>
  <c r="AB947"/>
  <c r="AA947"/>
  <c r="Z947"/>
  <c r="Y947"/>
  <c r="X947"/>
  <c r="T947"/>
  <c r="R947"/>
  <c r="M947"/>
  <c r="AC946"/>
  <c r="AB946"/>
  <c r="AA946"/>
  <c r="Z946"/>
  <c r="Y946"/>
  <c r="X946"/>
  <c r="T946"/>
  <c r="R946"/>
  <c r="M946"/>
  <c r="AC945"/>
  <c r="AB945"/>
  <c r="AA945"/>
  <c r="Z945"/>
  <c r="Y945"/>
  <c r="X945"/>
  <c r="T945"/>
  <c r="R945"/>
  <c r="M945"/>
  <c r="AC944"/>
  <c r="AB944"/>
  <c r="AA944"/>
  <c r="Z944"/>
  <c r="Y944"/>
  <c r="X944"/>
  <c r="T944"/>
  <c r="R944"/>
  <c r="M944"/>
  <c r="AC943"/>
  <c r="AB943"/>
  <c r="AA943"/>
  <c r="Z943"/>
  <c r="Y943"/>
  <c r="X943"/>
  <c r="T943"/>
  <c r="R943"/>
  <c r="M943"/>
  <c r="AC942"/>
  <c r="AB942"/>
  <c r="AA942"/>
  <c r="Z942"/>
  <c r="Y942"/>
  <c r="X942"/>
  <c r="T942"/>
  <c r="R942"/>
  <c r="M942"/>
  <c r="AC941"/>
  <c r="AB941"/>
  <c r="AA941"/>
  <c r="Z941"/>
  <c r="Y941"/>
  <c r="X941"/>
  <c r="T941"/>
  <c r="R941"/>
  <c r="M941"/>
  <c r="AC940"/>
  <c r="AB940"/>
  <c r="AA940"/>
  <c r="Z940"/>
  <c r="Y940"/>
  <c r="X940"/>
  <c r="T940"/>
  <c r="R940"/>
  <c r="M940"/>
  <c r="AC939"/>
  <c r="AB939"/>
  <c r="AA939"/>
  <c r="Z939"/>
  <c r="Y939"/>
  <c r="X939"/>
  <c r="T939"/>
  <c r="R939"/>
  <c r="M939"/>
  <c r="AC938"/>
  <c r="AB938"/>
  <c r="AA938"/>
  <c r="Z938"/>
  <c r="Y938"/>
  <c r="X938"/>
  <c r="T938"/>
  <c r="R938"/>
  <c r="M938"/>
  <c r="AC937"/>
  <c r="AB937"/>
  <c r="AA937"/>
  <c r="Z937"/>
  <c r="Y937"/>
  <c r="X937"/>
  <c r="T937"/>
  <c r="R937"/>
  <c r="M937"/>
  <c r="AC936"/>
  <c r="AB936"/>
  <c r="AA936"/>
  <c r="Z936"/>
  <c r="Y936"/>
  <c r="X936"/>
  <c r="T936"/>
  <c r="R936"/>
  <c r="M936"/>
  <c r="AC935"/>
  <c r="AB935"/>
  <c r="AA935"/>
  <c r="Z935"/>
  <c r="Y935"/>
  <c r="X935"/>
  <c r="T935"/>
  <c r="R935"/>
  <c r="M935"/>
  <c r="AC934"/>
  <c r="AB934"/>
  <c r="AA934"/>
  <c r="Z934"/>
  <c r="Y934"/>
  <c r="X934"/>
  <c r="T934"/>
  <c r="R934"/>
  <c r="M934"/>
  <c r="AC933"/>
  <c r="AB933"/>
  <c r="AA933"/>
  <c r="Z933"/>
  <c r="Y933"/>
  <c r="X933"/>
  <c r="T933"/>
  <c r="R933"/>
  <c r="M933"/>
  <c r="AC932"/>
  <c r="AB932"/>
  <c r="AA932"/>
  <c r="Z932"/>
  <c r="Y932"/>
  <c r="X932"/>
  <c r="T932"/>
  <c r="R932"/>
  <c r="M932"/>
  <c r="AC931"/>
  <c r="AB931"/>
  <c r="AA931"/>
  <c r="Z931"/>
  <c r="Y931"/>
  <c r="X931"/>
  <c r="T931"/>
  <c r="R931"/>
  <c r="M931"/>
  <c r="AC930"/>
  <c r="AB930"/>
  <c r="AA930"/>
  <c r="Z930"/>
  <c r="Y930"/>
  <c r="X930"/>
  <c r="T930"/>
  <c r="R930"/>
  <c r="M930"/>
  <c r="AC929"/>
  <c r="AB929"/>
  <c r="AA929"/>
  <c r="Z929"/>
  <c r="Y929"/>
  <c r="X929"/>
  <c r="T929"/>
  <c r="R929"/>
  <c r="M929"/>
  <c r="AC928"/>
  <c r="AB928"/>
  <c r="AA928"/>
  <c r="Z928"/>
  <c r="Y928"/>
  <c r="X928"/>
  <c r="T928"/>
  <c r="R928"/>
  <c r="M928"/>
  <c r="AC927"/>
  <c r="AB927"/>
  <c r="AA927"/>
  <c r="Z927"/>
  <c r="Y927"/>
  <c r="X927"/>
  <c r="T927"/>
  <c r="R927"/>
  <c r="M927"/>
  <c r="L927"/>
  <c r="K927"/>
  <c r="G927"/>
  <c r="F927"/>
  <c r="AC926"/>
  <c r="AB926"/>
  <c r="AA926"/>
  <c r="Z926"/>
  <c r="Y926"/>
  <c r="X926"/>
  <c r="T926"/>
  <c r="R926"/>
  <c r="M926"/>
  <c r="AC925"/>
  <c r="AB925"/>
  <c r="AA925"/>
  <c r="Z925"/>
  <c r="Y925"/>
  <c r="X925"/>
  <c r="T925"/>
  <c r="R925"/>
  <c r="M925"/>
  <c r="L925"/>
  <c r="K925"/>
  <c r="G925"/>
  <c r="F925"/>
  <c r="AC924"/>
  <c r="AB924"/>
  <c r="AA924"/>
  <c r="Z924"/>
  <c r="Y924"/>
  <c r="X924"/>
  <c r="T924"/>
  <c r="R924"/>
  <c r="AC923"/>
  <c r="AB923"/>
  <c r="AA923"/>
  <c r="Z923"/>
  <c r="Y923"/>
  <c r="X923"/>
  <c r="T923"/>
  <c r="R923"/>
  <c r="M923"/>
  <c r="AC922"/>
  <c r="AB922"/>
  <c r="AA922"/>
  <c r="Z922"/>
  <c r="Y922"/>
  <c r="X922"/>
  <c r="T922"/>
  <c r="R922"/>
  <c r="M922"/>
  <c r="AC921"/>
  <c r="AB921"/>
  <c r="AA921"/>
  <c r="Z921"/>
  <c r="Y921"/>
  <c r="X921"/>
  <c r="T921"/>
  <c r="R921"/>
  <c r="AC920"/>
  <c r="AB920"/>
  <c r="AA920"/>
  <c r="Z920"/>
  <c r="Y920"/>
  <c r="X920"/>
  <c r="T920"/>
  <c r="R920"/>
  <c r="M920"/>
  <c r="AC919"/>
  <c r="AB919"/>
  <c r="AA919"/>
  <c r="Z919"/>
  <c r="Y919"/>
  <c r="X919"/>
  <c r="T919"/>
  <c r="R919"/>
  <c r="M919"/>
  <c r="AC918"/>
  <c r="AB918"/>
  <c r="AA918"/>
  <c r="Z918"/>
  <c r="Y918"/>
  <c r="X918"/>
  <c r="T918"/>
  <c r="R918"/>
  <c r="M918"/>
  <c r="AC917"/>
  <c r="AB917"/>
  <c r="AA917"/>
  <c r="Z917"/>
  <c r="Y917"/>
  <c r="X917"/>
  <c r="T917"/>
  <c r="R917"/>
  <c r="M917"/>
  <c r="AC916"/>
  <c r="AB916"/>
  <c r="AA916"/>
  <c r="Z916"/>
  <c r="Y916"/>
  <c r="X916"/>
  <c r="T916"/>
  <c r="AC915"/>
  <c r="AB915"/>
  <c r="AA915"/>
  <c r="Z915"/>
  <c r="Y915"/>
  <c r="X915"/>
  <c r="T915"/>
  <c r="R915"/>
  <c r="AC914"/>
  <c r="AB914"/>
  <c r="AA914"/>
  <c r="Z914"/>
  <c r="Y914"/>
  <c r="X914"/>
  <c r="T914"/>
  <c r="AC913"/>
  <c r="AB913"/>
  <c r="AA913"/>
  <c r="Z913"/>
  <c r="Y913"/>
  <c r="X913"/>
  <c r="T913"/>
  <c r="R913"/>
  <c r="M913"/>
  <c r="L913"/>
  <c r="K913"/>
  <c r="F913"/>
  <c r="G913" s="1"/>
  <c r="AC912"/>
  <c r="AB912"/>
  <c r="AA912"/>
  <c r="Z912"/>
  <c r="Y912"/>
  <c r="X912"/>
  <c r="T912"/>
  <c r="R912"/>
  <c r="M912"/>
  <c r="AC911"/>
  <c r="AB911"/>
  <c r="AA911"/>
  <c r="Z911"/>
  <c r="Y911"/>
  <c r="X911"/>
  <c r="T911"/>
  <c r="R911"/>
  <c r="AC910"/>
  <c r="AB910"/>
  <c r="AA910"/>
  <c r="Z910"/>
  <c r="Y910"/>
  <c r="X910"/>
  <c r="T910"/>
  <c r="R910"/>
  <c r="AC909"/>
  <c r="AB909"/>
  <c r="AA909"/>
  <c r="Z909"/>
  <c r="Y909"/>
  <c r="X909"/>
  <c r="T909"/>
  <c r="R909"/>
  <c r="M909"/>
  <c r="L909"/>
  <c r="K909"/>
  <c r="F909"/>
  <c r="G909" s="1"/>
  <c r="AC908"/>
  <c r="AB908"/>
  <c r="AA908"/>
  <c r="Z908"/>
  <c r="Y908"/>
  <c r="X908"/>
  <c r="T908"/>
  <c r="R908"/>
  <c r="M908"/>
  <c r="L908"/>
  <c r="K908"/>
  <c r="G908"/>
  <c r="F908"/>
  <c r="AC907"/>
  <c r="AB907"/>
  <c r="AA907"/>
  <c r="Z907"/>
  <c r="Y907"/>
  <c r="X907"/>
  <c r="T907"/>
  <c r="AC906"/>
  <c r="AB906"/>
  <c r="AA906"/>
  <c r="Z906"/>
  <c r="Y906"/>
  <c r="X906"/>
  <c r="T906"/>
  <c r="R906"/>
  <c r="M906"/>
  <c r="L906"/>
  <c r="K906"/>
  <c r="G906"/>
  <c r="F906"/>
  <c r="AC905"/>
  <c r="AB905"/>
  <c r="AA905"/>
  <c r="Z905"/>
  <c r="Y905"/>
  <c r="X905"/>
  <c r="T905"/>
  <c r="AC904"/>
  <c r="AB904"/>
  <c r="AA904"/>
  <c r="Z904"/>
  <c r="Y904"/>
  <c r="X904"/>
  <c r="T904"/>
  <c r="R904"/>
  <c r="M904"/>
  <c r="AC903"/>
  <c r="AB903"/>
  <c r="AA903"/>
  <c r="Z903"/>
  <c r="Y903"/>
  <c r="X903"/>
  <c r="T903"/>
  <c r="R903"/>
  <c r="M903"/>
  <c r="L903"/>
  <c r="K903"/>
  <c r="F903"/>
  <c r="G903" s="1"/>
  <c r="AC902"/>
  <c r="AB902"/>
  <c r="AA902"/>
  <c r="Z902"/>
  <c r="Y902"/>
  <c r="X902"/>
  <c r="T902"/>
  <c r="R902"/>
  <c r="M902"/>
  <c r="AC901"/>
  <c r="AB901"/>
  <c r="AA901"/>
  <c r="Z901"/>
  <c r="Y901"/>
  <c r="X901"/>
  <c r="T901"/>
  <c r="R901"/>
  <c r="M901"/>
  <c r="AC900"/>
  <c r="AB900"/>
  <c r="AA900"/>
  <c r="Z900"/>
  <c r="Y900"/>
  <c r="X900"/>
  <c r="T900"/>
  <c r="R900"/>
  <c r="M900"/>
  <c r="AC899"/>
  <c r="AB899"/>
  <c r="AA899"/>
  <c r="Z899"/>
  <c r="Y899"/>
  <c r="X899"/>
  <c r="T899"/>
  <c r="R899"/>
  <c r="M899"/>
  <c r="AC898"/>
  <c r="AB898"/>
  <c r="AA898"/>
  <c r="Z898"/>
  <c r="Y898"/>
  <c r="X898"/>
  <c r="T898"/>
  <c r="R898"/>
  <c r="AC897"/>
  <c r="AB897"/>
  <c r="AA897"/>
  <c r="Z897"/>
  <c r="Y897"/>
  <c r="X897"/>
  <c r="T897"/>
  <c r="R897"/>
  <c r="M897"/>
  <c r="AC896"/>
  <c r="AB896"/>
  <c r="AA896"/>
  <c r="Z896"/>
  <c r="Y896"/>
  <c r="X896"/>
  <c r="T896"/>
  <c r="R896"/>
  <c r="M896"/>
  <c r="AC895"/>
  <c r="AB895"/>
  <c r="AA895"/>
  <c r="Z895"/>
  <c r="Y895"/>
  <c r="X895"/>
  <c r="T895"/>
  <c r="R895"/>
  <c r="AC894"/>
  <c r="AB894"/>
  <c r="AA894"/>
  <c r="Z894"/>
  <c r="Y894"/>
  <c r="X894"/>
  <c r="T894"/>
  <c r="R894"/>
  <c r="AC893"/>
  <c r="AB893"/>
  <c r="AA893"/>
  <c r="Z893"/>
  <c r="Y893"/>
  <c r="X893"/>
  <c r="T893"/>
  <c r="R893"/>
  <c r="AC892"/>
  <c r="AB892"/>
  <c r="AA892"/>
  <c r="Z892"/>
  <c r="Y892"/>
  <c r="X892"/>
  <c r="T892"/>
  <c r="R892"/>
  <c r="M892"/>
  <c r="AC891"/>
  <c r="AB891"/>
  <c r="AA891"/>
  <c r="Z891"/>
  <c r="Y891"/>
  <c r="X891"/>
  <c r="T891"/>
  <c r="R891"/>
  <c r="AC890"/>
  <c r="AB890"/>
  <c r="AA890"/>
  <c r="Z890"/>
  <c r="Y890"/>
  <c r="X890"/>
  <c r="T890"/>
  <c r="R890"/>
  <c r="AC889"/>
  <c r="AB889"/>
  <c r="AA889"/>
  <c r="Z889"/>
  <c r="Y889"/>
  <c r="X889"/>
  <c r="T889"/>
  <c r="R889"/>
  <c r="M889"/>
  <c r="AC888"/>
  <c r="AB888"/>
  <c r="AA888"/>
  <c r="Z888"/>
  <c r="Y888"/>
  <c r="X888"/>
  <c r="T888"/>
  <c r="R888"/>
  <c r="M888"/>
  <c r="AC887"/>
  <c r="AB887"/>
  <c r="AA887"/>
  <c r="Z887"/>
  <c r="Y887"/>
  <c r="X887"/>
  <c r="T887"/>
  <c r="R887"/>
  <c r="M887"/>
  <c r="AC886"/>
  <c r="AB886"/>
  <c r="AA886"/>
  <c r="Z886"/>
  <c r="Y886"/>
  <c r="X886"/>
  <c r="T886"/>
  <c r="R886"/>
  <c r="M886"/>
  <c r="AC885"/>
  <c r="AB885"/>
  <c r="AA885"/>
  <c r="Z885"/>
  <c r="Y885"/>
  <c r="X885"/>
  <c r="T885"/>
  <c r="R885"/>
  <c r="AC884"/>
  <c r="AB884"/>
  <c r="AA884"/>
  <c r="Z884"/>
  <c r="Y884"/>
  <c r="X884"/>
  <c r="T884"/>
  <c r="R884"/>
  <c r="M884"/>
  <c r="AC883"/>
  <c r="AB883"/>
  <c r="AA883"/>
  <c r="Z883"/>
  <c r="Y883"/>
  <c r="X883"/>
  <c r="T883"/>
  <c r="R883"/>
  <c r="AC882"/>
  <c r="AB882"/>
  <c r="AA882"/>
  <c r="Z882"/>
  <c r="Y882"/>
  <c r="X882"/>
  <c r="T882"/>
  <c r="R882"/>
  <c r="M882"/>
  <c r="AC881"/>
  <c r="AB881"/>
  <c r="AA881"/>
  <c r="Z881"/>
  <c r="Y881"/>
  <c r="X881"/>
  <c r="T881"/>
  <c r="R881"/>
  <c r="M881"/>
  <c r="AC880"/>
  <c r="AB880"/>
  <c r="AA880"/>
  <c r="Z880"/>
  <c r="Y880"/>
  <c r="X880"/>
  <c r="T880"/>
  <c r="R880"/>
  <c r="M880"/>
  <c r="AC879"/>
  <c r="AB879"/>
  <c r="AA879"/>
  <c r="Z879"/>
  <c r="Y879"/>
  <c r="X879"/>
  <c r="T879"/>
  <c r="R879"/>
  <c r="M879"/>
  <c r="AC878"/>
  <c r="AB878"/>
  <c r="AA878"/>
  <c r="Z878"/>
  <c r="Y878"/>
  <c r="X878"/>
  <c r="T878"/>
  <c r="R878"/>
  <c r="M878"/>
  <c r="AC877"/>
  <c r="AB877"/>
  <c r="AA877"/>
  <c r="Z877"/>
  <c r="Y877"/>
  <c r="X877"/>
  <c r="T877"/>
  <c r="R877"/>
  <c r="M877"/>
  <c r="AC876"/>
  <c r="AB876"/>
  <c r="AA876"/>
  <c r="Z876"/>
  <c r="Y876"/>
  <c r="X876"/>
  <c r="T876"/>
  <c r="R876"/>
  <c r="AC875"/>
  <c r="AB875"/>
  <c r="AA875"/>
  <c r="Z875"/>
  <c r="Y875"/>
  <c r="X875"/>
  <c r="T875"/>
  <c r="R875"/>
  <c r="M875"/>
  <c r="L875"/>
  <c r="K875"/>
  <c r="G875"/>
  <c r="F875"/>
  <c r="AC874"/>
  <c r="AB874"/>
  <c r="AA874"/>
  <c r="Z874"/>
  <c r="Y874"/>
  <c r="X874"/>
  <c r="T874"/>
  <c r="AC873"/>
  <c r="AB873"/>
  <c r="AA873"/>
  <c r="Z873"/>
  <c r="Y873"/>
  <c r="X873"/>
  <c r="T873"/>
  <c r="R873"/>
  <c r="M873"/>
  <c r="AC872"/>
  <c r="AB872"/>
  <c r="AA872"/>
  <c r="Z872"/>
  <c r="Y872"/>
  <c r="X872"/>
  <c r="T872"/>
  <c r="R872"/>
  <c r="AC871"/>
  <c r="AB871"/>
  <c r="AA871"/>
  <c r="Z871"/>
  <c r="Y871"/>
  <c r="X871"/>
  <c r="T871"/>
  <c r="R871"/>
  <c r="M871"/>
  <c r="L871"/>
  <c r="K871"/>
  <c r="F871"/>
  <c r="G871" s="1"/>
  <c r="AC870"/>
  <c r="AB870"/>
  <c r="AA870"/>
  <c r="Z870"/>
  <c r="Y870"/>
  <c r="X870"/>
  <c r="T870"/>
  <c r="R870"/>
  <c r="M870"/>
  <c r="AC869"/>
  <c r="AB869"/>
  <c r="AA869"/>
  <c r="Z869"/>
  <c r="Y869"/>
  <c r="X869"/>
  <c r="T869"/>
  <c r="R869"/>
  <c r="M869"/>
  <c r="AC868"/>
  <c r="AB868"/>
  <c r="AA868"/>
  <c r="Z868"/>
  <c r="Y868"/>
  <c r="X868"/>
  <c r="T868"/>
  <c r="R868"/>
  <c r="M868"/>
  <c r="AC867"/>
  <c r="AB867"/>
  <c r="AA867"/>
  <c r="Z867"/>
  <c r="Y867"/>
  <c r="X867"/>
  <c r="T867"/>
  <c r="R867"/>
  <c r="M867"/>
  <c r="AC866"/>
  <c r="AB866"/>
  <c r="AA866"/>
  <c r="Z866"/>
  <c r="Y866"/>
  <c r="X866"/>
  <c r="T866"/>
  <c r="R866"/>
  <c r="M866"/>
  <c r="AC865"/>
  <c r="AB865"/>
  <c r="AA865"/>
  <c r="Z865"/>
  <c r="Y865"/>
  <c r="X865"/>
  <c r="T865"/>
  <c r="AC864"/>
  <c r="AB864"/>
  <c r="AA864"/>
  <c r="Z864"/>
  <c r="Y864"/>
  <c r="X864"/>
  <c r="T864"/>
  <c r="AC863"/>
  <c r="AB863"/>
  <c r="AA863"/>
  <c r="Z863"/>
  <c r="Y863"/>
  <c r="X863"/>
  <c r="T863"/>
  <c r="R863"/>
  <c r="M863"/>
  <c r="AC862"/>
  <c r="AB862"/>
  <c r="AA862"/>
  <c r="Z862"/>
  <c r="Y862"/>
  <c r="X862"/>
  <c r="T862"/>
  <c r="R862"/>
  <c r="M862"/>
  <c r="AC861"/>
  <c r="AB861"/>
  <c r="AA861"/>
  <c r="Z861"/>
  <c r="Y861"/>
  <c r="X861"/>
  <c r="T861"/>
  <c r="R861"/>
  <c r="M861"/>
  <c r="AC860"/>
  <c r="AB860"/>
  <c r="AA860"/>
  <c r="Z860"/>
  <c r="Y860"/>
  <c r="X860"/>
  <c r="T860"/>
  <c r="R860"/>
  <c r="M860"/>
  <c r="AC859"/>
  <c r="AB859"/>
  <c r="AA859"/>
  <c r="Z859"/>
  <c r="Y859"/>
  <c r="X859"/>
  <c r="T859"/>
  <c r="AC858"/>
  <c r="AB858"/>
  <c r="AA858"/>
  <c r="Z858"/>
  <c r="Y858"/>
  <c r="X858"/>
  <c r="T858"/>
  <c r="R858"/>
  <c r="M858"/>
  <c r="AC857"/>
  <c r="AB857"/>
  <c r="AA857"/>
  <c r="Z857"/>
  <c r="Y857"/>
  <c r="X857"/>
  <c r="T857"/>
  <c r="R857"/>
  <c r="AC856"/>
  <c r="AB856"/>
  <c r="AA856"/>
  <c r="Z856"/>
  <c r="Y856"/>
  <c r="X856"/>
  <c r="T856"/>
  <c r="R856"/>
  <c r="M856"/>
  <c r="AC855"/>
  <c r="AB855"/>
  <c r="AA855"/>
  <c r="Z855"/>
  <c r="Y855"/>
  <c r="X855"/>
  <c r="T855"/>
  <c r="AC854"/>
  <c r="AB854"/>
  <c r="AA854"/>
  <c r="Z854"/>
  <c r="Y854"/>
  <c r="X854"/>
  <c r="T854"/>
  <c r="R854"/>
  <c r="M854"/>
  <c r="AC853"/>
  <c r="AB853"/>
  <c r="AA853"/>
  <c r="Z853"/>
  <c r="Y853"/>
  <c r="X853"/>
  <c r="T853"/>
  <c r="R853"/>
  <c r="M853"/>
  <c r="AC852"/>
  <c r="AB852"/>
  <c r="AA852"/>
  <c r="Z852"/>
  <c r="Y852"/>
  <c r="X852"/>
  <c r="T852"/>
  <c r="R852"/>
  <c r="M852"/>
  <c r="AC851"/>
  <c r="AB851"/>
  <c r="AA851"/>
  <c r="Z851"/>
  <c r="Y851"/>
  <c r="X851"/>
  <c r="T851"/>
  <c r="R851"/>
  <c r="M851"/>
  <c r="AC850"/>
  <c r="AB850"/>
  <c r="AA850"/>
  <c r="Z850"/>
  <c r="Y850"/>
  <c r="X850"/>
  <c r="T850"/>
  <c r="R850"/>
  <c r="M850"/>
  <c r="AC849"/>
  <c r="AB849"/>
  <c r="AA849"/>
  <c r="Z849"/>
  <c r="Y849"/>
  <c r="X849"/>
  <c r="T849"/>
  <c r="R849"/>
  <c r="M849"/>
  <c r="AC848"/>
  <c r="AB848"/>
  <c r="AA848"/>
  <c r="Z848"/>
  <c r="Y848"/>
  <c r="X848"/>
  <c r="T848"/>
  <c r="R848"/>
  <c r="M848"/>
  <c r="AC847"/>
  <c r="AB847"/>
  <c r="AA847"/>
  <c r="Z847"/>
  <c r="Y847"/>
  <c r="X847"/>
  <c r="T847"/>
  <c r="R847"/>
  <c r="M847"/>
  <c r="AC846"/>
  <c r="AB846"/>
  <c r="AA846"/>
  <c r="Z846"/>
  <c r="Y846"/>
  <c r="X846"/>
  <c r="T846"/>
  <c r="R846"/>
  <c r="M846"/>
  <c r="AC845"/>
  <c r="AB845"/>
  <c r="AA845"/>
  <c r="Z845"/>
  <c r="Y845"/>
  <c r="X845"/>
  <c r="T845"/>
  <c r="R845"/>
  <c r="M845"/>
  <c r="AC844"/>
  <c r="AB844"/>
  <c r="AA844"/>
  <c r="Z844"/>
  <c r="Y844"/>
  <c r="X844"/>
  <c r="T844"/>
  <c r="R844"/>
  <c r="M844"/>
  <c r="AC843"/>
  <c r="AB843"/>
  <c r="AA843"/>
  <c r="Z843"/>
  <c r="Y843"/>
  <c r="X843"/>
  <c r="T843"/>
  <c r="R843"/>
  <c r="M843"/>
  <c r="AC842"/>
  <c r="AB842"/>
  <c r="AA842"/>
  <c r="Z842"/>
  <c r="Y842"/>
  <c r="X842"/>
  <c r="T842"/>
  <c r="R842"/>
  <c r="M842"/>
  <c r="AC841"/>
  <c r="AB841"/>
  <c r="AA841"/>
  <c r="Z841"/>
  <c r="Y841"/>
  <c r="X841"/>
  <c r="T841"/>
  <c r="R841"/>
  <c r="M841"/>
  <c r="AC840"/>
  <c r="AB840"/>
  <c r="AA840"/>
  <c r="Z840"/>
  <c r="Y840"/>
  <c r="X840"/>
  <c r="T840"/>
  <c r="R840"/>
  <c r="M840"/>
  <c r="AC839"/>
  <c r="AB839"/>
  <c r="AA839"/>
  <c r="Z839"/>
  <c r="Y839"/>
  <c r="X839"/>
  <c r="T839"/>
  <c r="R839"/>
  <c r="M839"/>
  <c r="AC838"/>
  <c r="AB838"/>
  <c r="AA838"/>
  <c r="Z838"/>
  <c r="Y838"/>
  <c r="X838"/>
  <c r="T838"/>
  <c r="R838"/>
  <c r="M838"/>
  <c r="AC837"/>
  <c r="AB837"/>
  <c r="AA837"/>
  <c r="Z837"/>
  <c r="Y837"/>
  <c r="X837"/>
  <c r="T837"/>
  <c r="R837"/>
  <c r="AC836"/>
  <c r="AB836"/>
  <c r="AA836"/>
  <c r="Z836"/>
  <c r="Y836"/>
  <c r="X836"/>
  <c r="T836"/>
  <c r="R836"/>
  <c r="AC835"/>
  <c r="AB835"/>
  <c r="AA835"/>
  <c r="Z835"/>
  <c r="Y835"/>
  <c r="X835"/>
  <c r="T835"/>
  <c r="R835"/>
  <c r="AC834"/>
  <c r="AB834"/>
  <c r="AA834"/>
  <c r="Z834"/>
  <c r="Y834"/>
  <c r="X834"/>
  <c r="T834"/>
  <c r="R834"/>
  <c r="M834"/>
  <c r="AC833"/>
  <c r="AB833"/>
  <c r="AA833"/>
  <c r="Z833"/>
  <c r="Y833"/>
  <c r="X833"/>
  <c r="T833"/>
  <c r="R833"/>
  <c r="AC832"/>
  <c r="AB832"/>
  <c r="AA832"/>
  <c r="Z832"/>
  <c r="Y832"/>
  <c r="X832"/>
  <c r="T832"/>
  <c r="R832"/>
  <c r="AC831"/>
  <c r="AB831"/>
  <c r="AA831"/>
  <c r="Z831"/>
  <c r="Y831"/>
  <c r="X831"/>
  <c r="T831"/>
  <c r="R831"/>
  <c r="M831"/>
  <c r="AC830"/>
  <c r="AB830"/>
  <c r="AA830"/>
  <c r="Z830"/>
  <c r="Y830"/>
  <c r="X830"/>
  <c r="T830"/>
  <c r="R830"/>
  <c r="M830"/>
  <c r="AC829"/>
  <c r="AB829"/>
  <c r="AA829"/>
  <c r="Z829"/>
  <c r="Y829"/>
  <c r="X829"/>
  <c r="T829"/>
  <c r="R829"/>
  <c r="M829"/>
  <c r="AC828"/>
  <c r="AB828"/>
  <c r="AA828"/>
  <c r="Z828"/>
  <c r="Y828"/>
  <c r="X828"/>
  <c r="T828"/>
  <c r="R828"/>
  <c r="M828"/>
  <c r="AC827"/>
  <c r="AB827"/>
  <c r="AA827"/>
  <c r="Z827"/>
  <c r="Y827"/>
  <c r="X827"/>
  <c r="T827"/>
  <c r="R827"/>
  <c r="M827"/>
  <c r="AC826"/>
  <c r="AB826"/>
  <c r="AA826"/>
  <c r="Z826"/>
  <c r="Y826"/>
  <c r="X826"/>
  <c r="T826"/>
  <c r="R826"/>
  <c r="M826"/>
  <c r="AC825"/>
  <c r="AB825"/>
  <c r="AA825"/>
  <c r="Z825"/>
  <c r="Y825"/>
  <c r="X825"/>
  <c r="T825"/>
  <c r="R825"/>
  <c r="M825"/>
  <c r="AC824"/>
  <c r="AB824"/>
  <c r="AA824"/>
  <c r="Z824"/>
  <c r="Y824"/>
  <c r="X824"/>
  <c r="T824"/>
  <c r="R824"/>
  <c r="M824"/>
  <c r="AC823"/>
  <c r="AB823"/>
  <c r="AA823"/>
  <c r="Z823"/>
  <c r="Y823"/>
  <c r="X823"/>
  <c r="T823"/>
  <c r="R823"/>
  <c r="M823"/>
  <c r="AC822"/>
  <c r="AB822"/>
  <c r="AA822"/>
  <c r="Z822"/>
  <c r="Y822"/>
  <c r="X822"/>
  <c r="T822"/>
  <c r="R822"/>
  <c r="M822"/>
  <c r="AC821"/>
  <c r="AB821"/>
  <c r="AA821"/>
  <c r="Z821"/>
  <c r="Y821"/>
  <c r="X821"/>
  <c r="T821"/>
  <c r="R821"/>
  <c r="M821"/>
  <c r="AC820"/>
  <c r="AB820"/>
  <c r="AA820"/>
  <c r="Z820"/>
  <c r="Y820"/>
  <c r="X820"/>
  <c r="T820"/>
  <c r="R820"/>
  <c r="M820"/>
  <c r="AC819"/>
  <c r="AB819"/>
  <c r="AA819"/>
  <c r="Z819"/>
  <c r="Y819"/>
  <c r="X819"/>
  <c r="T819"/>
  <c r="R819"/>
  <c r="M819"/>
  <c r="AC818"/>
  <c r="AB818"/>
  <c r="AA818"/>
  <c r="Z818"/>
  <c r="Y818"/>
  <c r="X818"/>
  <c r="T818"/>
  <c r="R818"/>
  <c r="M818"/>
  <c r="AC817"/>
  <c r="AB817"/>
  <c r="AA817"/>
  <c r="Z817"/>
  <c r="Y817"/>
  <c r="X817"/>
  <c r="T817"/>
  <c r="R817"/>
  <c r="M817"/>
  <c r="AC816"/>
  <c r="AB816"/>
  <c r="AA816"/>
  <c r="Z816"/>
  <c r="Y816"/>
  <c r="X816"/>
  <c r="T816"/>
  <c r="R816"/>
  <c r="M816"/>
  <c r="AC815"/>
  <c r="AB815"/>
  <c r="AA815"/>
  <c r="Z815"/>
  <c r="Y815"/>
  <c r="X815"/>
  <c r="T815"/>
  <c r="R815"/>
  <c r="M815"/>
  <c r="AC814"/>
  <c r="AB814"/>
  <c r="AA814"/>
  <c r="Z814"/>
  <c r="Y814"/>
  <c r="X814"/>
  <c r="T814"/>
  <c r="R814"/>
  <c r="M814"/>
  <c r="AC813"/>
  <c r="AB813"/>
  <c r="AA813"/>
  <c r="Z813"/>
  <c r="Y813"/>
  <c r="X813"/>
  <c r="T813"/>
  <c r="R813"/>
  <c r="M813"/>
  <c r="AC812"/>
  <c r="AB812"/>
  <c r="AA812"/>
  <c r="Z812"/>
  <c r="Y812"/>
  <c r="X812"/>
  <c r="T812"/>
  <c r="R812"/>
  <c r="M812"/>
  <c r="AC811"/>
  <c r="AB811"/>
  <c r="AA811"/>
  <c r="Z811"/>
  <c r="Y811"/>
  <c r="X811"/>
  <c r="T811"/>
  <c r="R811"/>
  <c r="M811"/>
  <c r="AC810"/>
  <c r="AB810"/>
  <c r="AA810"/>
  <c r="Z810"/>
  <c r="Y810"/>
  <c r="X810"/>
  <c r="T810"/>
  <c r="R810"/>
  <c r="M810"/>
  <c r="AC809"/>
  <c r="AB809"/>
  <c r="AA809"/>
  <c r="Z809"/>
  <c r="Y809"/>
  <c r="X809"/>
  <c r="T809"/>
  <c r="R809"/>
  <c r="M809"/>
  <c r="AC808"/>
  <c r="AB808"/>
  <c r="AA808"/>
  <c r="Z808"/>
  <c r="Y808"/>
  <c r="X808"/>
  <c r="T808"/>
  <c r="R808"/>
  <c r="AC807"/>
  <c r="AB807"/>
  <c r="AA807"/>
  <c r="Z807"/>
  <c r="Y807"/>
  <c r="X807"/>
  <c r="T807"/>
  <c r="R807"/>
  <c r="M807"/>
  <c r="AC806"/>
  <c r="AB806"/>
  <c r="AA806"/>
  <c r="Z806"/>
  <c r="Y806"/>
  <c r="X806"/>
  <c r="T806"/>
  <c r="R806"/>
  <c r="M806"/>
  <c r="AC805"/>
  <c r="AB805"/>
  <c r="AA805"/>
  <c r="Z805"/>
  <c r="Y805"/>
  <c r="X805"/>
  <c r="T805"/>
  <c r="R805"/>
  <c r="M805"/>
  <c r="AC804"/>
  <c r="AB804"/>
  <c r="AA804"/>
  <c r="Z804"/>
  <c r="Y804"/>
  <c r="X804"/>
  <c r="T804"/>
  <c r="R804"/>
  <c r="M804"/>
  <c r="AC803"/>
  <c r="AB803"/>
  <c r="AA803"/>
  <c r="Z803"/>
  <c r="Y803"/>
  <c r="X803"/>
  <c r="T803"/>
  <c r="R803"/>
  <c r="M803"/>
  <c r="AC802"/>
  <c r="AB802"/>
  <c r="AA802"/>
  <c r="Z802"/>
  <c r="Y802"/>
  <c r="X802"/>
  <c r="T802"/>
  <c r="R802"/>
  <c r="M802"/>
  <c r="AC801"/>
  <c r="AB801"/>
  <c r="AA801"/>
  <c r="Z801"/>
  <c r="Y801"/>
  <c r="X801"/>
  <c r="T801"/>
  <c r="R801"/>
  <c r="M801"/>
  <c r="AC800"/>
  <c r="AB800"/>
  <c r="AA800"/>
  <c r="Z800"/>
  <c r="Y800"/>
  <c r="X800"/>
  <c r="T800"/>
  <c r="R800"/>
  <c r="M800"/>
  <c r="AC799"/>
  <c r="AB799"/>
  <c r="AA799"/>
  <c r="Z799"/>
  <c r="Y799"/>
  <c r="X799"/>
  <c r="T799"/>
  <c r="R799"/>
  <c r="M799"/>
  <c r="AC798"/>
  <c r="AB798"/>
  <c r="AA798"/>
  <c r="Z798"/>
  <c r="Y798"/>
  <c r="X798"/>
  <c r="T798"/>
  <c r="R798"/>
  <c r="M798"/>
  <c r="AC797"/>
  <c r="AB797"/>
  <c r="AA797"/>
  <c r="Z797"/>
  <c r="Y797"/>
  <c r="X797"/>
  <c r="T797"/>
  <c r="R797"/>
  <c r="M797"/>
  <c r="AC796"/>
  <c r="AB796"/>
  <c r="AA796"/>
  <c r="Z796"/>
  <c r="Y796"/>
  <c r="X796"/>
  <c r="T796"/>
  <c r="R796"/>
  <c r="M796"/>
  <c r="AC795"/>
  <c r="AB795"/>
  <c r="AA795"/>
  <c r="Z795"/>
  <c r="Y795"/>
  <c r="X795"/>
  <c r="T795"/>
  <c r="R795"/>
  <c r="AC794"/>
  <c r="AB794"/>
  <c r="AA794"/>
  <c r="Z794"/>
  <c r="Y794"/>
  <c r="X794"/>
  <c r="T794"/>
  <c r="R794"/>
  <c r="N794"/>
  <c r="J794"/>
  <c r="AC793"/>
  <c r="AB793"/>
  <c r="AA793"/>
  <c r="Z793"/>
  <c r="Y793"/>
  <c r="X793"/>
  <c r="T793"/>
  <c r="R793"/>
  <c r="M793"/>
  <c r="AC792"/>
  <c r="AB792"/>
  <c r="AA792"/>
  <c r="Z792"/>
  <c r="Y792"/>
  <c r="X792"/>
  <c r="T792"/>
  <c r="R792"/>
  <c r="M792"/>
  <c r="AC791"/>
  <c r="AB791"/>
  <c r="AA791"/>
  <c r="Z791"/>
  <c r="Y791"/>
  <c r="X791"/>
  <c r="T791"/>
  <c r="R791"/>
  <c r="M791"/>
  <c r="AC790"/>
  <c r="AB790"/>
  <c r="AA790"/>
  <c r="Z790"/>
  <c r="Y790"/>
  <c r="X790"/>
  <c r="T790"/>
  <c r="R790"/>
  <c r="M790"/>
  <c r="AC789"/>
  <c r="AB789"/>
  <c r="AA789"/>
  <c r="Z789"/>
  <c r="Y789"/>
  <c r="X789"/>
  <c r="T789"/>
  <c r="R789"/>
  <c r="M789"/>
  <c r="AC788"/>
  <c r="AB788"/>
  <c r="AA788"/>
  <c r="Z788"/>
  <c r="Y788"/>
  <c r="X788"/>
  <c r="T788"/>
  <c r="R788"/>
  <c r="M788"/>
  <c r="AC787"/>
  <c r="AB787"/>
  <c r="AA787"/>
  <c r="Z787"/>
  <c r="Y787"/>
  <c r="X787"/>
  <c r="T787"/>
  <c r="R787"/>
  <c r="M787"/>
  <c r="AC786"/>
  <c r="AB786"/>
  <c r="AA786"/>
  <c r="Z786"/>
  <c r="Y786"/>
  <c r="X786"/>
  <c r="T786"/>
  <c r="R786"/>
  <c r="M786"/>
  <c r="AC785"/>
  <c r="AB785"/>
  <c r="AA785"/>
  <c r="Z785"/>
  <c r="Y785"/>
  <c r="X785"/>
  <c r="T785"/>
  <c r="R785"/>
  <c r="M785"/>
  <c r="AC784"/>
  <c r="AB784"/>
  <c r="AA784"/>
  <c r="Z784"/>
  <c r="Y784"/>
  <c r="X784"/>
  <c r="T784"/>
  <c r="AC783"/>
  <c r="AB783"/>
  <c r="AA783"/>
  <c r="Z783"/>
  <c r="Y783"/>
  <c r="X783"/>
  <c r="T783"/>
  <c r="AC782"/>
  <c r="AB782"/>
  <c r="AA782"/>
  <c r="Z782"/>
  <c r="Y782"/>
  <c r="X782"/>
  <c r="T782"/>
  <c r="AC781"/>
  <c r="AB781"/>
  <c r="AA781"/>
  <c r="Z781"/>
  <c r="Y781"/>
  <c r="X781"/>
  <c r="T781"/>
  <c r="R781"/>
  <c r="AC780"/>
  <c r="AB780"/>
  <c r="AA780"/>
  <c r="Z780"/>
  <c r="Y780"/>
  <c r="X780"/>
  <c r="T780"/>
  <c r="R780"/>
  <c r="M780"/>
  <c r="AC779"/>
  <c r="AB779"/>
  <c r="AA779"/>
  <c r="Z779"/>
  <c r="Y779"/>
  <c r="X779"/>
  <c r="T779"/>
  <c r="R779"/>
  <c r="AC778"/>
  <c r="AB778"/>
  <c r="AA778"/>
  <c r="Z778"/>
  <c r="Y778"/>
  <c r="X778"/>
  <c r="T778"/>
  <c r="AC777"/>
  <c r="AB777"/>
  <c r="AA777"/>
  <c r="Z777"/>
  <c r="Y777"/>
  <c r="X777"/>
  <c r="T777"/>
  <c r="R777"/>
  <c r="AC776"/>
  <c r="AB776"/>
  <c r="AA776"/>
  <c r="Z776"/>
  <c r="Y776"/>
  <c r="X776"/>
  <c r="T776"/>
  <c r="R776"/>
  <c r="M776"/>
  <c r="AC775"/>
  <c r="AB775"/>
  <c r="AA775"/>
  <c r="Z775"/>
  <c r="Y775"/>
  <c r="X775"/>
  <c r="T775"/>
  <c r="R775"/>
  <c r="M775"/>
  <c r="L775"/>
  <c r="K775"/>
  <c r="F775"/>
  <c r="G775" s="1"/>
  <c r="AC774"/>
  <c r="AB774"/>
  <c r="AA774"/>
  <c r="Z774"/>
  <c r="Y774"/>
  <c r="X774"/>
  <c r="T774"/>
  <c r="R774"/>
  <c r="M774"/>
  <c r="AC773"/>
  <c r="AB773"/>
  <c r="AA773"/>
  <c r="Z773"/>
  <c r="Y773"/>
  <c r="X773"/>
  <c r="T773"/>
  <c r="R773"/>
  <c r="AC772"/>
  <c r="AB772"/>
  <c r="AA772"/>
  <c r="Z772"/>
  <c r="Y772"/>
  <c r="X772"/>
  <c r="T772"/>
  <c r="R772"/>
  <c r="AC771"/>
  <c r="AB771"/>
  <c r="AA771"/>
  <c r="Z771"/>
  <c r="Y771"/>
  <c r="X771"/>
  <c r="T771"/>
  <c r="R771"/>
  <c r="AC770"/>
  <c r="AB770"/>
  <c r="AA770"/>
  <c r="Z770"/>
  <c r="Y770"/>
  <c r="X770"/>
  <c r="T770"/>
  <c r="R770"/>
  <c r="AC769"/>
  <c r="AB769"/>
  <c r="AA769"/>
  <c r="Z769"/>
  <c r="Y769"/>
  <c r="X769"/>
  <c r="T769"/>
  <c r="R769"/>
  <c r="AC768"/>
  <c r="AB768"/>
  <c r="AA768"/>
  <c r="Z768"/>
  <c r="X768"/>
  <c r="T768"/>
  <c r="AC767"/>
  <c r="AB767"/>
  <c r="AA767"/>
  <c r="Z767"/>
  <c r="Y767"/>
  <c r="X767"/>
  <c r="T767"/>
  <c r="R767"/>
  <c r="M767"/>
  <c r="AC766"/>
  <c r="AB766"/>
  <c r="AA766"/>
  <c r="Z766"/>
  <c r="Y766"/>
  <c r="X766"/>
  <c r="T766"/>
  <c r="R766"/>
  <c r="M766"/>
  <c r="AC765"/>
  <c r="AB765"/>
  <c r="AA765"/>
  <c r="Z765"/>
  <c r="Y765"/>
  <c r="X765"/>
  <c r="T765"/>
  <c r="R765"/>
  <c r="M765"/>
  <c r="AC764"/>
  <c r="AB764"/>
  <c r="AA764"/>
  <c r="Z764"/>
  <c r="Y764"/>
  <c r="X764"/>
  <c r="T764"/>
  <c r="R764"/>
  <c r="M764"/>
  <c r="AC763"/>
  <c r="AB763"/>
  <c r="AA763"/>
  <c r="Z763"/>
  <c r="Y763"/>
  <c r="X763"/>
  <c r="T763"/>
  <c r="R763"/>
  <c r="M763"/>
  <c r="AC762"/>
  <c r="AB762"/>
  <c r="AA762"/>
  <c r="Z762"/>
  <c r="Y762"/>
  <c r="X762"/>
  <c r="T762"/>
  <c r="R762"/>
  <c r="AC761"/>
  <c r="AB761"/>
  <c r="AA761"/>
  <c r="Z761"/>
  <c r="Y761"/>
  <c r="X761"/>
  <c r="T761"/>
  <c r="R761"/>
  <c r="M761"/>
  <c r="AC760"/>
  <c r="AB760"/>
  <c r="AA760"/>
  <c r="Z760"/>
  <c r="Y760"/>
  <c r="X760"/>
  <c r="T760"/>
  <c r="R760"/>
  <c r="M760"/>
  <c r="AC759"/>
  <c r="AB759"/>
  <c r="AA759"/>
  <c r="Z759"/>
  <c r="Y759"/>
  <c r="X759"/>
  <c r="T759"/>
  <c r="R759"/>
  <c r="M759"/>
  <c r="AC758"/>
  <c r="AB758"/>
  <c r="AA758"/>
  <c r="Z758"/>
  <c r="Y758"/>
  <c r="X758"/>
  <c r="T758"/>
  <c r="R758"/>
  <c r="M758"/>
  <c r="AC757"/>
  <c r="AB757"/>
  <c r="AA757"/>
  <c r="Z757"/>
  <c r="Y757"/>
  <c r="X757"/>
  <c r="T757"/>
  <c r="R757"/>
  <c r="M757"/>
  <c r="AC756"/>
  <c r="AB756"/>
  <c r="AA756"/>
  <c r="Z756"/>
  <c r="Y756"/>
  <c r="X756"/>
  <c r="T756"/>
  <c r="R756"/>
  <c r="M756"/>
  <c r="AC755"/>
  <c r="AB755"/>
  <c r="AA755"/>
  <c r="Z755"/>
  <c r="Y755"/>
  <c r="X755"/>
  <c r="T755"/>
  <c r="R755"/>
  <c r="M755"/>
  <c r="AC754"/>
  <c r="AB754"/>
  <c r="AA754"/>
  <c r="Z754"/>
  <c r="Y754"/>
  <c r="X754"/>
  <c r="T754"/>
  <c r="R754"/>
  <c r="M754"/>
  <c r="AC753"/>
  <c r="AB753"/>
  <c r="AA753"/>
  <c r="Z753"/>
  <c r="Y753"/>
  <c r="X753"/>
  <c r="T753"/>
  <c r="R753"/>
  <c r="M753"/>
  <c r="AC752"/>
  <c r="AB752"/>
  <c r="AA752"/>
  <c r="Z752"/>
  <c r="Y752"/>
  <c r="X752"/>
  <c r="T752"/>
  <c r="R752"/>
  <c r="M752"/>
  <c r="AC751"/>
  <c r="AB751"/>
  <c r="AA751"/>
  <c r="Z751"/>
  <c r="Y751"/>
  <c r="X751"/>
  <c r="T751"/>
  <c r="AC750"/>
  <c r="AB750"/>
  <c r="AA750"/>
  <c r="Z750"/>
  <c r="Y750"/>
  <c r="X750"/>
  <c r="T750"/>
  <c r="R750"/>
  <c r="M750"/>
  <c r="AC749"/>
  <c r="AB749"/>
  <c r="AA749"/>
  <c r="Z749"/>
  <c r="Y749"/>
  <c r="X749"/>
  <c r="T749"/>
  <c r="R749"/>
  <c r="M749"/>
  <c r="AC748"/>
  <c r="AB748"/>
  <c r="AA748"/>
  <c r="Z748"/>
  <c r="Y748"/>
  <c r="X748"/>
  <c r="T748"/>
  <c r="R748"/>
  <c r="M748"/>
  <c r="AC747"/>
  <c r="AB747"/>
  <c r="AA747"/>
  <c r="Z747"/>
  <c r="Y747"/>
  <c r="X747"/>
  <c r="T747"/>
  <c r="R747"/>
  <c r="AC746"/>
  <c r="AB746"/>
  <c r="AA746"/>
  <c r="Z746"/>
  <c r="Y746"/>
  <c r="X746"/>
  <c r="T746"/>
  <c r="R746"/>
  <c r="M746"/>
  <c r="AC745"/>
  <c r="AB745"/>
  <c r="AA745"/>
  <c r="Z745"/>
  <c r="Y745"/>
  <c r="X745"/>
  <c r="T745"/>
  <c r="R745"/>
  <c r="M745"/>
  <c r="AC744"/>
  <c r="AB744"/>
  <c r="AA744"/>
  <c r="Z744"/>
  <c r="Y744"/>
  <c r="X744"/>
  <c r="T744"/>
  <c r="R744"/>
  <c r="M744"/>
  <c r="AC743"/>
  <c r="AB743"/>
  <c r="AA743"/>
  <c r="Z743"/>
  <c r="Y743"/>
  <c r="X743"/>
  <c r="T743"/>
  <c r="R743"/>
  <c r="M743"/>
  <c r="AC742"/>
  <c r="AB742"/>
  <c r="AA742"/>
  <c r="Z742"/>
  <c r="Y742"/>
  <c r="X742"/>
  <c r="T742"/>
  <c r="R742"/>
  <c r="M742"/>
  <c r="AC741"/>
  <c r="AB741"/>
  <c r="AA741"/>
  <c r="Z741"/>
  <c r="Y741"/>
  <c r="X741"/>
  <c r="T741"/>
  <c r="R741"/>
  <c r="M741"/>
  <c r="AC740"/>
  <c r="AB740"/>
  <c r="AA740"/>
  <c r="Z740"/>
  <c r="Y740"/>
  <c r="X740"/>
  <c r="T740"/>
  <c r="R740"/>
  <c r="M740"/>
  <c r="AC739"/>
  <c r="AB739"/>
  <c r="AA739"/>
  <c r="Z739"/>
  <c r="Y739"/>
  <c r="X739"/>
  <c r="T739"/>
  <c r="AC738"/>
  <c r="AB738"/>
  <c r="AA738"/>
  <c r="Z738"/>
  <c r="Y738"/>
  <c r="X738"/>
  <c r="T738"/>
  <c r="R738"/>
  <c r="M738"/>
  <c r="AC737"/>
  <c r="AB737"/>
  <c r="AA737"/>
  <c r="Z737"/>
  <c r="Y737"/>
  <c r="X737"/>
  <c r="T737"/>
  <c r="R737"/>
  <c r="M737"/>
  <c r="AC736"/>
  <c r="AB736"/>
  <c r="AA736"/>
  <c r="Z736"/>
  <c r="Y736"/>
  <c r="X736"/>
  <c r="T736"/>
  <c r="R736"/>
  <c r="M736"/>
  <c r="AC735"/>
  <c r="AB735"/>
  <c r="AA735"/>
  <c r="Z735"/>
  <c r="Y735"/>
  <c r="X735"/>
  <c r="T735"/>
  <c r="R735"/>
  <c r="M735"/>
  <c r="AC734"/>
  <c r="AB734"/>
  <c r="AA734"/>
  <c r="Z734"/>
  <c r="Y734"/>
  <c r="X734"/>
  <c r="T734"/>
  <c r="R734"/>
  <c r="M734"/>
  <c r="AC733"/>
  <c r="AB733"/>
  <c r="AA733"/>
  <c r="Z733"/>
  <c r="Y733"/>
  <c r="X733"/>
  <c r="T733"/>
  <c r="AC732"/>
  <c r="AB732"/>
  <c r="AA732"/>
  <c r="Z732"/>
  <c r="Y732"/>
  <c r="X732"/>
  <c r="T732"/>
  <c r="R732"/>
  <c r="M732"/>
  <c r="AC731"/>
  <c r="AB731"/>
  <c r="AA731"/>
  <c r="Z731"/>
  <c r="Y731"/>
  <c r="X731"/>
  <c r="T731"/>
  <c r="R731"/>
  <c r="M731"/>
  <c r="AC730"/>
  <c r="AB730"/>
  <c r="AA730"/>
  <c r="Z730"/>
  <c r="Y730"/>
  <c r="X730"/>
  <c r="T730"/>
  <c r="R730"/>
  <c r="M730"/>
  <c r="AC729"/>
  <c r="AB729"/>
  <c r="AA729"/>
  <c r="Z729"/>
  <c r="Y729"/>
  <c r="X729"/>
  <c r="T729"/>
  <c r="R729"/>
  <c r="M729"/>
  <c r="AC728"/>
  <c r="AB728"/>
  <c r="AA728"/>
  <c r="Z728"/>
  <c r="Y728"/>
  <c r="X728"/>
  <c r="T728"/>
  <c r="AC727"/>
  <c r="AB727"/>
  <c r="AA727"/>
  <c r="Z727"/>
  <c r="Y727"/>
  <c r="X727"/>
  <c r="T727"/>
  <c r="AC726"/>
  <c r="AB726"/>
  <c r="AA726"/>
  <c r="Z726"/>
  <c r="Y726"/>
  <c r="X726"/>
  <c r="T726"/>
  <c r="AC725"/>
  <c r="AB725"/>
  <c r="AA725"/>
  <c r="Z725"/>
  <c r="Y725"/>
  <c r="X725"/>
  <c r="T725"/>
  <c r="R725"/>
  <c r="M725"/>
  <c r="AC724"/>
  <c r="AB724"/>
  <c r="AA724"/>
  <c r="Z724"/>
  <c r="Y724"/>
  <c r="X724"/>
  <c r="T724"/>
  <c r="R724"/>
  <c r="M724"/>
  <c r="AC723"/>
  <c r="AB723"/>
  <c r="AA723"/>
  <c r="Z723"/>
  <c r="Y723"/>
  <c r="X723"/>
  <c r="T723"/>
  <c r="R723"/>
  <c r="AC722"/>
  <c r="AB722"/>
  <c r="AA722"/>
  <c r="Z722"/>
  <c r="Y722"/>
  <c r="X722"/>
  <c r="T722"/>
  <c r="R722"/>
  <c r="AC721"/>
  <c r="AB721"/>
  <c r="AA721"/>
  <c r="Z721"/>
  <c r="Y721"/>
  <c r="X721"/>
  <c r="T721"/>
  <c r="R721"/>
  <c r="AC720"/>
  <c r="AB720"/>
  <c r="AA720"/>
  <c r="Z720"/>
  <c r="Y720"/>
  <c r="X720"/>
  <c r="T720"/>
  <c r="R720"/>
  <c r="M720"/>
  <c r="AC719"/>
  <c r="AB719"/>
  <c r="AA719"/>
  <c r="Z719"/>
  <c r="Y719"/>
  <c r="X719"/>
  <c r="T719"/>
  <c r="R719"/>
  <c r="M719"/>
  <c r="AC718"/>
  <c r="AB718"/>
  <c r="AA718"/>
  <c r="Z718"/>
  <c r="Y718"/>
  <c r="X718"/>
  <c r="T718"/>
  <c r="R718"/>
  <c r="AC717"/>
  <c r="AB717"/>
  <c r="AA717"/>
  <c r="Z717"/>
  <c r="Y717"/>
  <c r="X717"/>
  <c r="T717"/>
  <c r="R717"/>
  <c r="M717"/>
  <c r="AC716"/>
  <c r="AB716"/>
  <c r="AA716"/>
  <c r="Z716"/>
  <c r="Y716"/>
  <c r="X716"/>
  <c r="T716"/>
  <c r="R716"/>
  <c r="M716"/>
  <c r="AC715"/>
  <c r="AB715"/>
  <c r="AA715"/>
  <c r="Z715"/>
  <c r="Y715"/>
  <c r="X715"/>
  <c r="T715"/>
  <c r="R715"/>
  <c r="M715"/>
  <c r="AC714"/>
  <c r="AB714"/>
  <c r="AA714"/>
  <c r="Z714"/>
  <c r="Y714"/>
  <c r="X714"/>
  <c r="T714"/>
  <c r="R714"/>
  <c r="M714"/>
  <c r="AC713"/>
  <c r="AB713"/>
  <c r="AA713"/>
  <c r="Z713"/>
  <c r="Y713"/>
  <c r="X713"/>
  <c r="T713"/>
  <c r="R713"/>
  <c r="AC712"/>
  <c r="AB712"/>
  <c r="AA712"/>
  <c r="Z712"/>
  <c r="Y712"/>
  <c r="X712"/>
  <c r="T712"/>
  <c r="R712"/>
  <c r="M712"/>
  <c r="AC711"/>
  <c r="AB711"/>
  <c r="AA711"/>
  <c r="Z711"/>
  <c r="Y711"/>
  <c r="X711"/>
  <c r="T711"/>
  <c r="R711"/>
  <c r="AC710"/>
  <c r="AB710"/>
  <c r="AA710"/>
  <c r="Z710"/>
  <c r="Y710"/>
  <c r="X710"/>
  <c r="T710"/>
  <c r="R710"/>
  <c r="M710"/>
  <c r="AC709"/>
  <c r="AB709"/>
  <c r="AA709"/>
  <c r="Z709"/>
  <c r="Y709"/>
  <c r="X709"/>
  <c r="T709"/>
  <c r="R709"/>
  <c r="M709"/>
  <c r="AC708"/>
  <c r="AB708"/>
  <c r="AA708"/>
  <c r="Z708"/>
  <c r="Y708"/>
  <c r="X708"/>
  <c r="T708"/>
  <c r="R708"/>
  <c r="M708"/>
  <c r="AC707"/>
  <c r="AB707"/>
  <c r="AA707"/>
  <c r="Z707"/>
  <c r="Y707"/>
  <c r="X707"/>
  <c r="T707"/>
  <c r="R707"/>
  <c r="M707"/>
  <c r="AC706"/>
  <c r="AB706"/>
  <c r="AA706"/>
  <c r="Z706"/>
  <c r="Y706"/>
  <c r="X706"/>
  <c r="T706"/>
  <c r="R706"/>
  <c r="N706"/>
  <c r="J706"/>
  <c r="AC705"/>
  <c r="AB705"/>
  <c r="AA705"/>
  <c r="Z705"/>
  <c r="Y705"/>
  <c r="X705"/>
  <c r="T705"/>
  <c r="R705"/>
  <c r="N705"/>
  <c r="J705"/>
  <c r="AC704"/>
  <c r="AB704"/>
  <c r="AA704"/>
  <c r="Z704"/>
  <c r="Y704"/>
  <c r="X704"/>
  <c r="T704"/>
  <c r="R704"/>
  <c r="N704"/>
  <c r="J704"/>
  <c r="AC703"/>
  <c r="AB703"/>
  <c r="AA703"/>
  <c r="Z703"/>
  <c r="Y703"/>
  <c r="X703"/>
  <c r="T703"/>
  <c r="R703"/>
  <c r="N703"/>
  <c r="J703"/>
  <c r="AC702"/>
  <c r="AB702"/>
  <c r="AA702"/>
  <c r="Z702"/>
  <c r="Y702"/>
  <c r="X702"/>
  <c r="T702"/>
  <c r="R702"/>
  <c r="N702"/>
  <c r="J702"/>
  <c r="AC701"/>
  <c r="AB701"/>
  <c r="AA701"/>
  <c r="Z701"/>
  <c r="Y701"/>
  <c r="X701"/>
  <c r="T701"/>
  <c r="R701"/>
  <c r="M701"/>
  <c r="AC700"/>
  <c r="AB700"/>
  <c r="AA700"/>
  <c r="Z700"/>
  <c r="Y700"/>
  <c r="X700"/>
  <c r="T700"/>
  <c r="R700"/>
  <c r="M700"/>
  <c r="AC699"/>
  <c r="AB699"/>
  <c r="AA699"/>
  <c r="Z699"/>
  <c r="Y699"/>
  <c r="X699"/>
  <c r="T699"/>
  <c r="R699"/>
  <c r="M699"/>
  <c r="AC698"/>
  <c r="AB698"/>
  <c r="AA698"/>
  <c r="Z698"/>
  <c r="Y698"/>
  <c r="X698"/>
  <c r="T698"/>
  <c r="AC697"/>
  <c r="AB697"/>
  <c r="AA697"/>
  <c r="Z697"/>
  <c r="Y697"/>
  <c r="X697"/>
  <c r="T697"/>
  <c r="R697"/>
  <c r="AC696"/>
  <c r="AB696"/>
  <c r="AA696"/>
  <c r="Z696"/>
  <c r="Y696"/>
  <c r="X696"/>
  <c r="T696"/>
  <c r="R696"/>
  <c r="M696"/>
  <c r="AC695"/>
  <c r="AB695"/>
  <c r="AA695"/>
  <c r="Z695"/>
  <c r="Y695"/>
  <c r="X695"/>
  <c r="T695"/>
  <c r="AC694"/>
  <c r="AB694"/>
  <c r="AA694"/>
  <c r="Z694"/>
  <c r="Y694"/>
  <c r="X694"/>
  <c r="T694"/>
  <c r="R694"/>
  <c r="M694"/>
  <c r="AC693"/>
  <c r="AB693"/>
  <c r="AA693"/>
  <c r="Z693"/>
  <c r="Y693"/>
  <c r="X693"/>
  <c r="T693"/>
  <c r="R693"/>
  <c r="M693"/>
  <c r="AC692"/>
  <c r="AB692"/>
  <c r="AA692"/>
  <c r="Z692"/>
  <c r="Y692"/>
  <c r="X692"/>
  <c r="T692"/>
  <c r="R692"/>
  <c r="M692"/>
  <c r="AC691"/>
  <c r="AB691"/>
  <c r="AA691"/>
  <c r="Z691"/>
  <c r="Y691"/>
  <c r="X691"/>
  <c r="T691"/>
  <c r="R691"/>
  <c r="M691"/>
  <c r="AC690"/>
  <c r="AB690"/>
  <c r="AA690"/>
  <c r="Z690"/>
  <c r="Y690"/>
  <c r="X690"/>
  <c r="T690"/>
  <c r="R690"/>
  <c r="M690"/>
  <c r="AC689"/>
  <c r="AB689"/>
  <c r="AA689"/>
  <c r="Z689"/>
  <c r="Y689"/>
  <c r="X689"/>
  <c r="T689"/>
  <c r="R689"/>
  <c r="M689"/>
  <c r="AC688"/>
  <c r="AB688"/>
  <c r="AA688"/>
  <c r="Z688"/>
  <c r="Y688"/>
  <c r="X688"/>
  <c r="T688"/>
  <c r="AC687"/>
  <c r="AB687"/>
  <c r="AA687"/>
  <c r="Z687"/>
  <c r="Y687"/>
  <c r="X687"/>
  <c r="T687"/>
  <c r="AC686"/>
  <c r="AB686"/>
  <c r="AA686"/>
  <c r="Z686"/>
  <c r="Y686"/>
  <c r="X686"/>
  <c r="T686"/>
  <c r="AC685"/>
  <c r="AB685"/>
  <c r="AA685"/>
  <c r="Z685"/>
  <c r="Y685"/>
  <c r="X685"/>
  <c r="T685"/>
  <c r="AC684"/>
  <c r="AB684"/>
  <c r="AA684"/>
  <c r="Z684"/>
  <c r="Y684"/>
  <c r="X684"/>
  <c r="T684"/>
  <c r="AC683"/>
  <c r="AB683"/>
  <c r="AA683"/>
  <c r="Z683"/>
  <c r="Y683"/>
  <c r="X683"/>
  <c r="T683"/>
  <c r="AC682"/>
  <c r="AB682"/>
  <c r="AA682"/>
  <c r="Z682"/>
  <c r="Y682"/>
  <c r="X682"/>
  <c r="T682"/>
  <c r="R682"/>
  <c r="M682"/>
  <c r="AC681"/>
  <c r="AB681"/>
  <c r="AA681"/>
  <c r="Z681"/>
  <c r="Y681"/>
  <c r="X681"/>
  <c r="T681"/>
  <c r="R681"/>
  <c r="AC680"/>
  <c r="AB680"/>
  <c r="AA680"/>
  <c r="Z680"/>
  <c r="Y680"/>
  <c r="X680"/>
  <c r="T680"/>
  <c r="R680"/>
  <c r="AC679"/>
  <c r="AB679"/>
  <c r="AA679"/>
  <c r="Z679"/>
  <c r="Y679"/>
  <c r="X679"/>
  <c r="T679"/>
  <c r="R679"/>
  <c r="AC678"/>
  <c r="AB678"/>
  <c r="AA678"/>
  <c r="Z678"/>
  <c r="Y678"/>
  <c r="X678"/>
  <c r="T678"/>
  <c r="R678"/>
  <c r="M678"/>
  <c r="AC677"/>
  <c r="AB677"/>
  <c r="AA677"/>
  <c r="Z677"/>
  <c r="Y677"/>
  <c r="X677"/>
  <c r="T677"/>
  <c r="R677"/>
  <c r="M677"/>
  <c r="AC676"/>
  <c r="AB676"/>
  <c r="AA676"/>
  <c r="Z676"/>
  <c r="Y676"/>
  <c r="X676"/>
  <c r="T676"/>
  <c r="R676"/>
  <c r="AC675"/>
  <c r="AB675"/>
  <c r="AA675"/>
  <c r="Z675"/>
  <c r="Y675"/>
  <c r="X675"/>
  <c r="T675"/>
  <c r="AC674"/>
  <c r="AB674"/>
  <c r="AA674"/>
  <c r="Z674"/>
  <c r="Y674"/>
  <c r="X674"/>
  <c r="T674"/>
  <c r="R674"/>
  <c r="AC673"/>
  <c r="AB673"/>
  <c r="AA673"/>
  <c r="Z673"/>
  <c r="Y673"/>
  <c r="X673"/>
  <c r="T673"/>
  <c r="R673"/>
  <c r="AC672"/>
  <c r="AB672"/>
  <c r="AA672"/>
  <c r="Z672"/>
  <c r="Y672"/>
  <c r="X672"/>
  <c r="T672"/>
  <c r="R672"/>
  <c r="M672"/>
  <c r="AC671"/>
  <c r="AB671"/>
  <c r="AA671"/>
  <c r="Z671"/>
  <c r="Y671"/>
  <c r="X671"/>
  <c r="T671"/>
  <c r="R671"/>
  <c r="M671"/>
  <c r="AC670"/>
  <c r="AB670"/>
  <c r="AA670"/>
  <c r="Z670"/>
  <c r="Y670"/>
  <c r="X670"/>
  <c r="T670"/>
  <c r="R670"/>
  <c r="AC669"/>
  <c r="AB669"/>
  <c r="AA669"/>
  <c r="Z669"/>
  <c r="Y669"/>
  <c r="X669"/>
  <c r="T669"/>
  <c r="R669"/>
  <c r="AC668"/>
  <c r="AB668"/>
  <c r="AA668"/>
  <c r="Z668"/>
  <c r="Y668"/>
  <c r="X668"/>
  <c r="T668"/>
  <c r="R668"/>
  <c r="N668"/>
  <c r="J668"/>
  <c r="AC667"/>
  <c r="AB667"/>
  <c r="AA667"/>
  <c r="Z667"/>
  <c r="Y667"/>
  <c r="X667"/>
  <c r="T667"/>
  <c r="R667"/>
  <c r="N667"/>
  <c r="J667"/>
  <c r="AC666"/>
  <c r="AB666"/>
  <c r="AA666"/>
  <c r="Z666"/>
  <c r="Y666"/>
  <c r="X666"/>
  <c r="T666"/>
  <c r="R666"/>
  <c r="N666"/>
  <c r="J666"/>
  <c r="AC665"/>
  <c r="AB665"/>
  <c r="AA665"/>
  <c r="Z665"/>
  <c r="Y665"/>
  <c r="X665"/>
  <c r="T665"/>
  <c r="R665"/>
  <c r="N665"/>
  <c r="J665"/>
  <c r="AC664"/>
  <c r="AB664"/>
  <c r="AA664"/>
  <c r="Z664"/>
  <c r="Y664"/>
  <c r="X664"/>
  <c r="T664"/>
  <c r="R664"/>
  <c r="N664"/>
  <c r="J664"/>
  <c r="AC663"/>
  <c r="AB663"/>
  <c r="AA663"/>
  <c r="Z663"/>
  <c r="Y663"/>
  <c r="X663"/>
  <c r="T663"/>
  <c r="R663"/>
  <c r="M663"/>
  <c r="AC662"/>
  <c r="AB662"/>
  <c r="AA662"/>
  <c r="Z662"/>
  <c r="Y662"/>
  <c r="X662"/>
  <c r="T662"/>
  <c r="R662"/>
  <c r="M662"/>
  <c r="AC661"/>
  <c r="AB661"/>
  <c r="AA661"/>
  <c r="Z661"/>
  <c r="Y661"/>
  <c r="X661"/>
  <c r="T661"/>
  <c r="R661"/>
  <c r="M661"/>
  <c r="AC660"/>
  <c r="AB660"/>
  <c r="AA660"/>
  <c r="Z660"/>
  <c r="Y660"/>
  <c r="X660"/>
  <c r="T660"/>
  <c r="R660"/>
  <c r="M660"/>
  <c r="AC659"/>
  <c r="AB659"/>
  <c r="AA659"/>
  <c r="Z659"/>
  <c r="Y659"/>
  <c r="X659"/>
  <c r="T659"/>
  <c r="R659"/>
  <c r="M659"/>
  <c r="AC658"/>
  <c r="AB658"/>
  <c r="AA658"/>
  <c r="Z658"/>
  <c r="Y658"/>
  <c r="X658"/>
  <c r="T658"/>
  <c r="R658"/>
  <c r="M658"/>
  <c r="AC657"/>
  <c r="AB657"/>
  <c r="AA657"/>
  <c r="Z657"/>
  <c r="Y657"/>
  <c r="X657"/>
  <c r="T657"/>
  <c r="R657"/>
  <c r="M657"/>
  <c r="AC656"/>
  <c r="AB656"/>
  <c r="AA656"/>
  <c r="Z656"/>
  <c r="Y656"/>
  <c r="X656"/>
  <c r="T656"/>
  <c r="R656"/>
  <c r="M656"/>
  <c r="AC655"/>
  <c r="AB655"/>
  <c r="AA655"/>
  <c r="Z655"/>
  <c r="Y655"/>
  <c r="X655"/>
  <c r="T655"/>
  <c r="R655"/>
  <c r="M655"/>
  <c r="AC654"/>
  <c r="AB654"/>
  <c r="AA654"/>
  <c r="Z654"/>
  <c r="Y654"/>
  <c r="X654"/>
  <c r="T654"/>
  <c r="R654"/>
  <c r="M654"/>
  <c r="AC653"/>
  <c r="AB653"/>
  <c r="AA653"/>
  <c r="Z653"/>
  <c r="Y653"/>
  <c r="X653"/>
  <c r="T653"/>
  <c r="R653"/>
  <c r="M653"/>
  <c r="AC652"/>
  <c r="AB652"/>
  <c r="AA652"/>
  <c r="Z652"/>
  <c r="Y652"/>
  <c r="X652"/>
  <c r="T652"/>
  <c r="R652"/>
  <c r="M652"/>
  <c r="AC651"/>
  <c r="AB651"/>
  <c r="AA651"/>
  <c r="Z651"/>
  <c r="Y651"/>
  <c r="X651"/>
  <c r="T651"/>
  <c r="R651"/>
  <c r="M651"/>
  <c r="AC650"/>
  <c r="AB650"/>
  <c r="AA650"/>
  <c r="Z650"/>
  <c r="Y650"/>
  <c r="X650"/>
  <c r="T650"/>
  <c r="R650"/>
  <c r="M650"/>
  <c r="AC649"/>
  <c r="AB649"/>
  <c r="AA649"/>
  <c r="Z649"/>
  <c r="Y649"/>
  <c r="X649"/>
  <c r="T649"/>
  <c r="R649"/>
  <c r="M649"/>
  <c r="AC648"/>
  <c r="AB648"/>
  <c r="AA648"/>
  <c r="Z648"/>
  <c r="Y648"/>
  <c r="X648"/>
  <c r="T648"/>
  <c r="R648"/>
  <c r="M648"/>
  <c r="AC647"/>
  <c r="AB647"/>
  <c r="AA647"/>
  <c r="Z647"/>
  <c r="Y647"/>
  <c r="X647"/>
  <c r="T647"/>
  <c r="R647"/>
  <c r="M647"/>
  <c r="AC646"/>
  <c r="AB646"/>
  <c r="AA646"/>
  <c r="Z646"/>
  <c r="Y646"/>
  <c r="X646"/>
  <c r="T646"/>
  <c r="R646"/>
  <c r="M646"/>
  <c r="AC645"/>
  <c r="AB645"/>
  <c r="AA645"/>
  <c r="Z645"/>
  <c r="Y645"/>
  <c r="X645"/>
  <c r="T645"/>
  <c r="R645"/>
  <c r="M645"/>
  <c r="AC644"/>
  <c r="AB644"/>
  <c r="AA644"/>
  <c r="Z644"/>
  <c r="Y644"/>
  <c r="X644"/>
  <c r="T644"/>
  <c r="R644"/>
  <c r="M644"/>
  <c r="AC643"/>
  <c r="AB643"/>
  <c r="AA643"/>
  <c r="Z643"/>
  <c r="Y643"/>
  <c r="X643"/>
  <c r="T643"/>
  <c r="R643"/>
  <c r="M643"/>
  <c r="AC642"/>
  <c r="AB642"/>
  <c r="AA642"/>
  <c r="Z642"/>
  <c r="Y642"/>
  <c r="X642"/>
  <c r="T642"/>
  <c r="R642"/>
  <c r="M642"/>
  <c r="AC641"/>
  <c r="AB641"/>
  <c r="AA641"/>
  <c r="Z641"/>
  <c r="Y641"/>
  <c r="X641"/>
  <c r="T641"/>
  <c r="R641"/>
  <c r="M641"/>
  <c r="AC640"/>
  <c r="AB640"/>
  <c r="AA640"/>
  <c r="Z640"/>
  <c r="Y640"/>
  <c r="X640"/>
  <c r="T640"/>
  <c r="R640"/>
  <c r="M640"/>
  <c r="AC639"/>
  <c r="AB639"/>
  <c r="AA639"/>
  <c r="Z639"/>
  <c r="Y639"/>
  <c r="X639"/>
  <c r="T639"/>
  <c r="R639"/>
  <c r="M639"/>
  <c r="AC638"/>
  <c r="AB638"/>
  <c r="AA638"/>
  <c r="Z638"/>
  <c r="Y638"/>
  <c r="X638"/>
  <c r="T638"/>
  <c r="R638"/>
  <c r="M638"/>
  <c r="AC637"/>
  <c r="AB637"/>
  <c r="AA637"/>
  <c r="Z637"/>
  <c r="Y637"/>
  <c r="X637"/>
  <c r="T637"/>
  <c r="R637"/>
  <c r="M637"/>
  <c r="AC636"/>
  <c r="AB636"/>
  <c r="AA636"/>
  <c r="Z636"/>
  <c r="Y636"/>
  <c r="X636"/>
  <c r="T636"/>
  <c r="R636"/>
  <c r="M636"/>
  <c r="AC635"/>
  <c r="AB635"/>
  <c r="AA635"/>
  <c r="Z635"/>
  <c r="Y635"/>
  <c r="X635"/>
  <c r="T635"/>
  <c r="R635"/>
  <c r="M635"/>
  <c r="AC634"/>
  <c r="AB634"/>
  <c r="AA634"/>
  <c r="Z634"/>
  <c r="Y634"/>
  <c r="X634"/>
  <c r="T634"/>
  <c r="R634"/>
  <c r="M634"/>
  <c r="AC633"/>
  <c r="AB633"/>
  <c r="AA633"/>
  <c r="Z633"/>
  <c r="Y633"/>
  <c r="X633"/>
  <c r="T633"/>
  <c r="R633"/>
  <c r="M633"/>
  <c r="AC632"/>
  <c r="AB632"/>
  <c r="AA632"/>
  <c r="Z632"/>
  <c r="Y632"/>
  <c r="X632"/>
  <c r="T632"/>
  <c r="R632"/>
  <c r="M632"/>
  <c r="AC631"/>
  <c r="AB631"/>
  <c r="AA631"/>
  <c r="Z631"/>
  <c r="Y631"/>
  <c r="X631"/>
  <c r="T631"/>
  <c r="R631"/>
  <c r="M631"/>
  <c r="AC630"/>
  <c r="AB630"/>
  <c r="AA630"/>
  <c r="Z630"/>
  <c r="Y630"/>
  <c r="X630"/>
  <c r="T630"/>
  <c r="R630"/>
  <c r="M630"/>
  <c r="AC629"/>
  <c r="AB629"/>
  <c r="AA629"/>
  <c r="Z629"/>
  <c r="Y629"/>
  <c r="X629"/>
  <c r="T629"/>
  <c r="R629"/>
  <c r="M629"/>
  <c r="AC628"/>
  <c r="AB628"/>
  <c r="AA628"/>
  <c r="Z628"/>
  <c r="Y628"/>
  <c r="X628"/>
  <c r="T628"/>
  <c r="R628"/>
  <c r="M628"/>
  <c r="AC627"/>
  <c r="AB627"/>
  <c r="AA627"/>
  <c r="Z627"/>
  <c r="Y627"/>
  <c r="X627"/>
  <c r="T627"/>
  <c r="R627"/>
  <c r="M627"/>
  <c r="AC626"/>
  <c r="AB626"/>
  <c r="AA626"/>
  <c r="Z626"/>
  <c r="Y626"/>
  <c r="X626"/>
  <c r="T626"/>
  <c r="R626"/>
  <c r="M626"/>
  <c r="AC625"/>
  <c r="AB625"/>
  <c r="AA625"/>
  <c r="Z625"/>
  <c r="Y625"/>
  <c r="X625"/>
  <c r="T625"/>
  <c r="R625"/>
  <c r="M625"/>
  <c r="AC624"/>
  <c r="AB624"/>
  <c r="AA624"/>
  <c r="Z624"/>
  <c r="Y624"/>
  <c r="X624"/>
  <c r="T624"/>
  <c r="R624"/>
  <c r="M624"/>
  <c r="AC623"/>
  <c r="AB623"/>
  <c r="AA623"/>
  <c r="Z623"/>
  <c r="Y623"/>
  <c r="X623"/>
  <c r="T623"/>
  <c r="R623"/>
  <c r="M623"/>
  <c r="AC622"/>
  <c r="AB622"/>
  <c r="AA622"/>
  <c r="Z622"/>
  <c r="Y622"/>
  <c r="X622"/>
  <c r="T622"/>
  <c r="R622"/>
  <c r="M622"/>
  <c r="AC621"/>
  <c r="AB621"/>
  <c r="AA621"/>
  <c r="Z621"/>
  <c r="Y621"/>
  <c r="X621"/>
  <c r="T621"/>
  <c r="R621"/>
  <c r="M621"/>
  <c r="AC620"/>
  <c r="AB620"/>
  <c r="AA620"/>
  <c r="Z620"/>
  <c r="Y620"/>
  <c r="X620"/>
  <c r="T620"/>
  <c r="R620"/>
  <c r="M620"/>
  <c r="AC619"/>
  <c r="AB619"/>
  <c r="AA619"/>
  <c r="Z619"/>
  <c r="Y619"/>
  <c r="X619"/>
  <c r="T619"/>
  <c r="R619"/>
  <c r="M619"/>
  <c r="AC618"/>
  <c r="AB618"/>
  <c r="AA618"/>
  <c r="Z618"/>
  <c r="Y618"/>
  <c r="X618"/>
  <c r="T618"/>
  <c r="R618"/>
  <c r="M618"/>
  <c r="AC617"/>
  <c r="AB617"/>
  <c r="AA617"/>
  <c r="Z617"/>
  <c r="Y617"/>
  <c r="X617"/>
  <c r="T617"/>
  <c r="R617"/>
  <c r="M617"/>
  <c r="AC616"/>
  <c r="AB616"/>
  <c r="AA616"/>
  <c r="Z616"/>
  <c r="Y616"/>
  <c r="X616"/>
  <c r="T616"/>
  <c r="R616"/>
  <c r="M616"/>
  <c r="AC615"/>
  <c r="AB615"/>
  <c r="AA615"/>
  <c r="Z615"/>
  <c r="Y615"/>
  <c r="X615"/>
  <c r="T615"/>
  <c r="R615"/>
  <c r="M615"/>
  <c r="AC614"/>
  <c r="AB614"/>
  <c r="AA614"/>
  <c r="Z614"/>
  <c r="Y614"/>
  <c r="X614"/>
  <c r="T614"/>
  <c r="R614"/>
  <c r="M614"/>
  <c r="AC613"/>
  <c r="AB613"/>
  <c r="AA613"/>
  <c r="Z613"/>
  <c r="Y613"/>
  <c r="X613"/>
  <c r="T613"/>
  <c r="R613"/>
  <c r="M613"/>
  <c r="AC612"/>
  <c r="AB612"/>
  <c r="AA612"/>
  <c r="Z612"/>
  <c r="Y612"/>
  <c r="X612"/>
  <c r="T612"/>
  <c r="R612"/>
  <c r="M612"/>
  <c r="AC611"/>
  <c r="AB611"/>
  <c r="AA611"/>
  <c r="Z611"/>
  <c r="Y611"/>
  <c r="X611"/>
  <c r="T611"/>
  <c r="R611"/>
  <c r="M611"/>
  <c r="AC610"/>
  <c r="AB610"/>
  <c r="AA610"/>
  <c r="Z610"/>
  <c r="Y610"/>
  <c r="X610"/>
  <c r="T610"/>
  <c r="R610"/>
  <c r="M610"/>
  <c r="AC609"/>
  <c r="AB609"/>
  <c r="AA609"/>
  <c r="Z609"/>
  <c r="Y609"/>
  <c r="X609"/>
  <c r="T609"/>
  <c r="R609"/>
  <c r="M609"/>
  <c r="AC608"/>
  <c r="AB608"/>
  <c r="AA608"/>
  <c r="Z608"/>
  <c r="Y608"/>
  <c r="X608"/>
  <c r="T608"/>
  <c r="R608"/>
  <c r="M608"/>
  <c r="AC607"/>
  <c r="AB607"/>
  <c r="AA607"/>
  <c r="Z607"/>
  <c r="Y607"/>
  <c r="X607"/>
  <c r="T607"/>
  <c r="AC606"/>
  <c r="AB606"/>
  <c r="AA606"/>
  <c r="Z606"/>
  <c r="Y606"/>
  <c r="X606"/>
  <c r="T606"/>
  <c r="R606"/>
  <c r="AC605"/>
  <c r="AB605"/>
  <c r="AA605"/>
  <c r="Z605"/>
  <c r="Y605"/>
  <c r="X605"/>
  <c r="T605"/>
  <c r="R605"/>
  <c r="M605"/>
  <c r="L605"/>
  <c r="K605"/>
  <c r="F605"/>
  <c r="G605" s="1"/>
  <c r="AC604"/>
  <c r="AB604"/>
  <c r="AA604"/>
  <c r="Z604"/>
  <c r="Y604"/>
  <c r="X604"/>
  <c r="T604"/>
  <c r="R604"/>
  <c r="AC603"/>
  <c r="AB603"/>
  <c r="AA603"/>
  <c r="Z603"/>
  <c r="Y603"/>
  <c r="X603"/>
  <c r="T603"/>
  <c r="R603"/>
  <c r="M603"/>
  <c r="AC602"/>
  <c r="AB602"/>
  <c r="AA602"/>
  <c r="Z602"/>
  <c r="Y602"/>
  <c r="X602"/>
  <c r="T602"/>
  <c r="R602"/>
  <c r="M602"/>
  <c r="AC601"/>
  <c r="AB601"/>
  <c r="AA601"/>
  <c r="Z601"/>
  <c r="Y601"/>
  <c r="X601"/>
  <c r="T601"/>
  <c r="R601"/>
  <c r="M601"/>
  <c r="AC600"/>
  <c r="AB600"/>
  <c r="AA600"/>
  <c r="Z600"/>
  <c r="Y600"/>
  <c r="X600"/>
  <c r="T600"/>
  <c r="R600"/>
  <c r="M600"/>
  <c r="AC599"/>
  <c r="AB599"/>
  <c r="AA599"/>
  <c r="Z599"/>
  <c r="Y599"/>
  <c r="X599"/>
  <c r="T599"/>
  <c r="R599"/>
  <c r="M599"/>
  <c r="AC598"/>
  <c r="AB598"/>
  <c r="AA598"/>
  <c r="Z598"/>
  <c r="Y598"/>
  <c r="X598"/>
  <c r="T598"/>
  <c r="R598"/>
  <c r="M598"/>
  <c r="AC597"/>
  <c r="AB597"/>
  <c r="AA597"/>
  <c r="Z597"/>
  <c r="Y597"/>
  <c r="X597"/>
  <c r="T597"/>
  <c r="R597"/>
  <c r="M597"/>
  <c r="AC596"/>
  <c r="AB596"/>
  <c r="AA596"/>
  <c r="Z596"/>
  <c r="Y596"/>
  <c r="X596"/>
  <c r="T596"/>
  <c r="R596"/>
  <c r="M596"/>
  <c r="AC595"/>
  <c r="AB595"/>
  <c r="AA595"/>
  <c r="Z595"/>
  <c r="Y595"/>
  <c r="X595"/>
  <c r="T595"/>
  <c r="R595"/>
  <c r="M595"/>
  <c r="AC594"/>
  <c r="AB594"/>
  <c r="AA594"/>
  <c r="Z594"/>
  <c r="Y594"/>
  <c r="X594"/>
  <c r="T594"/>
  <c r="R594"/>
  <c r="M594"/>
  <c r="AC593"/>
  <c r="AB593"/>
  <c r="AA593"/>
  <c r="Z593"/>
  <c r="Y593"/>
  <c r="X593"/>
  <c r="T593"/>
  <c r="R593"/>
  <c r="M593"/>
  <c r="AC592"/>
  <c r="AB592"/>
  <c r="AA592"/>
  <c r="Z592"/>
  <c r="Y592"/>
  <c r="X592"/>
  <c r="T592"/>
  <c r="R592"/>
  <c r="M592"/>
  <c r="AC591"/>
  <c r="AB591"/>
  <c r="AA591"/>
  <c r="Z591"/>
  <c r="Y591"/>
  <c r="X591"/>
  <c r="T591"/>
  <c r="R591"/>
  <c r="M591"/>
  <c r="AC590"/>
  <c r="AB590"/>
  <c r="AA590"/>
  <c r="Z590"/>
  <c r="Y590"/>
  <c r="X590"/>
  <c r="T590"/>
  <c r="R590"/>
  <c r="M590"/>
  <c r="AC589"/>
  <c r="AB589"/>
  <c r="AA589"/>
  <c r="Z589"/>
  <c r="Y589"/>
  <c r="X589"/>
  <c r="T589"/>
  <c r="R589"/>
  <c r="M589"/>
  <c r="AC588"/>
  <c r="AB588"/>
  <c r="AA588"/>
  <c r="Z588"/>
  <c r="Y588"/>
  <c r="X588"/>
  <c r="T588"/>
  <c r="R588"/>
  <c r="M588"/>
  <c r="AC587"/>
  <c r="AB587"/>
  <c r="AA587"/>
  <c r="Z587"/>
  <c r="Y587"/>
  <c r="X587"/>
  <c r="T587"/>
  <c r="R587"/>
  <c r="M587"/>
  <c r="AC586"/>
  <c r="AB586"/>
  <c r="AA586"/>
  <c r="Z586"/>
  <c r="Y586"/>
  <c r="X586"/>
  <c r="T586"/>
  <c r="AC585"/>
  <c r="AB585"/>
  <c r="AA585"/>
  <c r="Z585"/>
  <c r="Y585"/>
  <c r="X585"/>
  <c r="T585"/>
  <c r="R585"/>
  <c r="AC584"/>
  <c r="AB584"/>
  <c r="AA584"/>
  <c r="Z584"/>
  <c r="Y584"/>
  <c r="X584"/>
  <c r="T584"/>
  <c r="R584"/>
  <c r="M584"/>
  <c r="AC583"/>
  <c r="AB583"/>
  <c r="AA583"/>
  <c r="Z583"/>
  <c r="Y583"/>
  <c r="X583"/>
  <c r="T583"/>
  <c r="R583"/>
  <c r="M583"/>
  <c r="AC582"/>
  <c r="AB582"/>
  <c r="AA582"/>
  <c r="Z582"/>
  <c r="Y582"/>
  <c r="X582"/>
  <c r="T582"/>
  <c r="R582"/>
  <c r="M582"/>
  <c r="AC581"/>
  <c r="AB581"/>
  <c r="AA581"/>
  <c r="Z581"/>
  <c r="Y581"/>
  <c r="X581"/>
  <c r="T581"/>
  <c r="R581"/>
  <c r="M581"/>
  <c r="AC580"/>
  <c r="AB580"/>
  <c r="AA580"/>
  <c r="Z580"/>
  <c r="Y580"/>
  <c r="X580"/>
  <c r="T580"/>
  <c r="R580"/>
  <c r="M580"/>
  <c r="AC579"/>
  <c r="AB579"/>
  <c r="AA579"/>
  <c r="Z579"/>
  <c r="Y579"/>
  <c r="X579"/>
  <c r="T579"/>
  <c r="R579"/>
  <c r="M579"/>
  <c r="AC578"/>
  <c r="AB578"/>
  <c r="AA578"/>
  <c r="Z578"/>
  <c r="Y578"/>
  <c r="X578"/>
  <c r="T578"/>
  <c r="R578"/>
  <c r="M578"/>
  <c r="AC577"/>
  <c r="AB577"/>
  <c r="AA577"/>
  <c r="Z577"/>
  <c r="Y577"/>
  <c r="X577"/>
  <c r="T577"/>
  <c r="R577"/>
  <c r="M577"/>
  <c r="AC576"/>
  <c r="AB576"/>
  <c r="AA576"/>
  <c r="Z576"/>
  <c r="Y576"/>
  <c r="X576"/>
  <c r="T576"/>
  <c r="R576"/>
  <c r="M576"/>
  <c r="AC575"/>
  <c r="AB575"/>
  <c r="AA575"/>
  <c r="Z575"/>
  <c r="Y575"/>
  <c r="X575"/>
  <c r="T575"/>
  <c r="R575"/>
  <c r="M575"/>
  <c r="AC574"/>
  <c r="AB574"/>
  <c r="AA574"/>
  <c r="Z574"/>
  <c r="Y574"/>
  <c r="X574"/>
  <c r="T574"/>
  <c r="R574"/>
  <c r="M574"/>
  <c r="AC573"/>
  <c r="AB573"/>
  <c r="AA573"/>
  <c r="Z573"/>
  <c r="Y573"/>
  <c r="X573"/>
  <c r="T573"/>
  <c r="R573"/>
  <c r="M573"/>
  <c r="AC572"/>
  <c r="AB572"/>
  <c r="AA572"/>
  <c r="Z572"/>
  <c r="Y572"/>
  <c r="X572"/>
  <c r="T572"/>
  <c r="R572"/>
  <c r="M572"/>
  <c r="AC571"/>
  <c r="AB571"/>
  <c r="AA571"/>
  <c r="Z571"/>
  <c r="Y571"/>
  <c r="X571"/>
  <c r="T571"/>
  <c r="R571"/>
  <c r="M571"/>
  <c r="AC570"/>
  <c r="AB570"/>
  <c r="AA570"/>
  <c r="Z570"/>
  <c r="Y570"/>
  <c r="X570"/>
  <c r="T570"/>
  <c r="R570"/>
  <c r="M570"/>
  <c r="AC569"/>
  <c r="AB569"/>
  <c r="AA569"/>
  <c r="Z569"/>
  <c r="Y569"/>
  <c r="X569"/>
  <c r="T569"/>
  <c r="R569"/>
  <c r="M569"/>
  <c r="AC568"/>
  <c r="AB568"/>
  <c r="AA568"/>
  <c r="Z568"/>
  <c r="Y568"/>
  <c r="X568"/>
  <c r="T568"/>
  <c r="R568"/>
  <c r="M568"/>
  <c r="AC567"/>
  <c r="AB567"/>
  <c r="AA567"/>
  <c r="Z567"/>
  <c r="Y567"/>
  <c r="X567"/>
  <c r="T567"/>
  <c r="R567"/>
  <c r="M567"/>
  <c r="AC566"/>
  <c r="AB566"/>
  <c r="AA566"/>
  <c r="Z566"/>
  <c r="Y566"/>
  <c r="X566"/>
  <c r="T566"/>
  <c r="R566"/>
  <c r="M566"/>
  <c r="AC565"/>
  <c r="AB565"/>
  <c r="AA565"/>
  <c r="Z565"/>
  <c r="Y565"/>
  <c r="X565"/>
  <c r="T565"/>
  <c r="R565"/>
  <c r="M565"/>
  <c r="AC564"/>
  <c r="AB564"/>
  <c r="AA564"/>
  <c r="Z564"/>
  <c r="Y564"/>
  <c r="X564"/>
  <c r="T564"/>
  <c r="R564"/>
  <c r="M564"/>
  <c r="AC563"/>
  <c r="AB563"/>
  <c r="AA563"/>
  <c r="Z563"/>
  <c r="Y563"/>
  <c r="X563"/>
  <c r="T563"/>
  <c r="R563"/>
  <c r="M563"/>
  <c r="AC562"/>
  <c r="AB562"/>
  <c r="AA562"/>
  <c r="Z562"/>
  <c r="Y562"/>
  <c r="X562"/>
  <c r="T562"/>
  <c r="R562"/>
  <c r="M562"/>
  <c r="AC561"/>
  <c r="AB561"/>
  <c r="AA561"/>
  <c r="Z561"/>
  <c r="Y561"/>
  <c r="X561"/>
  <c r="T561"/>
  <c r="R561"/>
  <c r="M561"/>
  <c r="AC560"/>
  <c r="AB560"/>
  <c r="AA560"/>
  <c r="Z560"/>
  <c r="Y560"/>
  <c r="X560"/>
  <c r="T560"/>
  <c r="R560"/>
  <c r="M560"/>
  <c r="AC559"/>
  <c r="AB559"/>
  <c r="AA559"/>
  <c r="Z559"/>
  <c r="Y559"/>
  <c r="X559"/>
  <c r="T559"/>
  <c r="R559"/>
  <c r="M559"/>
  <c r="AC558"/>
  <c r="AB558"/>
  <c r="AA558"/>
  <c r="Z558"/>
  <c r="Y558"/>
  <c r="X558"/>
  <c r="T558"/>
  <c r="R558"/>
  <c r="M558"/>
  <c r="AC557"/>
  <c r="AB557"/>
  <c r="AA557"/>
  <c r="Z557"/>
  <c r="Y557"/>
  <c r="X557"/>
  <c r="T557"/>
  <c r="AC556"/>
  <c r="AB556"/>
  <c r="AA556"/>
  <c r="Z556"/>
  <c r="Y556"/>
  <c r="X556"/>
  <c r="T556"/>
  <c r="R556"/>
  <c r="M556"/>
  <c r="AC555"/>
  <c r="AB555"/>
  <c r="AA555"/>
  <c r="Z555"/>
  <c r="Y555"/>
  <c r="X555"/>
  <c r="T555"/>
  <c r="R555"/>
  <c r="M555"/>
  <c r="AC554"/>
  <c r="AB554"/>
  <c r="AA554"/>
  <c r="Z554"/>
  <c r="Y554"/>
  <c r="X554"/>
  <c r="T554"/>
  <c r="R554"/>
  <c r="M554"/>
  <c r="AC553"/>
  <c r="AB553"/>
  <c r="AA553"/>
  <c r="Z553"/>
  <c r="Y553"/>
  <c r="X553"/>
  <c r="T553"/>
  <c r="R553"/>
  <c r="M553"/>
  <c r="AC552"/>
  <c r="AB552"/>
  <c r="AA552"/>
  <c r="Z552"/>
  <c r="Y552"/>
  <c r="X552"/>
  <c r="T552"/>
  <c r="R552"/>
  <c r="M552"/>
  <c r="AC551"/>
  <c r="AB551"/>
  <c r="AA551"/>
  <c r="Z551"/>
  <c r="Y551"/>
  <c r="X551"/>
  <c r="T551"/>
  <c r="R551"/>
  <c r="M551"/>
  <c r="AC550"/>
  <c r="AB550"/>
  <c r="AA550"/>
  <c r="Z550"/>
  <c r="Y550"/>
  <c r="X550"/>
  <c r="T550"/>
  <c r="R550"/>
  <c r="M550"/>
  <c r="AC549"/>
  <c r="AB549"/>
  <c r="AA549"/>
  <c r="Z549"/>
  <c r="Y549"/>
  <c r="X549"/>
  <c r="T549"/>
  <c r="R549"/>
  <c r="M549"/>
  <c r="AC548"/>
  <c r="AB548"/>
  <c r="AA548"/>
  <c r="Z548"/>
  <c r="Y548"/>
  <c r="X548"/>
  <c r="T548"/>
  <c r="R548"/>
  <c r="M548"/>
  <c r="AC547"/>
  <c r="AB547"/>
  <c r="AA547"/>
  <c r="Z547"/>
  <c r="Y547"/>
  <c r="X547"/>
  <c r="T547"/>
  <c r="R547"/>
  <c r="M547"/>
  <c r="AC546"/>
  <c r="AB546"/>
  <c r="AA546"/>
  <c r="Z546"/>
  <c r="Y546"/>
  <c r="X546"/>
  <c r="T546"/>
  <c r="R546"/>
  <c r="M546"/>
  <c r="AC545"/>
  <c r="AB545"/>
  <c r="AA545"/>
  <c r="Z545"/>
  <c r="Y545"/>
  <c r="X545"/>
  <c r="T545"/>
  <c r="R545"/>
  <c r="M545"/>
  <c r="AC544"/>
  <c r="AB544"/>
  <c r="AA544"/>
  <c r="Z544"/>
  <c r="Y544"/>
  <c r="X544"/>
  <c r="T544"/>
  <c r="R544"/>
  <c r="M544"/>
  <c r="AC543"/>
  <c r="AB543"/>
  <c r="AA543"/>
  <c r="Z543"/>
  <c r="Y543"/>
  <c r="X543"/>
  <c r="T543"/>
  <c r="R543"/>
  <c r="M543"/>
  <c r="AC542"/>
  <c r="AB542"/>
  <c r="AA542"/>
  <c r="Z542"/>
  <c r="Y542"/>
  <c r="X542"/>
  <c r="T542"/>
  <c r="AC541"/>
  <c r="AB541"/>
  <c r="AA541"/>
  <c r="Z541"/>
  <c r="Y541"/>
  <c r="X541"/>
  <c r="T541"/>
  <c r="R541"/>
  <c r="M541"/>
  <c r="AC540"/>
  <c r="AB540"/>
  <c r="AA540"/>
  <c r="Z540"/>
  <c r="Y540"/>
  <c r="X540"/>
  <c r="T540"/>
  <c r="R540"/>
  <c r="M540"/>
  <c r="AC539"/>
  <c r="AB539"/>
  <c r="AA539"/>
  <c r="Z539"/>
  <c r="Y539"/>
  <c r="X539"/>
  <c r="T539"/>
  <c r="R539"/>
  <c r="M539"/>
  <c r="AC538"/>
  <c r="AB538"/>
  <c r="AA538"/>
  <c r="Z538"/>
  <c r="Y538"/>
  <c r="X538"/>
  <c r="T538"/>
  <c r="R538"/>
  <c r="M538"/>
  <c r="AC537"/>
  <c r="AB537"/>
  <c r="AA537"/>
  <c r="Z537"/>
  <c r="Y537"/>
  <c r="X537"/>
  <c r="T537"/>
  <c r="R537"/>
  <c r="M537"/>
  <c r="I537"/>
  <c r="H537"/>
  <c r="AC536"/>
  <c r="AB536"/>
  <c r="AA536"/>
  <c r="Z536"/>
  <c r="Y536"/>
  <c r="X536"/>
  <c r="T536"/>
  <c r="R536"/>
  <c r="M536"/>
  <c r="I536"/>
  <c r="H536"/>
  <c r="AC535"/>
  <c r="AB535"/>
  <c r="AA535"/>
  <c r="Z535"/>
  <c r="Y535"/>
  <c r="X535"/>
  <c r="T535"/>
  <c r="R535"/>
  <c r="M535"/>
  <c r="I535"/>
  <c r="H535"/>
  <c r="AC534"/>
  <c r="AB534"/>
  <c r="AA534"/>
  <c r="Z534"/>
  <c r="Y534"/>
  <c r="X534"/>
  <c r="T534"/>
  <c r="R534"/>
  <c r="M534"/>
  <c r="I534"/>
  <c r="H534"/>
  <c r="AC533"/>
  <c r="AB533"/>
  <c r="AA533"/>
  <c r="Z533"/>
  <c r="Y533"/>
  <c r="X533"/>
  <c r="T533"/>
  <c r="R533"/>
  <c r="M533"/>
  <c r="I533"/>
  <c r="H533"/>
  <c r="AC532"/>
  <c r="AB532"/>
  <c r="AA532"/>
  <c r="Z532"/>
  <c r="Y532"/>
  <c r="X532"/>
  <c r="T532"/>
  <c r="R532"/>
  <c r="M532"/>
  <c r="I532"/>
  <c r="H532"/>
  <c r="AC531"/>
  <c r="AB531"/>
  <c r="AA531"/>
  <c r="Z531"/>
  <c r="Y531"/>
  <c r="X531"/>
  <c r="T531"/>
  <c r="R531"/>
  <c r="AC530"/>
  <c r="AB530"/>
  <c r="AA530"/>
  <c r="Z530"/>
  <c r="Y530"/>
  <c r="X530"/>
  <c r="T530"/>
  <c r="R530"/>
  <c r="AC529"/>
  <c r="AB529"/>
  <c r="AA529"/>
  <c r="Z529"/>
  <c r="Y529"/>
  <c r="X529"/>
  <c r="T529"/>
  <c r="R529"/>
  <c r="M529"/>
  <c r="AC528"/>
  <c r="AB528"/>
  <c r="AA528"/>
  <c r="Z528"/>
  <c r="Y528"/>
  <c r="X528"/>
  <c r="T528"/>
  <c r="R528"/>
  <c r="M528"/>
  <c r="AC527"/>
  <c r="AB527"/>
  <c r="AA527"/>
  <c r="Z527"/>
  <c r="Y527"/>
  <c r="X527"/>
  <c r="T527"/>
  <c r="R527"/>
  <c r="M527"/>
  <c r="AC526"/>
  <c r="AB526"/>
  <c r="AA526"/>
  <c r="Z526"/>
  <c r="Y526"/>
  <c r="X526"/>
  <c r="T526"/>
  <c r="R526"/>
  <c r="AC525"/>
  <c r="AB525"/>
  <c r="AA525"/>
  <c r="Z525"/>
  <c r="Y525"/>
  <c r="X525"/>
  <c r="T525"/>
  <c r="R525"/>
  <c r="M525"/>
  <c r="L525"/>
  <c r="K525"/>
  <c r="G525"/>
  <c r="F525"/>
  <c r="AC524"/>
  <c r="AB524"/>
  <c r="AA524"/>
  <c r="Z524"/>
  <c r="Y524"/>
  <c r="X524"/>
  <c r="T524"/>
  <c r="AC523"/>
  <c r="AB523"/>
  <c r="AA523"/>
  <c r="Z523"/>
  <c r="Y523"/>
  <c r="X523"/>
  <c r="T523"/>
  <c r="R523"/>
  <c r="M523"/>
  <c r="AC522"/>
  <c r="AB522"/>
  <c r="AA522"/>
  <c r="Z522"/>
  <c r="Y522"/>
  <c r="X522"/>
  <c r="T522"/>
  <c r="AC521"/>
  <c r="AB521"/>
  <c r="AA521"/>
  <c r="Z521"/>
  <c r="Y521"/>
  <c r="X521"/>
  <c r="T521"/>
  <c r="R521"/>
  <c r="M521"/>
  <c r="AC520"/>
  <c r="AB520"/>
  <c r="AA520"/>
  <c r="Z520"/>
  <c r="Y520"/>
  <c r="X520"/>
  <c r="T520"/>
  <c r="R520"/>
  <c r="M520"/>
  <c r="AC519"/>
  <c r="AB519"/>
  <c r="AA519"/>
  <c r="Z519"/>
  <c r="Y519"/>
  <c r="X519"/>
  <c r="T519"/>
  <c r="R519"/>
  <c r="M519"/>
  <c r="AC518"/>
  <c r="AB518"/>
  <c r="AA518"/>
  <c r="Z518"/>
  <c r="Y518"/>
  <c r="X518"/>
  <c r="T518"/>
  <c r="AC517"/>
  <c r="AB517"/>
  <c r="AA517"/>
  <c r="Z517"/>
  <c r="Y517"/>
  <c r="X517"/>
  <c r="T517"/>
  <c r="R517"/>
  <c r="M517"/>
  <c r="AC516"/>
  <c r="AB516"/>
  <c r="AA516"/>
  <c r="Z516"/>
  <c r="Y516"/>
  <c r="X516"/>
  <c r="T516"/>
  <c r="R516"/>
  <c r="AC515"/>
  <c r="AB515"/>
  <c r="AA515"/>
  <c r="Z515"/>
  <c r="Y515"/>
  <c r="X515"/>
  <c r="T515"/>
  <c r="R515"/>
  <c r="M515"/>
  <c r="AC514"/>
  <c r="AB514"/>
  <c r="AA514"/>
  <c r="Z514"/>
  <c r="Y514"/>
  <c r="X514"/>
  <c r="T514"/>
  <c r="R514"/>
  <c r="M514"/>
  <c r="AC513"/>
  <c r="AB513"/>
  <c r="AA513"/>
  <c r="Z513"/>
  <c r="Y513"/>
  <c r="X513"/>
  <c r="T513"/>
  <c r="R513"/>
  <c r="AC512"/>
  <c r="AB512"/>
  <c r="AA512"/>
  <c r="Z512"/>
  <c r="Y512"/>
  <c r="X512"/>
  <c r="T512"/>
  <c r="R512"/>
  <c r="M512"/>
  <c r="AC511"/>
  <c r="AB511"/>
  <c r="AA511"/>
  <c r="Z511"/>
  <c r="Y511"/>
  <c r="X511"/>
  <c r="T511"/>
  <c r="R511"/>
  <c r="M511"/>
  <c r="AC510"/>
  <c r="AB510"/>
  <c r="AA510"/>
  <c r="Z510"/>
  <c r="Y510"/>
  <c r="X510"/>
  <c r="T510"/>
  <c r="R510"/>
  <c r="M510"/>
  <c r="L510"/>
  <c r="K510"/>
  <c r="F510"/>
  <c r="G510" s="1"/>
  <c r="AC509"/>
  <c r="AB509"/>
  <c r="AA509"/>
  <c r="Z509"/>
  <c r="Y509"/>
  <c r="X509"/>
  <c r="T509"/>
  <c r="R509"/>
  <c r="M509"/>
  <c r="AC508"/>
  <c r="AB508"/>
  <c r="AA508"/>
  <c r="Z508"/>
  <c r="Y508"/>
  <c r="X508"/>
  <c r="T508"/>
  <c r="R508"/>
  <c r="M508"/>
  <c r="AC507"/>
  <c r="AB507"/>
  <c r="AA507"/>
  <c r="Z507"/>
  <c r="Y507"/>
  <c r="X507"/>
  <c r="T507"/>
  <c r="R507"/>
  <c r="M507"/>
  <c r="AC506"/>
  <c r="AB506"/>
  <c r="AA506"/>
  <c r="Z506"/>
  <c r="Y506"/>
  <c r="X506"/>
  <c r="T506"/>
  <c r="R506"/>
  <c r="M506"/>
  <c r="AC505"/>
  <c r="AB505"/>
  <c r="AA505"/>
  <c r="Z505"/>
  <c r="Y505"/>
  <c r="X505"/>
  <c r="T505"/>
  <c r="R505"/>
  <c r="AC504"/>
  <c r="AB504"/>
  <c r="AA504"/>
  <c r="Z504"/>
  <c r="Y504"/>
  <c r="X504"/>
  <c r="T504"/>
  <c r="R504"/>
  <c r="AC503"/>
  <c r="AB503"/>
  <c r="AA503"/>
  <c r="Z503"/>
  <c r="Y503"/>
  <c r="X503"/>
  <c r="T503"/>
  <c r="R503"/>
  <c r="M503"/>
  <c r="AC502"/>
  <c r="AB502"/>
  <c r="AA502"/>
  <c r="Z502"/>
  <c r="Y502"/>
  <c r="X502"/>
  <c r="T502"/>
  <c r="R502"/>
  <c r="M502"/>
  <c r="AC501"/>
  <c r="AB501"/>
  <c r="AA501"/>
  <c r="Z501"/>
  <c r="Y501"/>
  <c r="X501"/>
  <c r="T501"/>
  <c r="R501"/>
  <c r="M501"/>
  <c r="AC500"/>
  <c r="AB500"/>
  <c r="AA500"/>
  <c r="Z500"/>
  <c r="Y500"/>
  <c r="X500"/>
  <c r="T500"/>
  <c r="R500"/>
  <c r="M500"/>
  <c r="AC499"/>
  <c r="AB499"/>
  <c r="AA499"/>
  <c r="Z499"/>
  <c r="Y499"/>
  <c r="X499"/>
  <c r="T499"/>
  <c r="R499"/>
  <c r="M499"/>
  <c r="AC498"/>
  <c r="AB498"/>
  <c r="AA498"/>
  <c r="Z498"/>
  <c r="Y498"/>
  <c r="X498"/>
  <c r="T498"/>
  <c r="R498"/>
  <c r="M498"/>
  <c r="AC497"/>
  <c r="AB497"/>
  <c r="AA497"/>
  <c r="Z497"/>
  <c r="Y497"/>
  <c r="X497"/>
  <c r="T497"/>
  <c r="R497"/>
  <c r="M497"/>
  <c r="AC496"/>
  <c r="AB496"/>
  <c r="AA496"/>
  <c r="Z496"/>
  <c r="Y496"/>
  <c r="X496"/>
  <c r="T496"/>
  <c r="R496"/>
  <c r="M496"/>
  <c r="AC495"/>
  <c r="AB495"/>
  <c r="AA495"/>
  <c r="Z495"/>
  <c r="Y495"/>
  <c r="X495"/>
  <c r="T495"/>
  <c r="R495"/>
  <c r="M495"/>
  <c r="AC494"/>
  <c r="AB494"/>
  <c r="AA494"/>
  <c r="Z494"/>
  <c r="Y494"/>
  <c r="X494"/>
  <c r="T494"/>
  <c r="R494"/>
  <c r="M494"/>
  <c r="AC493"/>
  <c r="AB493"/>
  <c r="AA493"/>
  <c r="Z493"/>
  <c r="Y493"/>
  <c r="X493"/>
  <c r="T493"/>
  <c r="R493"/>
  <c r="M493"/>
  <c r="AC492"/>
  <c r="AB492"/>
  <c r="AA492"/>
  <c r="Z492"/>
  <c r="Y492"/>
  <c r="X492"/>
  <c r="T492"/>
  <c r="R492"/>
  <c r="M492"/>
  <c r="AC491"/>
  <c r="AB491"/>
  <c r="AA491"/>
  <c r="Z491"/>
  <c r="Y491"/>
  <c r="X491"/>
  <c r="T491"/>
  <c r="R491"/>
  <c r="M491"/>
  <c r="AC490"/>
  <c r="AB490"/>
  <c r="AA490"/>
  <c r="Z490"/>
  <c r="Y490"/>
  <c r="X490"/>
  <c r="T490"/>
  <c r="R490"/>
  <c r="M490"/>
  <c r="L490"/>
  <c r="K490"/>
  <c r="G490"/>
  <c r="F490"/>
  <c r="AC489"/>
  <c r="AB489"/>
  <c r="AA489"/>
  <c r="Z489"/>
  <c r="Y489"/>
  <c r="X489"/>
  <c r="T489"/>
  <c r="AC488"/>
  <c r="AB488"/>
  <c r="AA488"/>
  <c r="Z488"/>
  <c r="Y488"/>
  <c r="X488"/>
  <c r="T488"/>
  <c r="R488"/>
  <c r="M488"/>
  <c r="AC487"/>
  <c r="AB487"/>
  <c r="AA487"/>
  <c r="Z487"/>
  <c r="Y487"/>
  <c r="X487"/>
  <c r="T487"/>
  <c r="R487"/>
  <c r="M487"/>
  <c r="AC486"/>
  <c r="AB486"/>
  <c r="AA486"/>
  <c r="Z486"/>
  <c r="Y486"/>
  <c r="X486"/>
  <c r="T486"/>
  <c r="R486"/>
  <c r="AC485"/>
  <c r="AB485"/>
  <c r="AA485"/>
  <c r="Z485"/>
  <c r="Y485"/>
  <c r="X485"/>
  <c r="T485"/>
  <c r="R485"/>
  <c r="M485"/>
  <c r="AC484"/>
  <c r="AB484"/>
  <c r="AA484"/>
  <c r="Z484"/>
  <c r="Y484"/>
  <c r="X484"/>
  <c r="T484"/>
  <c r="R484"/>
  <c r="M484"/>
  <c r="AC483"/>
  <c r="AB483"/>
  <c r="AA483"/>
  <c r="Z483"/>
  <c r="Y483"/>
  <c r="X483"/>
  <c r="T483"/>
  <c r="R483"/>
  <c r="M483"/>
  <c r="AC482"/>
  <c r="AB482"/>
  <c r="AA482"/>
  <c r="Z482"/>
  <c r="Y482"/>
  <c r="X482"/>
  <c r="T482"/>
  <c r="R482"/>
  <c r="M482"/>
  <c r="AC481"/>
  <c r="AB481"/>
  <c r="AA481"/>
  <c r="Z481"/>
  <c r="Y481"/>
  <c r="X481"/>
  <c r="T481"/>
  <c r="R481"/>
  <c r="M481"/>
  <c r="AC480"/>
  <c r="AB480"/>
  <c r="AA480"/>
  <c r="Z480"/>
  <c r="Y480"/>
  <c r="X480"/>
  <c r="T480"/>
  <c r="R480"/>
  <c r="M480"/>
  <c r="AC479"/>
  <c r="AB479"/>
  <c r="AA479"/>
  <c r="Z479"/>
  <c r="Y479"/>
  <c r="X479"/>
  <c r="T479"/>
  <c r="R479"/>
  <c r="M479"/>
  <c r="AC478"/>
  <c r="AB478"/>
  <c r="AA478"/>
  <c r="Z478"/>
  <c r="Y478"/>
  <c r="X478"/>
  <c r="T478"/>
  <c r="R478"/>
  <c r="M478"/>
  <c r="AC477"/>
  <c r="AB477"/>
  <c r="AA477"/>
  <c r="Z477"/>
  <c r="Y477"/>
  <c r="X477"/>
  <c r="T477"/>
  <c r="R477"/>
  <c r="M477"/>
  <c r="AC476"/>
  <c r="AB476"/>
  <c r="AA476"/>
  <c r="Z476"/>
  <c r="Y476"/>
  <c r="X476"/>
  <c r="T476"/>
  <c r="R476"/>
  <c r="M476"/>
  <c r="AC475"/>
  <c r="AB475"/>
  <c r="AA475"/>
  <c r="Z475"/>
  <c r="Y475"/>
  <c r="X475"/>
  <c r="T475"/>
  <c r="R475"/>
  <c r="M475"/>
  <c r="AC474"/>
  <c r="AB474"/>
  <c r="AA474"/>
  <c r="Z474"/>
  <c r="Y474"/>
  <c r="X474"/>
  <c r="T474"/>
  <c r="R474"/>
  <c r="M474"/>
  <c r="AC473"/>
  <c r="AB473"/>
  <c r="AA473"/>
  <c r="Z473"/>
  <c r="Y473"/>
  <c r="X473"/>
  <c r="T473"/>
  <c r="R473"/>
  <c r="M473"/>
  <c r="AC472"/>
  <c r="AB472"/>
  <c r="AA472"/>
  <c r="Z472"/>
  <c r="Y472"/>
  <c r="X472"/>
  <c r="T472"/>
  <c r="R472"/>
  <c r="M472"/>
  <c r="AC471"/>
  <c r="AB471"/>
  <c r="AA471"/>
  <c r="Z471"/>
  <c r="Y471"/>
  <c r="X471"/>
  <c r="T471"/>
  <c r="R471"/>
  <c r="M471"/>
  <c r="AC470"/>
  <c r="AB470"/>
  <c r="AA470"/>
  <c r="Z470"/>
  <c r="Y470"/>
  <c r="X470"/>
  <c r="T470"/>
  <c r="R470"/>
  <c r="AC469"/>
  <c r="AB469"/>
  <c r="AA469"/>
  <c r="Z469"/>
  <c r="Y469"/>
  <c r="X469"/>
  <c r="T469"/>
  <c r="R469"/>
  <c r="M469"/>
  <c r="AC468"/>
  <c r="AB468"/>
  <c r="AA468"/>
  <c r="Z468"/>
  <c r="Y468"/>
  <c r="X468"/>
  <c r="T468"/>
  <c r="R468"/>
  <c r="M468"/>
  <c r="AC467"/>
  <c r="AB467"/>
  <c r="AA467"/>
  <c r="Z467"/>
  <c r="Y467"/>
  <c r="X467"/>
  <c r="T467"/>
  <c r="R467"/>
  <c r="M467"/>
  <c r="AC466"/>
  <c r="AB466"/>
  <c r="AA466"/>
  <c r="Z466"/>
  <c r="Y466"/>
  <c r="X466"/>
  <c r="T466"/>
  <c r="R466"/>
  <c r="M466"/>
  <c r="AC465"/>
  <c r="AB465"/>
  <c r="AA465"/>
  <c r="Z465"/>
  <c r="Y465"/>
  <c r="X465"/>
  <c r="T465"/>
  <c r="R465"/>
  <c r="M465"/>
  <c r="AC464"/>
  <c r="AB464"/>
  <c r="AA464"/>
  <c r="Z464"/>
  <c r="Y464"/>
  <c r="X464"/>
  <c r="T464"/>
  <c r="R464"/>
  <c r="M464"/>
  <c r="AC463"/>
  <c r="AB463"/>
  <c r="AA463"/>
  <c r="Z463"/>
  <c r="Y463"/>
  <c r="X463"/>
  <c r="T463"/>
  <c r="R463"/>
  <c r="AC462"/>
  <c r="AB462"/>
  <c r="AA462"/>
  <c r="Z462"/>
  <c r="Y462"/>
  <c r="X462"/>
  <c r="T462"/>
  <c r="R462"/>
  <c r="AC461"/>
  <c r="AB461"/>
  <c r="AA461"/>
  <c r="Z461"/>
  <c r="Y461"/>
  <c r="X461"/>
  <c r="T461"/>
  <c r="R461"/>
  <c r="M461"/>
  <c r="AC460"/>
  <c r="AB460"/>
  <c r="AA460"/>
  <c r="Z460"/>
  <c r="Y460"/>
  <c r="X460"/>
  <c r="T460"/>
  <c r="R460"/>
  <c r="M460"/>
  <c r="AC459"/>
  <c r="AB459"/>
  <c r="AA459"/>
  <c r="Z459"/>
  <c r="Y459"/>
  <c r="X459"/>
  <c r="T459"/>
  <c r="R459"/>
  <c r="M459"/>
  <c r="AC458"/>
  <c r="AB458"/>
  <c r="AA458"/>
  <c r="Z458"/>
  <c r="Y458"/>
  <c r="X458"/>
  <c r="T458"/>
  <c r="AC457"/>
  <c r="AB457"/>
  <c r="AA457"/>
  <c r="Z457"/>
  <c r="Y457"/>
  <c r="X457"/>
  <c r="T457"/>
  <c r="R457"/>
  <c r="M457"/>
  <c r="AC456"/>
  <c r="AB456"/>
  <c r="AA456"/>
  <c r="Z456"/>
  <c r="Y456"/>
  <c r="X456"/>
  <c r="T456"/>
  <c r="R456"/>
  <c r="M456"/>
  <c r="AC455"/>
  <c r="AB455"/>
  <c r="AA455"/>
  <c r="Z455"/>
  <c r="Y455"/>
  <c r="X455"/>
  <c r="T455"/>
  <c r="R455"/>
  <c r="M455"/>
  <c r="AC454"/>
  <c r="AB454"/>
  <c r="AA454"/>
  <c r="Z454"/>
  <c r="Y454"/>
  <c r="X454"/>
  <c r="T454"/>
  <c r="R454"/>
  <c r="M454"/>
  <c r="AC453"/>
  <c r="AB453"/>
  <c r="AA453"/>
  <c r="Z453"/>
  <c r="Y453"/>
  <c r="X453"/>
  <c r="T453"/>
  <c r="R453"/>
  <c r="M453"/>
  <c r="AC452"/>
  <c r="AB452"/>
  <c r="AA452"/>
  <c r="Z452"/>
  <c r="Y452"/>
  <c r="X452"/>
  <c r="T452"/>
  <c r="M452"/>
  <c r="AC451"/>
  <c r="AB451"/>
  <c r="AA451"/>
  <c r="Z451"/>
  <c r="Y451"/>
  <c r="X451"/>
  <c r="T451"/>
  <c r="R451"/>
  <c r="M451"/>
  <c r="AC450"/>
  <c r="AB450"/>
  <c r="AA450"/>
  <c r="Z450"/>
  <c r="Y450"/>
  <c r="X450"/>
  <c r="T450"/>
  <c r="R450"/>
  <c r="AC449"/>
  <c r="AB449"/>
  <c r="AA449"/>
  <c r="Z449"/>
  <c r="Y449"/>
  <c r="X449"/>
  <c r="T449"/>
  <c r="R449"/>
  <c r="M449"/>
  <c r="AC448"/>
  <c r="AB448"/>
  <c r="AA448"/>
  <c r="Z448"/>
  <c r="Y448"/>
  <c r="X448"/>
  <c r="T448"/>
  <c r="R448"/>
  <c r="M448"/>
  <c r="AC447"/>
  <c r="AB447"/>
  <c r="AA447"/>
  <c r="Z447"/>
  <c r="Y447"/>
  <c r="X447"/>
  <c r="T447"/>
  <c r="AC446"/>
  <c r="AB446"/>
  <c r="AA446"/>
  <c r="Z446"/>
  <c r="Y446"/>
  <c r="X446"/>
  <c r="T446"/>
  <c r="R446"/>
  <c r="M446"/>
  <c r="AC445"/>
  <c r="AB445"/>
  <c r="AA445"/>
  <c r="Z445"/>
  <c r="Y445"/>
  <c r="X445"/>
  <c r="T445"/>
  <c r="R445"/>
  <c r="M445"/>
  <c r="AC444"/>
  <c r="AB444"/>
  <c r="AA444"/>
  <c r="Z444"/>
  <c r="Y444"/>
  <c r="X444"/>
  <c r="T444"/>
  <c r="AC443"/>
  <c r="AB443"/>
  <c r="AA443"/>
  <c r="Z443"/>
  <c r="Y443"/>
  <c r="X443"/>
  <c r="T443"/>
  <c r="R443"/>
  <c r="AC442"/>
  <c r="AB442"/>
  <c r="AA442"/>
  <c r="Z442"/>
  <c r="Y442"/>
  <c r="X442"/>
  <c r="T442"/>
  <c r="AC441"/>
  <c r="AB441"/>
  <c r="AA441"/>
  <c r="Z441"/>
  <c r="Y441"/>
  <c r="X441"/>
  <c r="T441"/>
  <c r="AC440"/>
  <c r="AB440"/>
  <c r="AA440"/>
  <c r="Z440"/>
  <c r="Y440"/>
  <c r="X440"/>
  <c r="T440"/>
  <c r="R440"/>
  <c r="I440"/>
  <c r="F440"/>
  <c r="AC439"/>
  <c r="AB439"/>
  <c r="AA439"/>
  <c r="Z439"/>
  <c r="Y439"/>
  <c r="X439"/>
  <c r="T439"/>
  <c r="AC438"/>
  <c r="AB438"/>
  <c r="AA438"/>
  <c r="Z438"/>
  <c r="Y438"/>
  <c r="X438"/>
  <c r="T438"/>
  <c r="R438"/>
  <c r="AC437"/>
  <c r="AB437"/>
  <c r="AA437"/>
  <c r="Z437"/>
  <c r="Y437"/>
  <c r="X437"/>
  <c r="T437"/>
  <c r="R437"/>
  <c r="AC436"/>
  <c r="AB436"/>
  <c r="AA436"/>
  <c r="Z436"/>
  <c r="Y436"/>
  <c r="X436"/>
  <c r="T436"/>
  <c r="R436"/>
  <c r="M436"/>
  <c r="AC435"/>
  <c r="AB435"/>
  <c r="AA435"/>
  <c r="Z435"/>
  <c r="Y435"/>
  <c r="X435"/>
  <c r="T435"/>
  <c r="R435"/>
  <c r="M435"/>
  <c r="AC434"/>
  <c r="AB434"/>
  <c r="AA434"/>
  <c r="Z434"/>
  <c r="Y434"/>
  <c r="X434"/>
  <c r="T434"/>
  <c r="AC433"/>
  <c r="AB433"/>
  <c r="AA433"/>
  <c r="Z433"/>
  <c r="Y433"/>
  <c r="X433"/>
  <c r="T433"/>
  <c r="R433"/>
  <c r="AC432"/>
  <c r="AB432"/>
  <c r="AA432"/>
  <c r="Z432"/>
  <c r="Y432"/>
  <c r="X432"/>
  <c r="T432"/>
  <c r="R432"/>
  <c r="AC431"/>
  <c r="AB431"/>
  <c r="AA431"/>
  <c r="Z431"/>
  <c r="Y431"/>
  <c r="X431"/>
  <c r="T431"/>
  <c r="R431"/>
  <c r="M431"/>
  <c r="AC430"/>
  <c r="AB430"/>
  <c r="AA430"/>
  <c r="Z430"/>
  <c r="Y430"/>
  <c r="X430"/>
  <c r="T430"/>
  <c r="R430"/>
  <c r="AC429"/>
  <c r="AB429"/>
  <c r="AA429"/>
  <c r="Z429"/>
  <c r="Y429"/>
  <c r="X429"/>
  <c r="T429"/>
  <c r="R429"/>
  <c r="AC428"/>
  <c r="AB428"/>
  <c r="AA428"/>
  <c r="Z428"/>
  <c r="Y428"/>
  <c r="X428"/>
  <c r="T428"/>
  <c r="R428"/>
  <c r="AC427"/>
  <c r="AB427"/>
  <c r="AA427"/>
  <c r="Z427"/>
  <c r="Y427"/>
  <c r="X427"/>
  <c r="T427"/>
  <c r="R427"/>
  <c r="I427"/>
  <c r="F427"/>
  <c r="AC426"/>
  <c r="AB426"/>
  <c r="AA426"/>
  <c r="Z426"/>
  <c r="Y426"/>
  <c r="X426"/>
  <c r="T426"/>
  <c r="R426"/>
  <c r="M426"/>
  <c r="AC425"/>
  <c r="AB425"/>
  <c r="AA425"/>
  <c r="Z425"/>
  <c r="Y425"/>
  <c r="X425"/>
  <c r="T425"/>
  <c r="R425"/>
  <c r="M425"/>
  <c r="AC424"/>
  <c r="AB424"/>
  <c r="AA424"/>
  <c r="Z424"/>
  <c r="Y424"/>
  <c r="X424"/>
  <c r="T424"/>
  <c r="R424"/>
  <c r="M424"/>
  <c r="AC423"/>
  <c r="AB423"/>
  <c r="AA423"/>
  <c r="Z423"/>
  <c r="Y423"/>
  <c r="X423"/>
  <c r="T423"/>
  <c r="R423"/>
  <c r="M423"/>
  <c r="AC422"/>
  <c r="AB422"/>
  <c r="AA422"/>
  <c r="Z422"/>
  <c r="Y422"/>
  <c r="X422"/>
  <c r="T422"/>
  <c r="R422"/>
  <c r="M422"/>
  <c r="AC421"/>
  <c r="AB421"/>
  <c r="AA421"/>
  <c r="Z421"/>
  <c r="Y421"/>
  <c r="X421"/>
  <c r="T421"/>
  <c r="R421"/>
  <c r="M421"/>
  <c r="AC420"/>
  <c r="AB420"/>
  <c r="AA420"/>
  <c r="Z420"/>
  <c r="Y420"/>
  <c r="X420"/>
  <c r="T420"/>
  <c r="R420"/>
  <c r="M420"/>
  <c r="AC419"/>
  <c r="AB419"/>
  <c r="AA419"/>
  <c r="Z419"/>
  <c r="Y419"/>
  <c r="X419"/>
  <c r="T419"/>
  <c r="R419"/>
  <c r="M419"/>
  <c r="AC418"/>
  <c r="AB418"/>
  <c r="AA418"/>
  <c r="Z418"/>
  <c r="Y418"/>
  <c r="X418"/>
  <c r="T418"/>
  <c r="R418"/>
  <c r="M418"/>
  <c r="AC417"/>
  <c r="AB417"/>
  <c r="AA417"/>
  <c r="Z417"/>
  <c r="Y417"/>
  <c r="X417"/>
  <c r="T417"/>
  <c r="R417"/>
  <c r="M417"/>
  <c r="AC416"/>
  <c r="AB416"/>
  <c r="AA416"/>
  <c r="Z416"/>
  <c r="Y416"/>
  <c r="X416"/>
  <c r="T416"/>
  <c r="R416"/>
  <c r="AC415"/>
  <c r="AB415"/>
  <c r="AA415"/>
  <c r="Z415"/>
  <c r="Y415"/>
  <c r="X415"/>
  <c r="T415"/>
  <c r="R415"/>
  <c r="AC414"/>
  <c r="AB414"/>
  <c r="AA414"/>
  <c r="Z414"/>
  <c r="Y414"/>
  <c r="X414"/>
  <c r="T414"/>
  <c r="R414"/>
  <c r="AC413"/>
  <c r="AB413"/>
  <c r="AA413"/>
  <c r="Z413"/>
  <c r="Y413"/>
  <c r="X413"/>
  <c r="T413"/>
  <c r="R413"/>
  <c r="M413"/>
  <c r="AC412"/>
  <c r="AB412"/>
  <c r="AA412"/>
  <c r="Z412"/>
  <c r="Y412"/>
  <c r="X412"/>
  <c r="T412"/>
  <c r="R412"/>
  <c r="M412"/>
  <c r="AC411"/>
  <c r="AB411"/>
  <c r="AA411"/>
  <c r="Z411"/>
  <c r="Y411"/>
  <c r="X411"/>
  <c r="T411"/>
  <c r="R411"/>
  <c r="M411"/>
  <c r="AC410"/>
  <c r="AB410"/>
  <c r="AA410"/>
  <c r="Z410"/>
  <c r="Y410"/>
  <c r="X410"/>
  <c r="T410"/>
  <c r="R410"/>
  <c r="M410"/>
  <c r="AC409"/>
  <c r="AB409"/>
  <c r="AA409"/>
  <c r="Z409"/>
  <c r="Y409"/>
  <c r="X409"/>
  <c r="T409"/>
  <c r="R409"/>
  <c r="M409"/>
  <c r="AC408"/>
  <c r="AB408"/>
  <c r="AA408"/>
  <c r="Z408"/>
  <c r="Y408"/>
  <c r="X408"/>
  <c r="T408"/>
  <c r="R408"/>
  <c r="M408"/>
  <c r="AC407"/>
  <c r="AB407"/>
  <c r="AA407"/>
  <c r="Z407"/>
  <c r="Y407"/>
  <c r="X407"/>
  <c r="T407"/>
  <c r="R407"/>
  <c r="M407"/>
  <c r="AC406"/>
  <c r="AB406"/>
  <c r="AA406"/>
  <c r="Z406"/>
  <c r="Y406"/>
  <c r="X406"/>
  <c r="T406"/>
  <c r="R406"/>
  <c r="AC405"/>
  <c r="AB405"/>
  <c r="AA405"/>
  <c r="Z405"/>
  <c r="Y405"/>
  <c r="X405"/>
  <c r="T405"/>
  <c r="R405"/>
  <c r="AC404"/>
  <c r="AB404"/>
  <c r="AA404"/>
  <c r="Z404"/>
  <c r="Y404"/>
  <c r="X404"/>
  <c r="T404"/>
  <c r="R404"/>
  <c r="M404"/>
  <c r="AC403"/>
  <c r="AB403"/>
  <c r="AA403"/>
  <c r="Z403"/>
  <c r="Y403"/>
  <c r="X403"/>
  <c r="T403"/>
  <c r="R403"/>
  <c r="M403"/>
  <c r="AC402"/>
  <c r="AB402"/>
  <c r="AA402"/>
  <c r="Z402"/>
  <c r="Y402"/>
  <c r="X402"/>
  <c r="T402"/>
  <c r="AC401"/>
  <c r="AB401"/>
  <c r="AA401"/>
  <c r="Z401"/>
  <c r="Y401"/>
  <c r="X401"/>
  <c r="T401"/>
  <c r="AC400"/>
  <c r="AB400"/>
  <c r="AA400"/>
  <c r="Z400"/>
  <c r="Y400"/>
  <c r="X400"/>
  <c r="T400"/>
  <c r="AC399"/>
  <c r="AB399"/>
  <c r="AA399"/>
  <c r="Z399"/>
  <c r="Y399"/>
  <c r="X399"/>
  <c r="T399"/>
  <c r="R399"/>
  <c r="M399"/>
  <c r="AC398"/>
  <c r="AB398"/>
  <c r="AA398"/>
  <c r="Z398"/>
  <c r="Y398"/>
  <c r="X398"/>
  <c r="T398"/>
  <c r="R398"/>
  <c r="M398"/>
  <c r="L398"/>
  <c r="K398"/>
  <c r="G398"/>
  <c r="F398"/>
  <c r="AC397"/>
  <c r="AB397"/>
  <c r="AA397"/>
  <c r="Z397"/>
  <c r="Y397"/>
  <c r="X397"/>
  <c r="T397"/>
  <c r="R397"/>
  <c r="AC396"/>
  <c r="AB396"/>
  <c r="AA396"/>
  <c r="Z396"/>
  <c r="Y396"/>
  <c r="X396"/>
  <c r="T396"/>
  <c r="R396"/>
  <c r="AC395"/>
  <c r="AB395"/>
  <c r="AA395"/>
  <c r="Z395"/>
  <c r="Y395"/>
  <c r="X395"/>
  <c r="T395"/>
  <c r="R395"/>
  <c r="M395"/>
  <c r="AC394"/>
  <c r="AB394"/>
  <c r="AA394"/>
  <c r="Z394"/>
  <c r="Y394"/>
  <c r="X394"/>
  <c r="T394"/>
  <c r="R394"/>
  <c r="M394"/>
  <c r="AC393"/>
  <c r="AB393"/>
  <c r="AA393"/>
  <c r="Z393"/>
  <c r="Y393"/>
  <c r="X393"/>
  <c r="T393"/>
  <c r="R393"/>
  <c r="M393"/>
  <c r="AC392"/>
  <c r="AB392"/>
  <c r="AA392"/>
  <c r="Z392"/>
  <c r="Y392"/>
  <c r="X392"/>
  <c r="T392"/>
  <c r="R392"/>
  <c r="AC391"/>
  <c r="AB391"/>
  <c r="AA391"/>
  <c r="Z391"/>
  <c r="Y391"/>
  <c r="X391"/>
  <c r="T391"/>
  <c r="R391"/>
  <c r="AC390"/>
  <c r="AB390"/>
  <c r="AA390"/>
  <c r="Z390"/>
  <c r="Y390"/>
  <c r="X390"/>
  <c r="T390"/>
  <c r="R390"/>
  <c r="M390"/>
  <c r="AC389"/>
  <c r="AB389"/>
  <c r="AA389"/>
  <c r="Z389"/>
  <c r="Y389"/>
  <c r="X389"/>
  <c r="T389"/>
  <c r="R389"/>
  <c r="M389"/>
  <c r="AC388"/>
  <c r="AB388"/>
  <c r="AA388"/>
  <c r="Z388"/>
  <c r="Y388"/>
  <c r="X388"/>
  <c r="T388"/>
  <c r="R388"/>
  <c r="M388"/>
  <c r="AC387"/>
  <c r="AB387"/>
  <c r="AA387"/>
  <c r="Z387"/>
  <c r="Y387"/>
  <c r="X387"/>
  <c r="T387"/>
  <c r="R387"/>
  <c r="M387"/>
  <c r="AC386"/>
  <c r="AB386"/>
  <c r="AA386"/>
  <c r="Z386"/>
  <c r="Y386"/>
  <c r="X386"/>
  <c r="T386"/>
  <c r="R386"/>
  <c r="M386"/>
  <c r="AC385"/>
  <c r="AB385"/>
  <c r="AA385"/>
  <c r="Z385"/>
  <c r="Y385"/>
  <c r="X385"/>
  <c r="T385"/>
  <c r="R385"/>
  <c r="M385"/>
  <c r="AC384"/>
  <c r="AB384"/>
  <c r="AA384"/>
  <c r="Z384"/>
  <c r="Y384"/>
  <c r="X384"/>
  <c r="T384"/>
  <c r="R384"/>
  <c r="M384"/>
  <c r="AC383"/>
  <c r="AB383"/>
  <c r="AA383"/>
  <c r="Z383"/>
  <c r="Y383"/>
  <c r="X383"/>
  <c r="T383"/>
  <c r="R383"/>
  <c r="M383"/>
  <c r="AC382"/>
  <c r="AB382"/>
  <c r="AA382"/>
  <c r="Z382"/>
  <c r="Y382"/>
  <c r="X382"/>
  <c r="T382"/>
  <c r="R382"/>
  <c r="M382"/>
  <c r="AC381"/>
  <c r="AB381"/>
  <c r="AA381"/>
  <c r="Z381"/>
  <c r="Y381"/>
  <c r="X381"/>
  <c r="T381"/>
  <c r="R381"/>
  <c r="M381"/>
  <c r="AC380"/>
  <c r="AB380"/>
  <c r="AA380"/>
  <c r="Z380"/>
  <c r="Y380"/>
  <c r="X380"/>
  <c r="T380"/>
  <c r="R380"/>
  <c r="M380"/>
  <c r="AC379"/>
  <c r="AB379"/>
  <c r="AA379"/>
  <c r="Z379"/>
  <c r="Y379"/>
  <c r="X379"/>
  <c r="T379"/>
  <c r="R379"/>
  <c r="M379"/>
  <c r="AC378"/>
  <c r="AB378"/>
  <c r="AA378"/>
  <c r="Z378"/>
  <c r="Y378"/>
  <c r="X378"/>
  <c r="T378"/>
  <c r="R378"/>
  <c r="M378"/>
  <c r="AC377"/>
  <c r="AB377"/>
  <c r="AA377"/>
  <c r="Z377"/>
  <c r="Y377"/>
  <c r="X377"/>
  <c r="T377"/>
  <c r="R377"/>
  <c r="M377"/>
  <c r="AC376"/>
  <c r="AB376"/>
  <c r="AA376"/>
  <c r="Z376"/>
  <c r="Y376"/>
  <c r="X376"/>
  <c r="T376"/>
  <c r="R376"/>
  <c r="M376"/>
  <c r="AC375"/>
  <c r="AB375"/>
  <c r="AA375"/>
  <c r="Z375"/>
  <c r="Y375"/>
  <c r="X375"/>
  <c r="T375"/>
  <c r="R375"/>
  <c r="M375"/>
  <c r="AC374"/>
  <c r="AB374"/>
  <c r="AA374"/>
  <c r="Z374"/>
  <c r="Y374"/>
  <c r="X374"/>
  <c r="T374"/>
  <c r="R374"/>
  <c r="M374"/>
  <c r="AC373"/>
  <c r="AB373"/>
  <c r="AA373"/>
  <c r="Z373"/>
  <c r="Y373"/>
  <c r="X373"/>
  <c r="T373"/>
  <c r="R373"/>
  <c r="M373"/>
  <c r="AC372"/>
  <c r="AB372"/>
  <c r="AA372"/>
  <c r="Z372"/>
  <c r="Y372"/>
  <c r="X372"/>
  <c r="T372"/>
  <c r="R372"/>
  <c r="M372"/>
  <c r="AC371"/>
  <c r="AB371"/>
  <c r="AA371"/>
  <c r="Z371"/>
  <c r="Y371"/>
  <c r="X371"/>
  <c r="T371"/>
  <c r="R371"/>
  <c r="M371"/>
  <c r="L371"/>
  <c r="K371"/>
  <c r="F371"/>
  <c r="G371" s="1"/>
  <c r="AC370"/>
  <c r="AB370"/>
  <c r="AA370"/>
  <c r="Z370"/>
  <c r="Y370"/>
  <c r="X370"/>
  <c r="T370"/>
  <c r="R370"/>
  <c r="M370"/>
  <c r="AC369"/>
  <c r="AB369"/>
  <c r="AA369"/>
  <c r="Z369"/>
  <c r="Y369"/>
  <c r="X369"/>
  <c r="T369"/>
  <c r="R369"/>
  <c r="M369"/>
  <c r="AC368"/>
  <c r="AB368"/>
  <c r="AA368"/>
  <c r="Z368"/>
  <c r="Y368"/>
  <c r="X368"/>
  <c r="T368"/>
  <c r="R368"/>
  <c r="M368"/>
  <c r="AC367"/>
  <c r="AB367"/>
  <c r="AA367"/>
  <c r="Z367"/>
  <c r="Y367"/>
  <c r="X367"/>
  <c r="T367"/>
  <c r="R367"/>
  <c r="M367"/>
  <c r="AC366"/>
  <c r="AB366"/>
  <c r="AA366"/>
  <c r="Z366"/>
  <c r="Y366"/>
  <c r="X366"/>
  <c r="T366"/>
  <c r="R366"/>
  <c r="M366"/>
  <c r="L366"/>
  <c r="K366"/>
  <c r="G366"/>
  <c r="F366"/>
  <c r="AC365"/>
  <c r="AB365"/>
  <c r="AA365"/>
  <c r="Z365"/>
  <c r="T365"/>
  <c r="R365"/>
  <c r="AC364"/>
  <c r="AB364"/>
  <c r="AA364"/>
  <c r="Z364"/>
  <c r="T364"/>
  <c r="R364"/>
  <c r="AC363"/>
  <c r="AB363"/>
  <c r="AA363"/>
  <c r="Z363"/>
  <c r="Y363"/>
  <c r="X363"/>
  <c r="T363"/>
  <c r="R363"/>
  <c r="M363"/>
  <c r="AC362"/>
  <c r="AB362"/>
  <c r="AA362"/>
  <c r="Z362"/>
  <c r="Y362"/>
  <c r="X362"/>
  <c r="T362"/>
  <c r="R362"/>
  <c r="M362"/>
  <c r="AC361"/>
  <c r="AB361"/>
  <c r="AA361"/>
  <c r="Z361"/>
  <c r="Y361"/>
  <c r="X361"/>
  <c r="T361"/>
  <c r="R361"/>
  <c r="M361"/>
  <c r="AC360"/>
  <c r="AB360"/>
  <c r="AA360"/>
  <c r="Z360"/>
  <c r="Y360"/>
  <c r="X360"/>
  <c r="T360"/>
  <c r="R360"/>
  <c r="M360"/>
  <c r="AC359"/>
  <c r="AB359"/>
  <c r="AA359"/>
  <c r="Z359"/>
  <c r="Y359"/>
  <c r="X359"/>
  <c r="T359"/>
  <c r="R359"/>
  <c r="M359"/>
  <c r="AC358"/>
  <c r="AB358"/>
  <c r="AA358"/>
  <c r="Z358"/>
  <c r="Y358"/>
  <c r="X358"/>
  <c r="T358"/>
  <c r="R358"/>
  <c r="M358"/>
  <c r="AC357"/>
  <c r="AB357"/>
  <c r="AA357"/>
  <c r="Z357"/>
  <c r="Y357"/>
  <c r="X357"/>
  <c r="T357"/>
  <c r="R357"/>
  <c r="M357"/>
  <c r="AC356"/>
  <c r="AB356"/>
  <c r="AA356"/>
  <c r="Z356"/>
  <c r="Y356"/>
  <c r="X356"/>
  <c r="T356"/>
  <c r="R356"/>
  <c r="M356"/>
  <c r="AC355"/>
  <c r="AB355"/>
  <c r="AA355"/>
  <c r="Z355"/>
  <c r="Y355"/>
  <c r="X355"/>
  <c r="T355"/>
  <c r="R355"/>
  <c r="M355"/>
  <c r="AC354"/>
  <c r="AB354"/>
  <c r="AA354"/>
  <c r="Z354"/>
  <c r="Y354"/>
  <c r="X354"/>
  <c r="T354"/>
  <c r="R354"/>
  <c r="M354"/>
  <c r="AC353"/>
  <c r="AB353"/>
  <c r="AA353"/>
  <c r="Z353"/>
  <c r="Y353"/>
  <c r="X353"/>
  <c r="T353"/>
  <c r="R353"/>
  <c r="M353"/>
  <c r="AC352"/>
  <c r="AB352"/>
  <c r="AA352"/>
  <c r="Z352"/>
  <c r="Y352"/>
  <c r="X352"/>
  <c r="T352"/>
  <c r="R352"/>
  <c r="AC351"/>
  <c r="AB351"/>
  <c r="AA351"/>
  <c r="Z351"/>
  <c r="Y351"/>
  <c r="X351"/>
  <c r="T351"/>
  <c r="R351"/>
  <c r="AC350"/>
  <c r="AB350"/>
  <c r="AA350"/>
  <c r="Z350"/>
  <c r="Y350"/>
  <c r="X350"/>
  <c r="T350"/>
  <c r="AC349"/>
  <c r="AB349"/>
  <c r="AA349"/>
  <c r="Z349"/>
  <c r="Y349"/>
  <c r="X349"/>
  <c r="T349"/>
  <c r="R349"/>
  <c r="M349"/>
  <c r="AC348"/>
  <c r="AB348"/>
  <c r="AA348"/>
  <c r="Z348"/>
  <c r="Y348"/>
  <c r="X348"/>
  <c r="T348"/>
  <c r="AC347"/>
  <c r="AB347"/>
  <c r="AA347"/>
  <c r="Z347"/>
  <c r="Y347"/>
  <c r="X347"/>
  <c r="T347"/>
  <c r="R347"/>
  <c r="M347"/>
  <c r="AC346"/>
  <c r="AB346"/>
  <c r="AA346"/>
  <c r="Z346"/>
  <c r="Y346"/>
  <c r="X346"/>
  <c r="T346"/>
  <c r="R346"/>
  <c r="M346"/>
  <c r="AC345"/>
  <c r="AB345"/>
  <c r="AA345"/>
  <c r="Z345"/>
  <c r="Y345"/>
  <c r="X345"/>
  <c r="T345"/>
  <c r="R345"/>
  <c r="AC344"/>
  <c r="AB344"/>
  <c r="AA344"/>
  <c r="Z344"/>
  <c r="Y344"/>
  <c r="X344"/>
  <c r="T344"/>
  <c r="R344"/>
  <c r="M344"/>
  <c r="AC343"/>
  <c r="AB343"/>
  <c r="AA343"/>
  <c r="Z343"/>
  <c r="Y343"/>
  <c r="X343"/>
  <c r="T343"/>
  <c r="R343"/>
  <c r="M343"/>
  <c r="AC342"/>
  <c r="AB342"/>
  <c r="AA342"/>
  <c r="Z342"/>
  <c r="Y342"/>
  <c r="X342"/>
  <c r="T342"/>
  <c r="R342"/>
  <c r="M342"/>
  <c r="AC341"/>
  <c r="AB341"/>
  <c r="AA341"/>
  <c r="Z341"/>
  <c r="Y341"/>
  <c r="X341"/>
  <c r="T341"/>
  <c r="R341"/>
  <c r="M341"/>
  <c r="AC340"/>
  <c r="AB340"/>
  <c r="AA340"/>
  <c r="Z340"/>
  <c r="Y340"/>
  <c r="X340"/>
  <c r="T340"/>
  <c r="R340"/>
  <c r="M340"/>
  <c r="L340"/>
  <c r="K340"/>
  <c r="F340"/>
  <c r="G340" s="1"/>
  <c r="AC339"/>
  <c r="AB339"/>
  <c r="AA339"/>
  <c r="Z339"/>
  <c r="Y339"/>
  <c r="X339"/>
  <c r="T339"/>
  <c r="R339"/>
  <c r="M339"/>
  <c r="AC338"/>
  <c r="AB338"/>
  <c r="AA338"/>
  <c r="Z338"/>
  <c r="Y338"/>
  <c r="X338"/>
  <c r="T338"/>
  <c r="R338"/>
  <c r="M338"/>
  <c r="AC337"/>
  <c r="AB337"/>
  <c r="AA337"/>
  <c r="Z337"/>
  <c r="Y337"/>
  <c r="X337"/>
  <c r="T337"/>
  <c r="R337"/>
  <c r="M337"/>
  <c r="AC336"/>
  <c r="AB336"/>
  <c r="AA336"/>
  <c r="Z336"/>
  <c r="Y336"/>
  <c r="X336"/>
  <c r="T336"/>
  <c r="R336"/>
  <c r="AC335"/>
  <c r="AB335"/>
  <c r="AA335"/>
  <c r="Z335"/>
  <c r="Y335"/>
  <c r="X335"/>
  <c r="T335"/>
  <c r="R335"/>
  <c r="M335"/>
  <c r="AC334"/>
  <c r="AB334"/>
  <c r="AA334"/>
  <c r="Z334"/>
  <c r="Y334"/>
  <c r="X334"/>
  <c r="T334"/>
  <c r="R334"/>
  <c r="M334"/>
  <c r="AC333"/>
  <c r="AB333"/>
  <c r="AA333"/>
  <c r="Z333"/>
  <c r="Y333"/>
  <c r="X333"/>
  <c r="T333"/>
  <c r="R333"/>
  <c r="M333"/>
  <c r="AC332"/>
  <c r="AB332"/>
  <c r="AA332"/>
  <c r="Z332"/>
  <c r="Y332"/>
  <c r="X332"/>
  <c r="T332"/>
  <c r="R332"/>
  <c r="AC331"/>
  <c r="AB331"/>
  <c r="AA331"/>
  <c r="Z331"/>
  <c r="Y331"/>
  <c r="X331"/>
  <c r="T331"/>
  <c r="R331"/>
  <c r="M331"/>
  <c r="AC330"/>
  <c r="AB330"/>
  <c r="AA330"/>
  <c r="Z330"/>
  <c r="Y330"/>
  <c r="X330"/>
  <c r="T330"/>
  <c r="R330"/>
  <c r="M330"/>
  <c r="AC329"/>
  <c r="AB329"/>
  <c r="AA329"/>
  <c r="Z329"/>
  <c r="Y329"/>
  <c r="X329"/>
  <c r="T329"/>
  <c r="R329"/>
  <c r="M329"/>
  <c r="AC328"/>
  <c r="AB328"/>
  <c r="AA328"/>
  <c r="Z328"/>
  <c r="Y328"/>
  <c r="X328"/>
  <c r="T328"/>
  <c r="R328"/>
  <c r="M328"/>
  <c r="AC327"/>
  <c r="AB327"/>
  <c r="AA327"/>
  <c r="Z327"/>
  <c r="Y327"/>
  <c r="X327"/>
  <c r="T327"/>
  <c r="R327"/>
  <c r="M327"/>
  <c r="AC326"/>
  <c r="AB326"/>
  <c r="AA326"/>
  <c r="Z326"/>
  <c r="Y326"/>
  <c r="X326"/>
  <c r="T326"/>
  <c r="R326"/>
  <c r="M326"/>
  <c r="AC325"/>
  <c r="AB325"/>
  <c r="AA325"/>
  <c r="Z325"/>
  <c r="Y325"/>
  <c r="X325"/>
  <c r="T325"/>
  <c r="R325"/>
  <c r="M325"/>
  <c r="AC324"/>
  <c r="AB324"/>
  <c r="AA324"/>
  <c r="Z324"/>
  <c r="Y324"/>
  <c r="X324"/>
  <c r="T324"/>
  <c r="R324"/>
  <c r="AC323"/>
  <c r="AB323"/>
  <c r="AA323"/>
  <c r="Z323"/>
  <c r="Y323"/>
  <c r="X323"/>
  <c r="T323"/>
  <c r="R323"/>
  <c r="M323"/>
  <c r="AC322"/>
  <c r="AB322"/>
  <c r="AA322"/>
  <c r="Z322"/>
  <c r="Y322"/>
  <c r="X322"/>
  <c r="T322"/>
  <c r="R322"/>
  <c r="M322"/>
  <c r="AC321"/>
  <c r="AB321"/>
  <c r="AA321"/>
  <c r="Z321"/>
  <c r="Y321"/>
  <c r="X321"/>
  <c r="T321"/>
  <c r="R321"/>
  <c r="M321"/>
  <c r="AC320"/>
  <c r="AB320"/>
  <c r="AA320"/>
  <c r="Z320"/>
  <c r="Y320"/>
  <c r="X320"/>
  <c r="T320"/>
  <c r="R320"/>
  <c r="M320"/>
  <c r="AC319"/>
  <c r="AB319"/>
  <c r="AA319"/>
  <c r="Z319"/>
  <c r="Y319"/>
  <c r="X319"/>
  <c r="T319"/>
  <c r="R319"/>
  <c r="M319"/>
  <c r="AC318"/>
  <c r="AB318"/>
  <c r="AA318"/>
  <c r="Z318"/>
  <c r="Y318"/>
  <c r="X318"/>
  <c r="T318"/>
  <c r="R318"/>
  <c r="M318"/>
  <c r="AC317"/>
  <c r="AB317"/>
  <c r="AA317"/>
  <c r="Z317"/>
  <c r="Y317"/>
  <c r="X317"/>
  <c r="T317"/>
  <c r="R317"/>
  <c r="M317"/>
  <c r="AC316"/>
  <c r="AB316"/>
  <c r="AA316"/>
  <c r="Z316"/>
  <c r="Y316"/>
  <c r="X316"/>
  <c r="T316"/>
  <c r="R316"/>
  <c r="M316"/>
  <c r="AC315"/>
  <c r="AB315"/>
  <c r="AA315"/>
  <c r="Z315"/>
  <c r="Y315"/>
  <c r="X315"/>
  <c r="T315"/>
  <c r="R315"/>
  <c r="M315"/>
  <c r="AC314"/>
  <c r="AB314"/>
  <c r="AA314"/>
  <c r="Z314"/>
  <c r="Y314"/>
  <c r="X314"/>
  <c r="T314"/>
  <c r="R314"/>
  <c r="M314"/>
  <c r="AC313"/>
  <c r="AB313"/>
  <c r="AA313"/>
  <c r="Z313"/>
  <c r="Y313"/>
  <c r="X313"/>
  <c r="T313"/>
  <c r="R313"/>
  <c r="M313"/>
  <c r="AC312"/>
  <c r="AB312"/>
  <c r="AA312"/>
  <c r="Z312"/>
  <c r="Y312"/>
  <c r="X312"/>
  <c r="T312"/>
  <c r="R312"/>
  <c r="M312"/>
  <c r="AC311"/>
  <c r="AB311"/>
  <c r="AA311"/>
  <c r="Z311"/>
  <c r="Y311"/>
  <c r="X311"/>
  <c r="T311"/>
  <c r="R311"/>
  <c r="M311"/>
  <c r="AC310"/>
  <c r="AB310"/>
  <c r="AA310"/>
  <c r="Z310"/>
  <c r="Y310"/>
  <c r="X310"/>
  <c r="T310"/>
  <c r="R310"/>
  <c r="M310"/>
  <c r="AC309"/>
  <c r="AB309"/>
  <c r="AA309"/>
  <c r="Z309"/>
  <c r="Y309"/>
  <c r="X309"/>
  <c r="T309"/>
  <c r="R309"/>
  <c r="M309"/>
  <c r="AC308"/>
  <c r="AB308"/>
  <c r="AA308"/>
  <c r="Z308"/>
  <c r="Y308"/>
  <c r="X308"/>
  <c r="T308"/>
  <c r="R308"/>
  <c r="M308"/>
  <c r="AC307"/>
  <c r="AB307"/>
  <c r="AA307"/>
  <c r="Z307"/>
  <c r="Y307"/>
  <c r="X307"/>
  <c r="T307"/>
  <c r="R307"/>
  <c r="M307"/>
  <c r="AC306"/>
  <c r="AB306"/>
  <c r="AA306"/>
  <c r="Z306"/>
  <c r="Y306"/>
  <c r="X306"/>
  <c r="T306"/>
  <c r="R306"/>
  <c r="M306"/>
  <c r="AC305"/>
  <c r="AB305"/>
  <c r="AA305"/>
  <c r="Z305"/>
  <c r="Y305"/>
  <c r="X305"/>
  <c r="T305"/>
  <c r="R305"/>
  <c r="AC304"/>
  <c r="AB304"/>
  <c r="AA304"/>
  <c r="Z304"/>
  <c r="Y304"/>
  <c r="X304"/>
  <c r="T304"/>
  <c r="R304"/>
  <c r="AC303"/>
  <c r="AB303"/>
  <c r="AA303"/>
  <c r="Z303"/>
  <c r="Y303"/>
  <c r="X303"/>
  <c r="T303"/>
  <c r="R303"/>
  <c r="AC302"/>
  <c r="AB302"/>
  <c r="AA302"/>
  <c r="Z302"/>
  <c r="Y302"/>
  <c r="X302"/>
  <c r="T302"/>
  <c r="R302"/>
  <c r="AC301"/>
  <c r="AB301"/>
  <c r="AA301"/>
  <c r="Z301"/>
  <c r="Y301"/>
  <c r="X301"/>
  <c r="T301"/>
  <c r="R301"/>
  <c r="M301"/>
  <c r="AC300"/>
  <c r="AB300"/>
  <c r="AA300"/>
  <c r="Z300"/>
  <c r="Y300"/>
  <c r="X300"/>
  <c r="T300"/>
  <c r="AC299"/>
  <c r="AB299"/>
  <c r="AA299"/>
  <c r="Z299"/>
  <c r="Y299"/>
  <c r="X299"/>
  <c r="T299"/>
  <c r="R299"/>
  <c r="M299"/>
  <c r="AC298"/>
  <c r="AB298"/>
  <c r="AA298"/>
  <c r="Z298"/>
  <c r="Y298"/>
  <c r="X298"/>
  <c r="T298"/>
  <c r="R298"/>
  <c r="M298"/>
  <c r="AC297"/>
  <c r="AB297"/>
  <c r="AA297"/>
  <c r="Z297"/>
  <c r="Y297"/>
  <c r="X297"/>
  <c r="T297"/>
  <c r="R297"/>
  <c r="M297"/>
  <c r="AC296"/>
  <c r="AB296"/>
  <c r="AA296"/>
  <c r="Z296"/>
  <c r="Y296"/>
  <c r="X296"/>
  <c r="T296"/>
  <c r="R296"/>
  <c r="AC295"/>
  <c r="AB295"/>
  <c r="AA295"/>
  <c r="Z295"/>
  <c r="Y295"/>
  <c r="X295"/>
  <c r="T295"/>
  <c r="R295"/>
  <c r="M295"/>
  <c r="AC294"/>
  <c r="AB294"/>
  <c r="AA294"/>
  <c r="Z294"/>
  <c r="Y294"/>
  <c r="X294"/>
  <c r="T294"/>
  <c r="R294"/>
  <c r="M294"/>
  <c r="L294"/>
  <c r="K294"/>
  <c r="F294"/>
  <c r="G294" s="1"/>
  <c r="AC293"/>
  <c r="AB293"/>
  <c r="AA293"/>
  <c r="Z293"/>
  <c r="Y293"/>
  <c r="X293"/>
  <c r="T293"/>
  <c r="R293"/>
  <c r="M293"/>
  <c r="AC292"/>
  <c r="AB292"/>
  <c r="AA292"/>
  <c r="Z292"/>
  <c r="Y292"/>
  <c r="X292"/>
  <c r="T292"/>
  <c r="R292"/>
  <c r="M292"/>
  <c r="AC291"/>
  <c r="AB291"/>
  <c r="AA291"/>
  <c r="Z291"/>
  <c r="Y291"/>
  <c r="X291"/>
  <c r="T291"/>
  <c r="R291"/>
  <c r="M291"/>
  <c r="AC290"/>
  <c r="AB290"/>
  <c r="AA290"/>
  <c r="Z290"/>
  <c r="Y290"/>
  <c r="X290"/>
  <c r="T290"/>
  <c r="R290"/>
  <c r="M290"/>
  <c r="AC289"/>
  <c r="AB289"/>
  <c r="AA289"/>
  <c r="Z289"/>
  <c r="Y289"/>
  <c r="X289"/>
  <c r="T289"/>
  <c r="R289"/>
  <c r="AC288"/>
  <c r="AB288"/>
  <c r="AA288"/>
  <c r="Z288"/>
  <c r="Y288"/>
  <c r="X288"/>
  <c r="T288"/>
  <c r="R288"/>
  <c r="M288"/>
  <c r="AC287"/>
  <c r="AB287"/>
  <c r="AA287"/>
  <c r="Z287"/>
  <c r="Y287"/>
  <c r="X287"/>
  <c r="T287"/>
  <c r="R287"/>
  <c r="M287"/>
  <c r="AC286"/>
  <c r="AB286"/>
  <c r="AA286"/>
  <c r="Z286"/>
  <c r="Y286"/>
  <c r="X286"/>
  <c r="T286"/>
  <c r="R286"/>
  <c r="M286"/>
  <c r="AC285"/>
  <c r="AB285"/>
  <c r="AA285"/>
  <c r="Z285"/>
  <c r="Y285"/>
  <c r="X285"/>
  <c r="T285"/>
  <c r="R285"/>
  <c r="M285"/>
  <c r="AC284"/>
  <c r="AB284"/>
  <c r="AA284"/>
  <c r="Z284"/>
  <c r="Y284"/>
  <c r="X284"/>
  <c r="T284"/>
  <c r="R284"/>
  <c r="M284"/>
  <c r="AC283"/>
  <c r="AB283"/>
  <c r="AA283"/>
  <c r="Z283"/>
  <c r="Y283"/>
  <c r="X283"/>
  <c r="T283"/>
  <c r="R283"/>
  <c r="M283"/>
  <c r="AC282"/>
  <c r="AB282"/>
  <c r="AA282"/>
  <c r="Z282"/>
  <c r="Y282"/>
  <c r="X282"/>
  <c r="T282"/>
  <c r="R282"/>
  <c r="M282"/>
  <c r="AC281"/>
  <c r="AB281"/>
  <c r="AA281"/>
  <c r="Z281"/>
  <c r="Y281"/>
  <c r="X281"/>
  <c r="T281"/>
  <c r="R281"/>
  <c r="M281"/>
  <c r="AC280"/>
  <c r="AB280"/>
  <c r="AA280"/>
  <c r="Z280"/>
  <c r="Y280"/>
  <c r="X280"/>
  <c r="T280"/>
  <c r="R280"/>
  <c r="M280"/>
  <c r="AC279"/>
  <c r="AB279"/>
  <c r="AA279"/>
  <c r="Z279"/>
  <c r="Y279"/>
  <c r="X279"/>
  <c r="T279"/>
  <c r="R279"/>
  <c r="M279"/>
  <c r="AC278"/>
  <c r="AB278"/>
  <c r="AA278"/>
  <c r="Z278"/>
  <c r="Y278"/>
  <c r="X278"/>
  <c r="T278"/>
  <c r="R278"/>
  <c r="M278"/>
  <c r="AC277"/>
  <c r="AB277"/>
  <c r="AA277"/>
  <c r="Z277"/>
  <c r="Y277"/>
  <c r="X277"/>
  <c r="T277"/>
  <c r="R277"/>
  <c r="M277"/>
  <c r="AC276"/>
  <c r="AB276"/>
  <c r="AA276"/>
  <c r="Z276"/>
  <c r="Y276"/>
  <c r="X276"/>
  <c r="T276"/>
  <c r="R276"/>
  <c r="M276"/>
  <c r="AC275"/>
  <c r="AB275"/>
  <c r="AA275"/>
  <c r="Z275"/>
  <c r="Y275"/>
  <c r="X275"/>
  <c r="T275"/>
  <c r="R275"/>
  <c r="M275"/>
  <c r="AC274"/>
  <c r="AB274"/>
  <c r="AA274"/>
  <c r="Z274"/>
  <c r="Y274"/>
  <c r="X274"/>
  <c r="T274"/>
  <c r="R274"/>
  <c r="M274"/>
  <c r="AC273"/>
  <c r="AB273"/>
  <c r="AA273"/>
  <c r="Z273"/>
  <c r="Y273"/>
  <c r="X273"/>
  <c r="T273"/>
  <c r="R273"/>
  <c r="AC272"/>
  <c r="AB272"/>
  <c r="AA272"/>
  <c r="Z272"/>
  <c r="Y272"/>
  <c r="X272"/>
  <c r="T272"/>
  <c r="R272"/>
  <c r="M272"/>
  <c r="AC271"/>
  <c r="AB271"/>
  <c r="AA271"/>
  <c r="Z271"/>
  <c r="Y271"/>
  <c r="X271"/>
  <c r="T271"/>
  <c r="R271"/>
  <c r="AC270"/>
  <c r="AB270"/>
  <c r="AA270"/>
  <c r="Z270"/>
  <c r="Y270"/>
  <c r="X270"/>
  <c r="T270"/>
  <c r="R270"/>
  <c r="AC269"/>
  <c r="AB269"/>
  <c r="AA269"/>
  <c r="Z269"/>
  <c r="Y269"/>
  <c r="X269"/>
  <c r="T269"/>
  <c r="R269"/>
  <c r="M269"/>
  <c r="AC268"/>
  <c r="AB268"/>
  <c r="AA268"/>
  <c r="Z268"/>
  <c r="Y268"/>
  <c r="X268"/>
  <c r="T268"/>
  <c r="AC267"/>
  <c r="AB267"/>
  <c r="AA267"/>
  <c r="Z267"/>
  <c r="Y267"/>
  <c r="X267"/>
  <c r="T267"/>
  <c r="R267"/>
  <c r="M267"/>
  <c r="AC266"/>
  <c r="AB266"/>
  <c r="AA266"/>
  <c r="Z266"/>
  <c r="Y266"/>
  <c r="X266"/>
  <c r="T266"/>
  <c r="R266"/>
  <c r="M266"/>
  <c r="AC265"/>
  <c r="AB265"/>
  <c r="AA265"/>
  <c r="Z265"/>
  <c r="Y265"/>
  <c r="X265"/>
  <c r="T265"/>
  <c r="R265"/>
  <c r="M265"/>
  <c r="AC264"/>
  <c r="AB264"/>
  <c r="AA264"/>
  <c r="Z264"/>
  <c r="Y264"/>
  <c r="X264"/>
  <c r="T264"/>
  <c r="R264"/>
  <c r="M264"/>
  <c r="AC263"/>
  <c r="AB263"/>
  <c r="AA263"/>
  <c r="Z263"/>
  <c r="Y263"/>
  <c r="X263"/>
  <c r="T263"/>
  <c r="R263"/>
  <c r="M263"/>
  <c r="AC262"/>
  <c r="AB262"/>
  <c r="AA262"/>
  <c r="Z262"/>
  <c r="Y262"/>
  <c r="X262"/>
  <c r="T262"/>
  <c r="R262"/>
  <c r="M262"/>
  <c r="AC261"/>
  <c r="AB261"/>
  <c r="AA261"/>
  <c r="Z261"/>
  <c r="Y261"/>
  <c r="X261"/>
  <c r="T261"/>
  <c r="R261"/>
  <c r="M261"/>
  <c r="AC260"/>
  <c r="AB260"/>
  <c r="AA260"/>
  <c r="Z260"/>
  <c r="Y260"/>
  <c r="X260"/>
  <c r="T260"/>
  <c r="R260"/>
  <c r="M260"/>
  <c r="AC259"/>
  <c r="AB259"/>
  <c r="AA259"/>
  <c r="Z259"/>
  <c r="Y259"/>
  <c r="X259"/>
  <c r="T259"/>
  <c r="R259"/>
  <c r="M259"/>
  <c r="AC258"/>
  <c r="AB258"/>
  <c r="AA258"/>
  <c r="Z258"/>
  <c r="Y258"/>
  <c r="X258"/>
  <c r="T258"/>
  <c r="R258"/>
  <c r="M258"/>
  <c r="AC257"/>
  <c r="AB257"/>
  <c r="AA257"/>
  <c r="Z257"/>
  <c r="Y257"/>
  <c r="X257"/>
  <c r="T257"/>
  <c r="R257"/>
  <c r="M257"/>
  <c r="AC256"/>
  <c r="AB256"/>
  <c r="AA256"/>
  <c r="Z256"/>
  <c r="Y256"/>
  <c r="X256"/>
  <c r="T256"/>
  <c r="R256"/>
  <c r="M256"/>
  <c r="AC255"/>
  <c r="AB255"/>
  <c r="AA255"/>
  <c r="Z255"/>
  <c r="Y255"/>
  <c r="X255"/>
  <c r="T255"/>
  <c r="R255"/>
  <c r="M255"/>
  <c r="AC254"/>
  <c r="AB254"/>
  <c r="AA254"/>
  <c r="Z254"/>
  <c r="Y254"/>
  <c r="X254"/>
  <c r="T254"/>
  <c r="R254"/>
  <c r="M254"/>
  <c r="AC253"/>
  <c r="AB253"/>
  <c r="AA253"/>
  <c r="Z253"/>
  <c r="Y253"/>
  <c r="X253"/>
  <c r="T253"/>
  <c r="R253"/>
  <c r="M253"/>
  <c r="AC252"/>
  <c r="AB252"/>
  <c r="AA252"/>
  <c r="Z252"/>
  <c r="Y252"/>
  <c r="X252"/>
  <c r="T252"/>
  <c r="R252"/>
  <c r="M252"/>
  <c r="AC251"/>
  <c r="AB251"/>
  <c r="AA251"/>
  <c r="Z251"/>
  <c r="Y251"/>
  <c r="X251"/>
  <c r="T251"/>
  <c r="R251"/>
  <c r="M251"/>
  <c r="AC250"/>
  <c r="AB250"/>
  <c r="AA250"/>
  <c r="Z250"/>
  <c r="Y250"/>
  <c r="X250"/>
  <c r="T250"/>
  <c r="R250"/>
  <c r="M250"/>
  <c r="AC249"/>
  <c r="AB249"/>
  <c r="AA249"/>
  <c r="Z249"/>
  <c r="Y249"/>
  <c r="X249"/>
  <c r="T249"/>
  <c r="R249"/>
  <c r="M249"/>
  <c r="AC248"/>
  <c r="AB248"/>
  <c r="AA248"/>
  <c r="Z248"/>
  <c r="Y248"/>
  <c r="X248"/>
  <c r="T248"/>
  <c r="R248"/>
  <c r="M248"/>
  <c r="AC247"/>
  <c r="AB247"/>
  <c r="AA247"/>
  <c r="Z247"/>
  <c r="Y247"/>
  <c r="X247"/>
  <c r="T247"/>
  <c r="R247"/>
  <c r="M247"/>
  <c r="AC246"/>
  <c r="AB246"/>
  <c r="AA246"/>
  <c r="Z246"/>
  <c r="Y246"/>
  <c r="X246"/>
  <c r="T246"/>
  <c r="R246"/>
  <c r="AC245"/>
  <c r="AB245"/>
  <c r="AA245"/>
  <c r="Z245"/>
  <c r="Y245"/>
  <c r="X245"/>
  <c r="T245"/>
  <c r="R245"/>
  <c r="AC244"/>
  <c r="AB244"/>
  <c r="AA244"/>
  <c r="Z244"/>
  <c r="Y244"/>
  <c r="X244"/>
  <c r="T244"/>
  <c r="R244"/>
  <c r="AC243"/>
  <c r="AB243"/>
  <c r="AA243"/>
  <c r="Z243"/>
  <c r="Y243"/>
  <c r="X243"/>
  <c r="T243"/>
  <c r="R243"/>
  <c r="M243"/>
  <c r="AC242"/>
  <c r="AB242"/>
  <c r="AA242"/>
  <c r="Z242"/>
  <c r="Y242"/>
  <c r="X242"/>
  <c r="T242"/>
  <c r="R242"/>
  <c r="M242"/>
  <c r="AC241"/>
  <c r="AB241"/>
  <c r="AA241"/>
  <c r="Z241"/>
  <c r="Y241"/>
  <c r="X241"/>
  <c r="T241"/>
  <c r="R241"/>
  <c r="M241"/>
  <c r="AC240"/>
  <c r="AB240"/>
  <c r="AA240"/>
  <c r="Z240"/>
  <c r="Y240"/>
  <c r="X240"/>
  <c r="T240"/>
  <c r="R240"/>
  <c r="M240"/>
  <c r="AC239"/>
  <c r="AB239"/>
  <c r="AA239"/>
  <c r="Z239"/>
  <c r="Y239"/>
  <c r="X239"/>
  <c r="T239"/>
  <c r="R239"/>
  <c r="M239"/>
  <c r="AC238"/>
  <c r="AB238"/>
  <c r="AA238"/>
  <c r="Z238"/>
  <c r="Y238"/>
  <c r="X238"/>
  <c r="T238"/>
  <c r="AC237"/>
  <c r="AB237"/>
  <c r="AA237"/>
  <c r="Z237"/>
  <c r="Y237"/>
  <c r="X237"/>
  <c r="T237"/>
  <c r="AC236"/>
  <c r="AB236"/>
  <c r="AA236"/>
  <c r="Z236"/>
  <c r="Y236"/>
  <c r="X236"/>
  <c r="T236"/>
  <c r="AC235"/>
  <c r="AB235"/>
  <c r="AA235"/>
  <c r="Z235"/>
  <c r="Y235"/>
  <c r="X235"/>
  <c r="T235"/>
  <c r="R235"/>
  <c r="M235"/>
  <c r="AC234"/>
  <c r="AB234"/>
  <c r="AA234"/>
  <c r="Z234"/>
  <c r="Y234"/>
  <c r="X234"/>
  <c r="T234"/>
  <c r="AC233"/>
  <c r="AB233"/>
  <c r="AA233"/>
  <c r="Z233"/>
  <c r="Y233"/>
  <c r="X233"/>
  <c r="T233"/>
  <c r="R233"/>
  <c r="M233"/>
  <c r="AC232"/>
  <c r="AB232"/>
  <c r="AA232"/>
  <c r="Z232"/>
  <c r="Y232"/>
  <c r="X232"/>
  <c r="T232"/>
  <c r="R232"/>
  <c r="M232"/>
  <c r="AC231"/>
  <c r="AB231"/>
  <c r="AA231"/>
  <c r="Z231"/>
  <c r="Y231"/>
  <c r="X231"/>
  <c r="T231"/>
  <c r="R231"/>
  <c r="M231"/>
  <c r="AC230"/>
  <c r="AB230"/>
  <c r="AA230"/>
  <c r="Z230"/>
  <c r="Y230"/>
  <c r="X230"/>
  <c r="T230"/>
  <c r="R230"/>
  <c r="M230"/>
  <c r="AC229"/>
  <c r="AB229"/>
  <c r="AA229"/>
  <c r="Z229"/>
  <c r="Y229"/>
  <c r="X229"/>
  <c r="T229"/>
  <c r="R229"/>
  <c r="M229"/>
  <c r="AC228"/>
  <c r="AB228"/>
  <c r="AA228"/>
  <c r="Z228"/>
  <c r="Y228"/>
  <c r="X228"/>
  <c r="T228"/>
  <c r="R228"/>
  <c r="M228"/>
  <c r="AC227"/>
  <c r="AB227"/>
  <c r="AA227"/>
  <c r="Z227"/>
  <c r="Y227"/>
  <c r="X227"/>
  <c r="T227"/>
  <c r="R227"/>
  <c r="M227"/>
  <c r="AC226"/>
  <c r="AB226"/>
  <c r="AA226"/>
  <c r="Z226"/>
  <c r="Y226"/>
  <c r="X226"/>
  <c r="T226"/>
  <c r="R226"/>
  <c r="AC225"/>
  <c r="AB225"/>
  <c r="AA225"/>
  <c r="Z225"/>
  <c r="Y225"/>
  <c r="X225"/>
  <c r="T225"/>
  <c r="R225"/>
  <c r="M225"/>
  <c r="L225"/>
  <c r="K225"/>
  <c r="G225"/>
  <c r="F225"/>
  <c r="AC224"/>
  <c r="AB224"/>
  <c r="AA224"/>
  <c r="Z224"/>
  <c r="Y224"/>
  <c r="X224"/>
  <c r="T224"/>
  <c r="R224"/>
  <c r="M224"/>
  <c r="AC223"/>
  <c r="AB223"/>
  <c r="AA223"/>
  <c r="Z223"/>
  <c r="Y223"/>
  <c r="X223"/>
  <c r="T223"/>
  <c r="R223"/>
  <c r="M223"/>
  <c r="AC222"/>
  <c r="AB222"/>
  <c r="AA222"/>
  <c r="Z222"/>
  <c r="Y222"/>
  <c r="X222"/>
  <c r="T222"/>
  <c r="R222"/>
  <c r="M222"/>
  <c r="AC221"/>
  <c r="AB221"/>
  <c r="AA221"/>
  <c r="Z221"/>
  <c r="Y221"/>
  <c r="X221"/>
  <c r="T221"/>
  <c r="R221"/>
  <c r="M221"/>
  <c r="AC220"/>
  <c r="AB220"/>
  <c r="AA220"/>
  <c r="Z220"/>
  <c r="Y220"/>
  <c r="X220"/>
  <c r="T220"/>
  <c r="R220"/>
  <c r="M220"/>
  <c r="AC219"/>
  <c r="AB219"/>
  <c r="AA219"/>
  <c r="Z219"/>
  <c r="Y219"/>
  <c r="X219"/>
  <c r="T219"/>
  <c r="AC218"/>
  <c r="AB218"/>
  <c r="AA218"/>
  <c r="Z218"/>
  <c r="Y218"/>
  <c r="X218"/>
  <c r="T218"/>
  <c r="R218"/>
  <c r="AC217"/>
  <c r="AB217"/>
  <c r="AA217"/>
  <c r="Z217"/>
  <c r="Y217"/>
  <c r="X217"/>
  <c r="T217"/>
  <c r="R217"/>
  <c r="AC216"/>
  <c r="AB216"/>
  <c r="AA216"/>
  <c r="Z216"/>
  <c r="Y216"/>
  <c r="X216"/>
  <c r="T216"/>
  <c r="R216"/>
  <c r="M216"/>
  <c r="L216"/>
  <c r="K216"/>
  <c r="F216"/>
  <c r="G216" s="1"/>
  <c r="AC215"/>
  <c r="AB215"/>
  <c r="AA215"/>
  <c r="Z215"/>
  <c r="Y215"/>
  <c r="X215"/>
  <c r="T215"/>
  <c r="R215"/>
  <c r="M215"/>
  <c r="AC214"/>
  <c r="AB214"/>
  <c r="AA214"/>
  <c r="Z214"/>
  <c r="Y214"/>
  <c r="X214"/>
  <c r="T214"/>
  <c r="R214"/>
  <c r="AC213"/>
  <c r="AB213"/>
  <c r="AA213"/>
  <c r="Z213"/>
  <c r="Y213"/>
  <c r="X213"/>
  <c r="T213"/>
  <c r="R213"/>
  <c r="I213"/>
  <c r="F213"/>
  <c r="AC212"/>
  <c r="AB212"/>
  <c r="AA212"/>
  <c r="Z212"/>
  <c r="Y212"/>
  <c r="X212"/>
  <c r="T212"/>
  <c r="R212"/>
  <c r="M212"/>
  <c r="L212"/>
  <c r="K212"/>
  <c r="F212"/>
  <c r="G212" s="1"/>
  <c r="AC211"/>
  <c r="AB211"/>
  <c r="AA211"/>
  <c r="Z211"/>
  <c r="Y211"/>
  <c r="X211"/>
  <c r="T211"/>
  <c r="R211"/>
  <c r="M211"/>
  <c r="AC210"/>
  <c r="AB210"/>
  <c r="AA210"/>
  <c r="Z210"/>
  <c r="Y210"/>
  <c r="X210"/>
  <c r="T210"/>
  <c r="R210"/>
  <c r="M210"/>
  <c r="L210"/>
  <c r="K210"/>
  <c r="F210"/>
  <c r="G210" s="1"/>
  <c r="AC209"/>
  <c r="AB209"/>
  <c r="AA209"/>
  <c r="Z209"/>
  <c r="Y209"/>
  <c r="X209"/>
  <c r="T209"/>
  <c r="R209"/>
  <c r="AC208"/>
  <c r="AB208"/>
  <c r="AA208"/>
  <c r="Z208"/>
  <c r="Y208"/>
  <c r="X208"/>
  <c r="T208"/>
  <c r="R208"/>
  <c r="M208"/>
  <c r="AC207"/>
  <c r="AB207"/>
  <c r="AA207"/>
  <c r="Z207"/>
  <c r="Y207"/>
  <c r="X207"/>
  <c r="T207"/>
  <c r="R207"/>
  <c r="AC206"/>
  <c r="AB206"/>
  <c r="AA206"/>
  <c r="Z206"/>
  <c r="Y206"/>
  <c r="X206"/>
  <c r="T206"/>
  <c r="R206"/>
  <c r="M206"/>
  <c r="AC205"/>
  <c r="AB205"/>
  <c r="AA205"/>
  <c r="Z205"/>
  <c r="Y205"/>
  <c r="X205"/>
  <c r="T205"/>
  <c r="R205"/>
  <c r="M205"/>
  <c r="AC204"/>
  <c r="AB204"/>
  <c r="AA204"/>
  <c r="Z204"/>
  <c r="Y204"/>
  <c r="X204"/>
  <c r="T204"/>
  <c r="R204"/>
  <c r="M204"/>
  <c r="AC203"/>
  <c r="AB203"/>
  <c r="AA203"/>
  <c r="Z203"/>
  <c r="Y203"/>
  <c r="X203"/>
  <c r="T203"/>
  <c r="R203"/>
  <c r="M203"/>
  <c r="AC202"/>
  <c r="AB202"/>
  <c r="AA202"/>
  <c r="Z202"/>
  <c r="Y202"/>
  <c r="X202"/>
  <c r="T202"/>
  <c r="R202"/>
  <c r="M202"/>
  <c r="AC201"/>
  <c r="AB201"/>
  <c r="AA201"/>
  <c r="Z201"/>
  <c r="Y201"/>
  <c r="X201"/>
  <c r="T201"/>
  <c r="R201"/>
  <c r="M201"/>
  <c r="AC200"/>
  <c r="AB200"/>
  <c r="AA200"/>
  <c r="Z200"/>
  <c r="Y200"/>
  <c r="X200"/>
  <c r="T200"/>
  <c r="R200"/>
  <c r="M200"/>
  <c r="AC199"/>
  <c r="AB199"/>
  <c r="AA199"/>
  <c r="Z199"/>
  <c r="Y199"/>
  <c r="X199"/>
  <c r="T199"/>
  <c r="R199"/>
  <c r="AC198"/>
  <c r="AB198"/>
  <c r="AA198"/>
  <c r="Z198"/>
  <c r="Y198"/>
  <c r="X198"/>
  <c r="T198"/>
  <c r="R198"/>
  <c r="M198"/>
  <c r="AC197"/>
  <c r="AB197"/>
  <c r="AA197"/>
  <c r="Z197"/>
  <c r="Y197"/>
  <c r="X197"/>
  <c r="T197"/>
  <c r="R197"/>
  <c r="M197"/>
  <c r="L197"/>
  <c r="K197"/>
  <c r="F197"/>
  <c r="G197" s="1"/>
  <c r="AC196"/>
  <c r="AB196"/>
  <c r="AA196"/>
  <c r="Z196"/>
  <c r="Y196"/>
  <c r="X196"/>
  <c r="T196"/>
  <c r="R196"/>
  <c r="M196"/>
  <c r="AC195"/>
  <c r="AB195"/>
  <c r="AA195"/>
  <c r="Z195"/>
  <c r="Y195"/>
  <c r="X195"/>
  <c r="T195"/>
  <c r="R195"/>
  <c r="M195"/>
  <c r="F195"/>
  <c r="AC194"/>
  <c r="AB194"/>
  <c r="AA194"/>
  <c r="Z194"/>
  <c r="Y194"/>
  <c r="X194"/>
  <c r="T194"/>
  <c r="R194"/>
  <c r="M194"/>
  <c r="AC193"/>
  <c r="AB193"/>
  <c r="AA193"/>
  <c r="Z193"/>
  <c r="Y193"/>
  <c r="X193"/>
  <c r="T193"/>
  <c r="R193"/>
  <c r="M193"/>
  <c r="AC192"/>
  <c r="AB192"/>
  <c r="AA192"/>
  <c r="Z192"/>
  <c r="Y192"/>
  <c r="X192"/>
  <c r="T192"/>
  <c r="R192"/>
  <c r="M192"/>
  <c r="AC191"/>
  <c r="AB191"/>
  <c r="AA191"/>
  <c r="Z191"/>
  <c r="Y191"/>
  <c r="X191"/>
  <c r="T191"/>
  <c r="R191"/>
  <c r="M191"/>
  <c r="AC190"/>
  <c r="AB190"/>
  <c r="AA190"/>
  <c r="Z190"/>
  <c r="Y190"/>
  <c r="X190"/>
  <c r="T190"/>
  <c r="R190"/>
  <c r="M190"/>
  <c r="AC189"/>
  <c r="AB189"/>
  <c r="AA189"/>
  <c r="Z189"/>
  <c r="Y189"/>
  <c r="X189"/>
  <c r="T189"/>
  <c r="R189"/>
  <c r="M189"/>
  <c r="AC188"/>
  <c r="AB188"/>
  <c r="AA188"/>
  <c r="Z188"/>
  <c r="Y188"/>
  <c r="X188"/>
  <c r="T188"/>
  <c r="R188"/>
  <c r="AC187"/>
  <c r="AB187"/>
  <c r="AA187"/>
  <c r="Z187"/>
  <c r="Y187"/>
  <c r="X187"/>
  <c r="T187"/>
  <c r="R187"/>
  <c r="AC186"/>
  <c r="AB186"/>
  <c r="AA186"/>
  <c r="Z186"/>
  <c r="Y186"/>
  <c r="X186"/>
  <c r="T186"/>
  <c r="R186"/>
  <c r="AC185"/>
  <c r="AB185"/>
  <c r="AA185"/>
  <c r="Z185"/>
  <c r="Y185"/>
  <c r="X185"/>
  <c r="T185"/>
  <c r="R185"/>
  <c r="AC184"/>
  <c r="AB184"/>
  <c r="AA184"/>
  <c r="Z184"/>
  <c r="Y184"/>
  <c r="X184"/>
  <c r="T184"/>
  <c r="R184"/>
  <c r="M184"/>
  <c r="AC183"/>
  <c r="AB183"/>
  <c r="AA183"/>
  <c r="Z183"/>
  <c r="Y183"/>
  <c r="X183"/>
  <c r="T183"/>
  <c r="R183"/>
  <c r="M183"/>
  <c r="AC182"/>
  <c r="AB182"/>
  <c r="AA182"/>
  <c r="Z182"/>
  <c r="Y182"/>
  <c r="X182"/>
  <c r="T182"/>
  <c r="AC181"/>
  <c r="AB181"/>
  <c r="AA181"/>
  <c r="Z181"/>
  <c r="Y181"/>
  <c r="X181"/>
  <c r="T181"/>
  <c r="R181"/>
  <c r="M181"/>
  <c r="AC180"/>
  <c r="AB180"/>
  <c r="AA180"/>
  <c r="Z180"/>
  <c r="Y180"/>
  <c r="X180"/>
  <c r="T180"/>
  <c r="R180"/>
  <c r="M180"/>
  <c r="AC179"/>
  <c r="AB179"/>
  <c r="AA179"/>
  <c r="Z179"/>
  <c r="Y179"/>
  <c r="X179"/>
  <c r="T179"/>
  <c r="R179"/>
  <c r="M179"/>
  <c r="AC178"/>
  <c r="AB178"/>
  <c r="AA178"/>
  <c r="Z178"/>
  <c r="Y178"/>
  <c r="X178"/>
  <c r="T178"/>
  <c r="R178"/>
  <c r="M178"/>
  <c r="AC177"/>
  <c r="AB177"/>
  <c r="AA177"/>
  <c r="Z177"/>
  <c r="Y177"/>
  <c r="X177"/>
  <c r="T177"/>
  <c r="R177"/>
  <c r="M177"/>
  <c r="AC176"/>
  <c r="AB176"/>
  <c r="AA176"/>
  <c r="Z176"/>
  <c r="Y176"/>
  <c r="X176"/>
  <c r="T176"/>
  <c r="R176"/>
  <c r="M176"/>
  <c r="AC175"/>
  <c r="AB175"/>
  <c r="AA175"/>
  <c r="Z175"/>
  <c r="Y175"/>
  <c r="X175"/>
  <c r="T175"/>
  <c r="R175"/>
  <c r="M175"/>
  <c r="AC174"/>
  <c r="AB174"/>
  <c r="AA174"/>
  <c r="Z174"/>
  <c r="Y174"/>
  <c r="X174"/>
  <c r="T174"/>
  <c r="R174"/>
  <c r="M174"/>
  <c r="AC173"/>
  <c r="AB173"/>
  <c r="AA173"/>
  <c r="Z173"/>
  <c r="Y173"/>
  <c r="X173"/>
  <c r="T173"/>
  <c r="R173"/>
  <c r="M173"/>
  <c r="AC172"/>
  <c r="AB172"/>
  <c r="AA172"/>
  <c r="Z172"/>
  <c r="Y172"/>
  <c r="X172"/>
  <c r="T172"/>
  <c r="R172"/>
  <c r="M172"/>
  <c r="AC171"/>
  <c r="AB171"/>
  <c r="AA171"/>
  <c r="Z171"/>
  <c r="Y171"/>
  <c r="X171"/>
  <c r="T171"/>
  <c r="R171"/>
  <c r="M171"/>
  <c r="L171"/>
  <c r="K171"/>
  <c r="G171"/>
  <c r="F171"/>
  <c r="AC170"/>
  <c r="AB170"/>
  <c r="AA170"/>
  <c r="Z170"/>
  <c r="Y170"/>
  <c r="X170"/>
  <c r="T170"/>
  <c r="AC169"/>
  <c r="AB169"/>
  <c r="AA169"/>
  <c r="Z169"/>
  <c r="Y169"/>
  <c r="X169"/>
  <c r="T169"/>
  <c r="R169"/>
  <c r="M169"/>
  <c r="AC168"/>
  <c r="AB168"/>
  <c r="AA168"/>
  <c r="Z168"/>
  <c r="Y168"/>
  <c r="X168"/>
  <c r="T168"/>
  <c r="AC167"/>
  <c r="AB167"/>
  <c r="AA167"/>
  <c r="Z167"/>
  <c r="Y167"/>
  <c r="X167"/>
  <c r="T167"/>
  <c r="R167"/>
  <c r="M167"/>
  <c r="AC166"/>
  <c r="AB166"/>
  <c r="AA166"/>
  <c r="Z166"/>
  <c r="Y166"/>
  <c r="X166"/>
  <c r="T166"/>
  <c r="R166"/>
  <c r="M166"/>
  <c r="AC165"/>
  <c r="AB165"/>
  <c r="AA165"/>
  <c r="Z165"/>
  <c r="Y165"/>
  <c r="X165"/>
  <c r="T165"/>
  <c r="R165"/>
  <c r="M165"/>
  <c r="AC164"/>
  <c r="AB164"/>
  <c r="AA164"/>
  <c r="Z164"/>
  <c r="Y164"/>
  <c r="X164"/>
  <c r="T164"/>
  <c r="R164"/>
  <c r="M164"/>
  <c r="AC163"/>
  <c r="AB163"/>
  <c r="AA163"/>
  <c r="Z163"/>
  <c r="Y163"/>
  <c r="X163"/>
  <c r="T163"/>
  <c r="AC162"/>
  <c r="AB162"/>
  <c r="AA162"/>
  <c r="Z162"/>
  <c r="Y162"/>
  <c r="X162"/>
  <c r="T162"/>
  <c r="AC161"/>
  <c r="AB161"/>
  <c r="AA161"/>
  <c r="Z161"/>
  <c r="Y161"/>
  <c r="X161"/>
  <c r="T161"/>
  <c r="R161"/>
  <c r="M161"/>
  <c r="AC160"/>
  <c r="AB160"/>
  <c r="AA160"/>
  <c r="Z160"/>
  <c r="Y160"/>
  <c r="X160"/>
  <c r="T160"/>
  <c r="R160"/>
  <c r="M160"/>
  <c r="AC159"/>
  <c r="AB159"/>
  <c r="AA159"/>
  <c r="Z159"/>
  <c r="Y159"/>
  <c r="X159"/>
  <c r="T159"/>
  <c r="R159"/>
  <c r="M159"/>
  <c r="AC158"/>
  <c r="AB158"/>
  <c r="AA158"/>
  <c r="Z158"/>
  <c r="Y158"/>
  <c r="X158"/>
  <c r="T158"/>
  <c r="R158"/>
  <c r="M158"/>
  <c r="AC157"/>
  <c r="AB157"/>
  <c r="AA157"/>
  <c r="Z157"/>
  <c r="Y157"/>
  <c r="X157"/>
  <c r="T157"/>
  <c r="R157"/>
  <c r="M157"/>
  <c r="L157"/>
  <c r="K157"/>
  <c r="G157"/>
  <c r="F157"/>
  <c r="AC156"/>
  <c r="AB156"/>
  <c r="AA156"/>
  <c r="Z156"/>
  <c r="Y156"/>
  <c r="X156"/>
  <c r="T156"/>
  <c r="AC155"/>
  <c r="AB155"/>
  <c r="AA155"/>
  <c r="Z155"/>
  <c r="Y155"/>
  <c r="X155"/>
  <c r="T155"/>
  <c r="R155"/>
  <c r="M155"/>
  <c r="AC154"/>
  <c r="AB154"/>
  <c r="AA154"/>
  <c r="Z154"/>
  <c r="Y154"/>
  <c r="X154"/>
  <c r="T154"/>
  <c r="R154"/>
  <c r="M154"/>
  <c r="AC153"/>
  <c r="AB153"/>
  <c r="AA153"/>
  <c r="Z153"/>
  <c r="Y153"/>
  <c r="X153"/>
  <c r="T153"/>
  <c r="R153"/>
  <c r="M153"/>
  <c r="AC152"/>
  <c r="AB152"/>
  <c r="AA152"/>
  <c r="Z152"/>
  <c r="Y152"/>
  <c r="X152"/>
  <c r="T152"/>
  <c r="R152"/>
  <c r="M152"/>
  <c r="AC151"/>
  <c r="AB151"/>
  <c r="AA151"/>
  <c r="Z151"/>
  <c r="Y151"/>
  <c r="X151"/>
  <c r="T151"/>
  <c r="R151"/>
  <c r="M151"/>
  <c r="AC150"/>
  <c r="AB150"/>
  <c r="AA150"/>
  <c r="Z150"/>
  <c r="Y150"/>
  <c r="X150"/>
  <c r="T150"/>
  <c r="R150"/>
  <c r="M150"/>
  <c r="AC149"/>
  <c r="AB149"/>
  <c r="AA149"/>
  <c r="Z149"/>
  <c r="Y149"/>
  <c r="X149"/>
  <c r="T149"/>
  <c r="R149"/>
  <c r="M149"/>
  <c r="AC148"/>
  <c r="AB148"/>
  <c r="AA148"/>
  <c r="Z148"/>
  <c r="Y148"/>
  <c r="X148"/>
  <c r="T148"/>
  <c r="R148"/>
  <c r="M148"/>
  <c r="AC147"/>
  <c r="AB147"/>
  <c r="AA147"/>
  <c r="Z147"/>
  <c r="Y147"/>
  <c r="X147"/>
  <c r="T147"/>
  <c r="AC146"/>
  <c r="AB146"/>
  <c r="AA146"/>
  <c r="Z146"/>
  <c r="Y146"/>
  <c r="X146"/>
  <c r="T146"/>
  <c r="AC145"/>
  <c r="AB145"/>
  <c r="AA145"/>
  <c r="Z145"/>
  <c r="Y145"/>
  <c r="X145"/>
  <c r="T145"/>
  <c r="AC144"/>
  <c r="AB144"/>
  <c r="AA144"/>
  <c r="Z144"/>
  <c r="Y144"/>
  <c r="X144"/>
  <c r="T144"/>
  <c r="R144"/>
  <c r="M144"/>
  <c r="AC143"/>
  <c r="AB143"/>
  <c r="AA143"/>
  <c r="Z143"/>
  <c r="Y143"/>
  <c r="X143"/>
  <c r="T143"/>
  <c r="R143"/>
  <c r="M143"/>
  <c r="AC142"/>
  <c r="AB142"/>
  <c r="AA142"/>
  <c r="Z142"/>
  <c r="Y142"/>
  <c r="X142"/>
  <c r="T142"/>
  <c r="AC141"/>
  <c r="AB141"/>
  <c r="AA141"/>
  <c r="Z141"/>
  <c r="Y141"/>
  <c r="X141"/>
  <c r="T141"/>
  <c r="R141"/>
  <c r="AC140"/>
  <c r="AB140"/>
  <c r="AA140"/>
  <c r="Z140"/>
  <c r="Y140"/>
  <c r="X140"/>
  <c r="T140"/>
  <c r="R140"/>
  <c r="AC139"/>
  <c r="AB139"/>
  <c r="AA139"/>
  <c r="Z139"/>
  <c r="Y139"/>
  <c r="X139"/>
  <c r="T139"/>
  <c r="R139"/>
  <c r="AC138"/>
  <c r="AB138"/>
  <c r="AA138"/>
  <c r="Z138"/>
  <c r="Y138"/>
  <c r="X138"/>
  <c r="T138"/>
  <c r="R138"/>
  <c r="M138"/>
  <c r="AC137"/>
  <c r="AB137"/>
  <c r="AA137"/>
  <c r="Z137"/>
  <c r="Y137"/>
  <c r="X137"/>
  <c r="T137"/>
  <c r="R137"/>
  <c r="M137"/>
  <c r="AC136"/>
  <c r="AB136"/>
  <c r="AA136"/>
  <c r="Z136"/>
  <c r="Y136"/>
  <c r="X136"/>
  <c r="T136"/>
  <c r="R136"/>
  <c r="M136"/>
  <c r="AC135"/>
  <c r="AB135"/>
  <c r="AA135"/>
  <c r="Z135"/>
  <c r="Y135"/>
  <c r="X135"/>
  <c r="T135"/>
  <c r="R135"/>
  <c r="M135"/>
  <c r="AC134"/>
  <c r="AB134"/>
  <c r="AA134"/>
  <c r="Z134"/>
  <c r="Y134"/>
  <c r="X134"/>
  <c r="T134"/>
  <c r="R134"/>
  <c r="M134"/>
  <c r="AC133"/>
  <c r="AB133"/>
  <c r="AA133"/>
  <c r="Z133"/>
  <c r="Y133"/>
  <c r="X133"/>
  <c r="T133"/>
  <c r="R133"/>
  <c r="M133"/>
  <c r="AC132"/>
  <c r="AB132"/>
  <c r="AA132"/>
  <c r="Z132"/>
  <c r="Y132"/>
  <c r="X132"/>
  <c r="T132"/>
  <c r="R132"/>
  <c r="M132"/>
  <c r="AC131"/>
  <c r="AB131"/>
  <c r="AA131"/>
  <c r="Z131"/>
  <c r="Y131"/>
  <c r="X131"/>
  <c r="T131"/>
  <c r="R131"/>
  <c r="M131"/>
  <c r="AC130"/>
  <c r="AB130"/>
  <c r="AA130"/>
  <c r="Z130"/>
  <c r="Y130"/>
  <c r="X130"/>
  <c r="T130"/>
  <c r="R130"/>
  <c r="M130"/>
  <c r="AC129"/>
  <c r="AB129"/>
  <c r="AA129"/>
  <c r="Z129"/>
  <c r="Y129"/>
  <c r="X129"/>
  <c r="T129"/>
  <c r="R129"/>
  <c r="AC128"/>
  <c r="AB128"/>
  <c r="AA128"/>
  <c r="Z128"/>
  <c r="Y128"/>
  <c r="X128"/>
  <c r="T128"/>
  <c r="R128"/>
  <c r="M128"/>
  <c r="AC127"/>
  <c r="AB127"/>
  <c r="AA127"/>
  <c r="Z127"/>
  <c r="Y127"/>
  <c r="X127"/>
  <c r="T127"/>
  <c r="R127"/>
  <c r="M127"/>
  <c r="AC126"/>
  <c r="AB126"/>
  <c r="AA126"/>
  <c r="Z126"/>
  <c r="Y126"/>
  <c r="X126"/>
  <c r="T126"/>
  <c r="R126"/>
  <c r="AC125"/>
  <c r="AB125"/>
  <c r="AA125"/>
  <c r="Z125"/>
  <c r="Y125"/>
  <c r="X125"/>
  <c r="T125"/>
  <c r="AC124"/>
  <c r="AB124"/>
  <c r="AA124"/>
  <c r="Z124"/>
  <c r="Y124"/>
  <c r="X124"/>
  <c r="T124"/>
  <c r="AC123"/>
  <c r="AB123"/>
  <c r="AA123"/>
  <c r="Z123"/>
  <c r="Y123"/>
  <c r="X123"/>
  <c r="T123"/>
  <c r="AC122"/>
  <c r="AB122"/>
  <c r="AA122"/>
  <c r="Z122"/>
  <c r="Y122"/>
  <c r="X122"/>
  <c r="T122"/>
  <c r="R122"/>
  <c r="AC121"/>
  <c r="AB121"/>
  <c r="AA121"/>
  <c r="Z121"/>
  <c r="Y121"/>
  <c r="X121"/>
  <c r="T121"/>
  <c r="R121"/>
  <c r="M121"/>
  <c r="AC120"/>
  <c r="AB120"/>
  <c r="AA120"/>
  <c r="Z120"/>
  <c r="Y120"/>
  <c r="X120"/>
  <c r="T120"/>
  <c r="R120"/>
  <c r="M120"/>
  <c r="AC119"/>
  <c r="AB119"/>
  <c r="AA119"/>
  <c r="Z119"/>
  <c r="Y119"/>
  <c r="X119"/>
  <c r="T119"/>
  <c r="AC118"/>
  <c r="AB118"/>
  <c r="AA118"/>
  <c r="Z118"/>
  <c r="Y118"/>
  <c r="X118"/>
  <c r="T118"/>
  <c r="AC117"/>
  <c r="AB117"/>
  <c r="AA117"/>
  <c r="Z117"/>
  <c r="Y117"/>
  <c r="X117"/>
  <c r="T117"/>
  <c r="R117"/>
  <c r="M117"/>
  <c r="AC116"/>
  <c r="AB116"/>
  <c r="AA116"/>
  <c r="Z116"/>
  <c r="Y116"/>
  <c r="X116"/>
  <c r="T116"/>
  <c r="R116"/>
  <c r="AC115"/>
  <c r="AB115"/>
  <c r="AA115"/>
  <c r="Z115"/>
  <c r="Y115"/>
  <c r="X115"/>
  <c r="T115"/>
  <c r="R115"/>
  <c r="M115"/>
  <c r="AC114"/>
  <c r="AB114"/>
  <c r="AA114"/>
  <c r="Z114"/>
  <c r="Y114"/>
  <c r="X114"/>
  <c r="T114"/>
  <c r="R114"/>
  <c r="AC113"/>
  <c r="AB113"/>
  <c r="AA113"/>
  <c r="Z113"/>
  <c r="Y113"/>
  <c r="X113"/>
  <c r="T113"/>
  <c r="AC112"/>
  <c r="AB112"/>
  <c r="AA112"/>
  <c r="Z112"/>
  <c r="Y112"/>
  <c r="X112"/>
  <c r="T112"/>
  <c r="R112"/>
  <c r="M112"/>
  <c r="AC111"/>
  <c r="AB111"/>
  <c r="AA111"/>
  <c r="Z111"/>
  <c r="Y111"/>
  <c r="X111"/>
  <c r="T111"/>
  <c r="R111"/>
  <c r="AC110"/>
  <c r="AB110"/>
  <c r="AA110"/>
  <c r="Z110"/>
  <c r="Y110"/>
  <c r="X110"/>
  <c r="T110"/>
  <c r="R110"/>
  <c r="M110"/>
  <c r="AC109"/>
  <c r="AB109"/>
  <c r="AA109"/>
  <c r="Z109"/>
  <c r="Y109"/>
  <c r="X109"/>
  <c r="T109"/>
  <c r="R109"/>
  <c r="M109"/>
  <c r="AC108"/>
  <c r="AB108"/>
  <c r="AA108"/>
  <c r="Z108"/>
  <c r="Y108"/>
  <c r="X108"/>
  <c r="T108"/>
  <c r="R108"/>
  <c r="M108"/>
  <c r="AC107"/>
  <c r="AB107"/>
  <c r="AA107"/>
  <c r="Z107"/>
  <c r="Y107"/>
  <c r="X107"/>
  <c r="T107"/>
  <c r="AC106"/>
  <c r="AB106"/>
  <c r="AA106"/>
  <c r="Z106"/>
  <c r="Y106"/>
  <c r="X106"/>
  <c r="T106"/>
  <c r="R106"/>
  <c r="M106"/>
  <c r="AC105"/>
  <c r="AB105"/>
  <c r="AA105"/>
  <c r="Z105"/>
  <c r="Y105"/>
  <c r="X105"/>
  <c r="T105"/>
  <c r="R105"/>
  <c r="M105"/>
  <c r="AC104"/>
  <c r="AB104"/>
  <c r="AA104"/>
  <c r="Z104"/>
  <c r="Y104"/>
  <c r="X104"/>
  <c r="T104"/>
  <c r="R104"/>
  <c r="M104"/>
  <c r="AC103"/>
  <c r="AB103"/>
  <c r="AA103"/>
  <c r="Z103"/>
  <c r="Y103"/>
  <c r="X103"/>
  <c r="T103"/>
  <c r="R103"/>
  <c r="M103"/>
  <c r="AC102"/>
  <c r="AB102"/>
  <c r="AA102"/>
  <c r="Z102"/>
  <c r="Y102"/>
  <c r="X102"/>
  <c r="T102"/>
  <c r="R102"/>
  <c r="M102"/>
  <c r="AC101"/>
  <c r="AB101"/>
  <c r="AA101"/>
  <c r="Z101"/>
  <c r="Y101"/>
  <c r="X101"/>
  <c r="T101"/>
  <c r="R101"/>
  <c r="M101"/>
  <c r="AC100"/>
  <c r="AB100"/>
  <c r="AA100"/>
  <c r="Z100"/>
  <c r="Y100"/>
  <c r="X100"/>
  <c r="T100"/>
  <c r="AC99"/>
  <c r="AB99"/>
  <c r="AA99"/>
  <c r="Z99"/>
  <c r="Y99"/>
  <c r="X99"/>
  <c r="T99"/>
  <c r="R99"/>
  <c r="M99"/>
  <c r="AC98"/>
  <c r="AB98"/>
  <c r="AA98"/>
  <c r="Z98"/>
  <c r="Y98"/>
  <c r="X98"/>
  <c r="T98"/>
  <c r="AC97"/>
  <c r="AB97"/>
  <c r="AA97"/>
  <c r="Z97"/>
  <c r="Y97"/>
  <c r="X97"/>
  <c r="T97"/>
  <c r="R97"/>
  <c r="M97"/>
  <c r="AC96"/>
  <c r="AB96"/>
  <c r="AA96"/>
  <c r="Z96"/>
  <c r="Y96"/>
  <c r="X96"/>
  <c r="T96"/>
  <c r="AC95"/>
  <c r="AB95"/>
  <c r="AA95"/>
  <c r="Z95"/>
  <c r="Y95"/>
  <c r="X95"/>
  <c r="T95"/>
  <c r="R95"/>
  <c r="M95"/>
  <c r="L95"/>
  <c r="K95"/>
  <c r="F95"/>
  <c r="G95" s="1"/>
  <c r="AC94"/>
  <c r="AB94"/>
  <c r="AA94"/>
  <c r="Z94"/>
  <c r="Y94"/>
  <c r="X94"/>
  <c r="T94"/>
  <c r="AC93"/>
  <c r="AB93"/>
  <c r="AA93"/>
  <c r="Z93"/>
  <c r="Y93"/>
  <c r="X93"/>
  <c r="T93"/>
  <c r="AC92"/>
  <c r="AB92"/>
  <c r="AA92"/>
  <c r="Z92"/>
  <c r="Y92"/>
  <c r="X92"/>
  <c r="T92"/>
  <c r="R92"/>
  <c r="M92"/>
  <c r="AC91"/>
  <c r="AB91"/>
  <c r="AA91"/>
  <c r="Z91"/>
  <c r="Y91"/>
  <c r="X91"/>
  <c r="T91"/>
  <c r="R91"/>
  <c r="M91"/>
  <c r="AC90"/>
  <c r="AB90"/>
  <c r="AA90"/>
  <c r="Z90"/>
  <c r="Y90"/>
  <c r="X90"/>
  <c r="T90"/>
  <c r="R90"/>
  <c r="M90"/>
  <c r="AC89"/>
  <c r="AB89"/>
  <c r="AA89"/>
  <c r="Z89"/>
  <c r="Y89"/>
  <c r="X89"/>
  <c r="T89"/>
  <c r="R89"/>
  <c r="M89"/>
  <c r="AC88"/>
  <c r="AB88"/>
  <c r="AA88"/>
  <c r="Z88"/>
  <c r="Y88"/>
  <c r="X88"/>
  <c r="T88"/>
  <c r="R88"/>
  <c r="M88"/>
  <c r="L88"/>
  <c r="K88"/>
  <c r="F88"/>
  <c r="G88" s="1"/>
  <c r="AC87"/>
  <c r="AB87"/>
  <c r="AA87"/>
  <c r="Z87"/>
  <c r="Y87"/>
  <c r="X87"/>
  <c r="T87"/>
  <c r="R87"/>
  <c r="M87"/>
  <c r="L87"/>
  <c r="K87"/>
  <c r="F87"/>
  <c r="G87" s="1"/>
  <c r="AC86"/>
  <c r="AB86"/>
  <c r="AA86"/>
  <c r="Z86"/>
  <c r="Y86"/>
  <c r="X86"/>
  <c r="T86"/>
  <c r="R86"/>
  <c r="M86"/>
  <c r="L86"/>
  <c r="K86"/>
  <c r="G86"/>
  <c r="F86"/>
  <c r="AC85"/>
  <c r="AB85"/>
  <c r="AA85"/>
  <c r="Z85"/>
  <c r="Y85"/>
  <c r="X85"/>
  <c r="T85"/>
  <c r="R85"/>
  <c r="M85"/>
  <c r="L85"/>
  <c r="K85"/>
  <c r="F85"/>
  <c r="G85" s="1"/>
  <c r="AC84"/>
  <c r="AB84"/>
  <c r="AA84"/>
  <c r="Z84"/>
  <c r="Y84"/>
  <c r="X84"/>
  <c r="T84"/>
  <c r="R84"/>
  <c r="M84"/>
  <c r="L84"/>
  <c r="K84"/>
  <c r="G84"/>
  <c r="F84"/>
  <c r="AC83"/>
  <c r="AB83"/>
  <c r="AA83"/>
  <c r="Z83"/>
  <c r="Y83"/>
  <c r="X83"/>
  <c r="T83"/>
  <c r="R83"/>
  <c r="M83"/>
  <c r="AC82"/>
  <c r="AB82"/>
  <c r="AA82"/>
  <c r="Z82"/>
  <c r="Y82"/>
  <c r="X82"/>
  <c r="T82"/>
  <c r="R82"/>
  <c r="M82"/>
  <c r="AC81"/>
  <c r="AB81"/>
  <c r="AA81"/>
  <c r="Z81"/>
  <c r="Y81"/>
  <c r="X81"/>
  <c r="T81"/>
  <c r="R81"/>
  <c r="M81"/>
  <c r="AC80"/>
  <c r="AB80"/>
  <c r="AA80"/>
  <c r="Z80"/>
  <c r="Y80"/>
  <c r="X80"/>
  <c r="T80"/>
  <c r="R80"/>
  <c r="M80"/>
  <c r="AC79"/>
  <c r="AB79"/>
  <c r="AA79"/>
  <c r="Z79"/>
  <c r="Y79"/>
  <c r="X79"/>
  <c r="T79"/>
  <c r="R79"/>
  <c r="M79"/>
  <c r="AC78"/>
  <c r="AB78"/>
  <c r="AA78"/>
  <c r="Z78"/>
  <c r="Y78"/>
  <c r="X78"/>
  <c r="T78"/>
  <c r="R78"/>
  <c r="M78"/>
  <c r="AC77"/>
  <c r="AB77"/>
  <c r="AA77"/>
  <c r="Z77"/>
  <c r="Y77"/>
  <c r="X77"/>
  <c r="T77"/>
  <c r="R77"/>
  <c r="M77"/>
  <c r="AC76"/>
  <c r="AB76"/>
  <c r="AA76"/>
  <c r="Z76"/>
  <c r="Y76"/>
  <c r="X76"/>
  <c r="T76"/>
  <c r="R76"/>
  <c r="M76"/>
  <c r="AC75"/>
  <c r="AB75"/>
  <c r="AA75"/>
  <c r="Z75"/>
  <c r="Y75"/>
  <c r="X75"/>
  <c r="T75"/>
  <c r="R75"/>
  <c r="M75"/>
  <c r="AC74"/>
  <c r="AB74"/>
  <c r="AA74"/>
  <c r="Z74"/>
  <c r="Y74"/>
  <c r="X74"/>
  <c r="T74"/>
  <c r="R74"/>
  <c r="M74"/>
  <c r="AC73"/>
  <c r="AB73"/>
  <c r="AA73"/>
  <c r="Z73"/>
  <c r="Y73"/>
  <c r="X73"/>
  <c r="T73"/>
  <c r="R73"/>
  <c r="AC72"/>
  <c r="AB72"/>
  <c r="AA72"/>
  <c r="Z72"/>
  <c r="Y72"/>
  <c r="X72"/>
  <c r="T72"/>
  <c r="R72"/>
  <c r="M72"/>
  <c r="AC71"/>
  <c r="AB71"/>
  <c r="AA71"/>
  <c r="Z71"/>
  <c r="Y71"/>
  <c r="X71"/>
  <c r="T71"/>
  <c r="R71"/>
  <c r="M71"/>
  <c r="AC70"/>
  <c r="AB70"/>
  <c r="AA70"/>
  <c r="Z70"/>
  <c r="Y70"/>
  <c r="X70"/>
  <c r="T70"/>
  <c r="R70"/>
  <c r="M70"/>
  <c r="L70"/>
  <c r="K70"/>
  <c r="F70"/>
  <c r="G70" s="1"/>
  <c r="AC69"/>
  <c r="AB69"/>
  <c r="AA69"/>
  <c r="Z69"/>
  <c r="Y69"/>
  <c r="X69"/>
  <c r="T69"/>
  <c r="R69"/>
  <c r="M69"/>
  <c r="AC68"/>
  <c r="AB68"/>
  <c r="AA68"/>
  <c r="Z68"/>
  <c r="Y68"/>
  <c r="X68"/>
  <c r="T68"/>
  <c r="R68"/>
  <c r="AC67"/>
  <c r="AB67"/>
  <c r="AA67"/>
  <c r="Z67"/>
  <c r="Y67"/>
  <c r="X67"/>
  <c r="T67"/>
  <c r="R67"/>
  <c r="M67"/>
  <c r="AC66"/>
  <c r="AB66"/>
  <c r="AA66"/>
  <c r="Z66"/>
  <c r="Y66"/>
  <c r="X66"/>
  <c r="T66"/>
  <c r="R66"/>
  <c r="M66"/>
  <c r="AC65"/>
  <c r="AB65"/>
  <c r="AA65"/>
  <c r="Z65"/>
  <c r="Y65"/>
  <c r="X65"/>
  <c r="T65"/>
  <c r="R65"/>
  <c r="M65"/>
  <c r="AC64"/>
  <c r="AB64"/>
  <c r="AA64"/>
  <c r="Z64"/>
  <c r="Y64"/>
  <c r="X64"/>
  <c r="T64"/>
  <c r="R64"/>
  <c r="M64"/>
  <c r="AC63"/>
  <c r="AB63"/>
  <c r="AA63"/>
  <c r="Z63"/>
  <c r="Y63"/>
  <c r="X63"/>
  <c r="T63"/>
  <c r="R63"/>
  <c r="M63"/>
  <c r="AC62"/>
  <c r="AB62"/>
  <c r="AA62"/>
  <c r="Z62"/>
  <c r="Y62"/>
  <c r="X62"/>
  <c r="T62"/>
  <c r="R62"/>
  <c r="M62"/>
  <c r="AC61"/>
  <c r="AB61"/>
  <c r="AA61"/>
  <c r="Z61"/>
  <c r="Y61"/>
  <c r="X61"/>
  <c r="T61"/>
  <c r="R61"/>
  <c r="M61"/>
  <c r="AC60"/>
  <c r="AB60"/>
  <c r="AA60"/>
  <c r="Z60"/>
  <c r="Y60"/>
  <c r="X60"/>
  <c r="T60"/>
  <c r="R60"/>
  <c r="M60"/>
  <c r="AC59"/>
  <c r="AB59"/>
  <c r="AA59"/>
  <c r="Z59"/>
  <c r="Y59"/>
  <c r="X59"/>
  <c r="T59"/>
  <c r="R59"/>
  <c r="M59"/>
  <c r="AC58"/>
  <c r="AB58"/>
  <c r="AA58"/>
  <c r="Z58"/>
  <c r="Y58"/>
  <c r="X58"/>
  <c r="T58"/>
  <c r="R58"/>
  <c r="M58"/>
  <c r="AC57"/>
  <c r="AB57"/>
  <c r="AA57"/>
  <c r="Z57"/>
  <c r="Y57"/>
  <c r="X57"/>
  <c r="T57"/>
  <c r="R57"/>
  <c r="M57"/>
  <c r="L57"/>
  <c r="K57"/>
  <c r="AC56"/>
  <c r="AB56"/>
  <c r="AA56"/>
  <c r="Z56"/>
  <c r="Y56"/>
  <c r="X56"/>
  <c r="T56"/>
  <c r="R56"/>
  <c r="M56"/>
  <c r="L56"/>
  <c r="K56"/>
  <c r="AC55"/>
  <c r="AB55"/>
  <c r="AA55"/>
  <c r="Z55"/>
  <c r="Y55"/>
  <c r="X55"/>
  <c r="T55"/>
  <c r="R55"/>
  <c r="M55"/>
  <c r="L55"/>
  <c r="K55"/>
  <c r="AC54"/>
  <c r="AB54"/>
  <c r="AA54"/>
  <c r="Z54"/>
  <c r="Y54"/>
  <c r="X54"/>
  <c r="T54"/>
  <c r="R54"/>
  <c r="M54"/>
  <c r="L54"/>
  <c r="K54"/>
  <c r="AC53"/>
  <c r="AB53"/>
  <c r="AA53"/>
  <c r="Z53"/>
  <c r="Y53"/>
  <c r="X53"/>
  <c r="T53"/>
  <c r="R53"/>
  <c r="M53"/>
  <c r="AC52"/>
  <c r="AB52"/>
  <c r="AA52"/>
  <c r="Z52"/>
  <c r="Y52"/>
  <c r="X52"/>
  <c r="T52"/>
  <c r="R52"/>
  <c r="M52"/>
  <c r="AC51"/>
  <c r="AB51"/>
  <c r="AA51"/>
  <c r="Z51"/>
  <c r="Y51"/>
  <c r="X51"/>
  <c r="T51"/>
  <c r="R51"/>
  <c r="M51"/>
  <c r="AC50"/>
  <c r="AB50"/>
  <c r="AA50"/>
  <c r="Z50"/>
  <c r="Y50"/>
  <c r="X50"/>
  <c r="T50"/>
  <c r="R50"/>
  <c r="M50"/>
  <c r="AC49"/>
  <c r="AB49"/>
  <c r="AA49"/>
  <c r="Z49"/>
  <c r="Y49"/>
  <c r="X49"/>
  <c r="T49"/>
  <c r="R49"/>
  <c r="M49"/>
  <c r="AC48"/>
  <c r="AB48"/>
  <c r="AA48"/>
  <c r="Z48"/>
  <c r="Y48"/>
  <c r="X48"/>
  <c r="T48"/>
  <c r="R48"/>
  <c r="M48"/>
  <c r="AC47"/>
  <c r="AB47"/>
  <c r="AA47"/>
  <c r="Z47"/>
  <c r="Y47"/>
  <c r="X47"/>
  <c r="T47"/>
  <c r="R47"/>
  <c r="M47"/>
  <c r="AC46"/>
  <c r="AB46"/>
  <c r="AA46"/>
  <c r="Z46"/>
  <c r="Y46"/>
  <c r="X46"/>
  <c r="T46"/>
  <c r="R46"/>
  <c r="M46"/>
  <c r="AC45"/>
  <c r="AB45"/>
  <c r="AA45"/>
  <c r="Z45"/>
  <c r="Y45"/>
  <c r="X45"/>
  <c r="T45"/>
  <c r="R45"/>
  <c r="M45"/>
  <c r="AC44"/>
  <c r="AB44"/>
  <c r="AA44"/>
  <c r="Z44"/>
  <c r="Y44"/>
  <c r="X44"/>
  <c r="T44"/>
  <c r="R44"/>
  <c r="M44"/>
  <c r="AC43"/>
  <c r="AB43"/>
  <c r="AA43"/>
  <c r="Z43"/>
  <c r="Y43"/>
  <c r="X43"/>
  <c r="T43"/>
  <c r="R43"/>
  <c r="M43"/>
  <c r="AC42"/>
  <c r="AB42"/>
  <c r="AA42"/>
  <c r="Z42"/>
  <c r="Y42"/>
  <c r="X42"/>
  <c r="T42"/>
  <c r="R42"/>
  <c r="M42"/>
  <c r="AC41"/>
  <c r="AB41"/>
  <c r="AA41"/>
  <c r="Z41"/>
  <c r="Y41"/>
  <c r="X41"/>
  <c r="T41"/>
  <c r="R41"/>
  <c r="M41"/>
  <c r="AC40"/>
  <c r="AB40"/>
  <c r="AA40"/>
  <c r="Z40"/>
  <c r="Y40"/>
  <c r="X40"/>
  <c r="T40"/>
  <c r="R40"/>
  <c r="M40"/>
  <c r="AC39"/>
  <c r="AB39"/>
  <c r="AA39"/>
  <c r="Z39"/>
  <c r="Y39"/>
  <c r="X39"/>
  <c r="T39"/>
  <c r="R39"/>
  <c r="M39"/>
  <c r="AC38"/>
  <c r="AB38"/>
  <c r="AA38"/>
  <c r="Z38"/>
  <c r="Y38"/>
  <c r="X38"/>
  <c r="T38"/>
  <c r="R38"/>
  <c r="M38"/>
  <c r="AC37"/>
  <c r="AB37"/>
  <c r="AA37"/>
  <c r="Z37"/>
  <c r="Y37"/>
  <c r="X37"/>
  <c r="T37"/>
  <c r="R37"/>
  <c r="M37"/>
  <c r="AC36"/>
  <c r="AB36"/>
  <c r="AA36"/>
  <c r="Z36"/>
  <c r="Y36"/>
  <c r="X36"/>
  <c r="T36"/>
  <c r="R36"/>
  <c r="M36"/>
  <c r="AC35"/>
  <c r="AB35"/>
  <c r="AA35"/>
  <c r="Z35"/>
  <c r="Y35"/>
  <c r="X35"/>
  <c r="T35"/>
  <c r="R35"/>
  <c r="M35"/>
  <c r="AC34"/>
  <c r="AB34"/>
  <c r="AA34"/>
  <c r="Z34"/>
  <c r="Y34"/>
  <c r="X34"/>
  <c r="T34"/>
  <c r="R34"/>
  <c r="M34"/>
  <c r="AC33"/>
  <c r="AB33"/>
  <c r="AA33"/>
  <c r="Z33"/>
  <c r="Y33"/>
  <c r="X33"/>
  <c r="T33"/>
  <c r="R33"/>
  <c r="M33"/>
  <c r="AC32"/>
  <c r="AB32"/>
  <c r="AA32"/>
  <c r="Z32"/>
  <c r="Y32"/>
  <c r="X32"/>
  <c r="T32"/>
  <c r="R32"/>
  <c r="M32"/>
  <c r="AC31"/>
  <c r="AB31"/>
  <c r="AA31"/>
  <c r="Z31"/>
  <c r="Y31"/>
  <c r="X31"/>
  <c r="T31"/>
  <c r="R31"/>
  <c r="M31"/>
  <c r="AC30"/>
  <c r="AB30"/>
  <c r="AA30"/>
  <c r="Z30"/>
  <c r="Y30"/>
  <c r="X30"/>
  <c r="T30"/>
  <c r="R30"/>
  <c r="M30"/>
  <c r="L30"/>
  <c r="K30"/>
  <c r="AC29"/>
  <c r="AB29"/>
  <c r="AA29"/>
  <c r="Z29"/>
  <c r="Y29"/>
  <c r="X29"/>
  <c r="T29"/>
  <c r="R29"/>
  <c r="M29"/>
  <c r="L29"/>
  <c r="K29"/>
  <c r="AC28"/>
  <c r="AB28"/>
  <c r="AA28"/>
  <c r="Z28"/>
  <c r="Y28"/>
  <c r="X28"/>
  <c r="T28"/>
  <c r="R28"/>
  <c r="M28"/>
  <c r="L28"/>
  <c r="K28"/>
  <c r="AC27"/>
  <c r="AB27"/>
  <c r="AA27"/>
  <c r="Z27"/>
  <c r="Y27"/>
  <c r="X27"/>
  <c r="T27"/>
  <c r="R27"/>
  <c r="M27"/>
  <c r="L27"/>
  <c r="K27"/>
  <c r="AC26"/>
  <c r="AB26"/>
  <c r="AA26"/>
  <c r="Z26"/>
  <c r="Y26"/>
  <c r="X26"/>
  <c r="T26"/>
  <c r="R26"/>
  <c r="M26"/>
  <c r="AC25"/>
  <c r="AB25"/>
  <c r="AA25"/>
  <c r="Z25"/>
  <c r="Y25"/>
  <c r="X25"/>
  <c r="T25"/>
  <c r="R25"/>
  <c r="M25"/>
  <c r="AC24"/>
  <c r="AB24"/>
  <c r="AA24"/>
  <c r="Z24"/>
  <c r="Y24"/>
  <c r="X24"/>
  <c r="T24"/>
  <c r="R24"/>
  <c r="M24"/>
  <c r="AC23"/>
  <c r="AB23"/>
  <c r="AA23"/>
  <c r="Z23"/>
  <c r="Y23"/>
  <c r="X23"/>
  <c r="T23"/>
  <c r="R23"/>
  <c r="M23"/>
  <c r="AC22"/>
  <c r="AB22"/>
  <c r="AA22"/>
  <c r="Z22"/>
  <c r="Y22"/>
  <c r="X22"/>
  <c r="T22"/>
  <c r="R22"/>
  <c r="M22"/>
  <c r="AC21"/>
  <c r="AB21"/>
  <c r="AA21"/>
  <c r="Z21"/>
  <c r="Y21"/>
  <c r="X21"/>
  <c r="T21"/>
  <c r="R21"/>
  <c r="M21"/>
  <c r="AC20"/>
  <c r="AB20"/>
  <c r="AA20"/>
  <c r="Z20"/>
  <c r="Y20"/>
  <c r="X20"/>
  <c r="T20"/>
  <c r="R20"/>
  <c r="M20"/>
  <c r="AC19"/>
  <c r="AB19"/>
  <c r="AA19"/>
  <c r="Z19"/>
  <c r="Y19"/>
  <c r="X19"/>
  <c r="T19"/>
  <c r="R19"/>
  <c r="M19"/>
  <c r="AC18"/>
  <c r="AB18"/>
  <c r="AA18"/>
  <c r="Z18"/>
  <c r="Y18"/>
  <c r="X18"/>
  <c r="T18"/>
  <c r="R18"/>
  <c r="M18"/>
  <c r="AC17"/>
  <c r="AB17"/>
  <c r="AA17"/>
  <c r="Z17"/>
  <c r="Y17"/>
  <c r="X17"/>
  <c r="T17"/>
  <c r="R17"/>
  <c r="M17"/>
  <c r="AC16"/>
  <c r="AB16"/>
  <c r="AA16"/>
  <c r="Z16"/>
  <c r="Y16"/>
  <c r="X16"/>
  <c r="T16"/>
  <c r="R16"/>
  <c r="M16"/>
  <c r="AC15"/>
  <c r="AB15"/>
  <c r="AA15"/>
  <c r="Z15"/>
  <c r="Y15"/>
  <c r="X15"/>
  <c r="T15"/>
  <c r="R15"/>
  <c r="M15"/>
  <c r="AC14"/>
  <c r="AB14"/>
  <c r="AA14"/>
  <c r="Z14"/>
  <c r="Y14"/>
  <c r="X14"/>
  <c r="T14"/>
  <c r="R14"/>
  <c r="M14"/>
  <c r="AC13"/>
  <c r="AB13"/>
  <c r="AA13"/>
  <c r="Z13"/>
  <c r="Y13"/>
  <c r="X13"/>
  <c r="T13"/>
  <c r="R13"/>
  <c r="M13"/>
  <c r="AC12"/>
  <c r="AB12"/>
  <c r="AA12"/>
  <c r="Z12"/>
  <c r="Y12"/>
  <c r="X12"/>
  <c r="T12"/>
  <c r="R12"/>
  <c r="M12"/>
  <c r="AC11"/>
  <c r="AB11"/>
  <c r="AA11"/>
  <c r="Z11"/>
  <c r="Y11"/>
  <c r="X11"/>
  <c r="T11"/>
  <c r="R11"/>
  <c r="M11"/>
  <c r="AC10"/>
  <c r="AB10"/>
  <c r="AA10"/>
  <c r="Z10"/>
  <c r="Y10"/>
  <c r="X10"/>
  <c r="T10"/>
  <c r="R10"/>
  <c r="M10"/>
  <c r="AC9"/>
  <c r="AB9"/>
  <c r="AA9"/>
  <c r="Z9"/>
  <c r="Y9"/>
  <c r="X9"/>
  <c r="T9"/>
  <c r="R9"/>
  <c r="M9"/>
  <c r="AC8"/>
  <c r="AB8"/>
  <c r="AA8"/>
  <c r="Z8"/>
  <c r="Y8"/>
  <c r="X8"/>
  <c r="T8"/>
  <c r="R8"/>
  <c r="M8"/>
  <c r="AC7"/>
  <c r="AB7"/>
  <c r="AA7"/>
  <c r="Z7"/>
  <c r="Y7"/>
  <c r="X7"/>
  <c r="T7"/>
  <c r="R7"/>
  <c r="M7"/>
  <c r="AC6"/>
  <c r="AB6"/>
  <c r="AA6"/>
  <c r="Z6"/>
  <c r="Y6"/>
  <c r="X6"/>
  <c r="T6"/>
  <c r="R6"/>
  <c r="M6"/>
  <c r="AC5"/>
  <c r="AB5"/>
  <c r="AA5"/>
  <c r="Z5"/>
  <c r="Y5"/>
  <c r="X5"/>
  <c r="T5"/>
  <c r="R5"/>
  <c r="M5"/>
  <c r="AC4"/>
  <c r="AB4"/>
  <c r="AA4"/>
  <c r="Z4"/>
  <c r="Y4"/>
  <c r="X4"/>
  <c r="T4"/>
  <c r="R4"/>
  <c r="M4"/>
  <c r="AB3"/>
  <c r="AA3"/>
  <c r="Z3"/>
  <c r="Y3"/>
  <c r="X3"/>
  <c r="T3"/>
  <c r="R3"/>
  <c r="M3"/>
  <c r="AA2"/>
</calcChain>
</file>

<file path=xl/sharedStrings.xml><?xml version="1.0" encoding="utf-8"?>
<sst xmlns="http://schemas.openxmlformats.org/spreadsheetml/2006/main" count="18509" uniqueCount="5711">
  <si>
    <t>Код</t>
  </si>
  <si>
    <t>Товары (работы, услуги)</t>
  </si>
  <si>
    <t>Кол-во</t>
  </si>
  <si>
    <t>Ед.</t>
  </si>
  <si>
    <t>Цена</t>
  </si>
  <si>
    <t>Сумма</t>
  </si>
  <si>
    <t>Сумма к уплате в Таможенные органы</t>
  </si>
  <si>
    <t>Вес ед нетто
(кг)</t>
  </si>
  <si>
    <t>Вес ед брутто
(кг)</t>
  </si>
  <si>
    <t>Объем ед
(м3)</t>
  </si>
  <si>
    <t>Вес общ нетто
(кг)</t>
  </si>
  <si>
    <t>Вес общ брутто
(кг)</t>
  </si>
  <si>
    <t>Объем общ
(м3)</t>
  </si>
  <si>
    <t>Штрих-код</t>
  </si>
  <si>
    <t>Группа по ТН ВЭД</t>
  </si>
  <si>
    <t>Подгруппа по ТН ВЭД</t>
  </si>
  <si>
    <t>Код ТН ВЭД (полный)</t>
  </si>
  <si>
    <t>Ставка пошлины, %</t>
  </si>
  <si>
    <t>Страна происхождения (сокращённое)</t>
  </si>
  <si>
    <t>Страна происхождения (полное)</t>
  </si>
  <si>
    <t>Вес нетто, ед.</t>
  </si>
  <si>
    <t>Вес брутто, ед.</t>
  </si>
  <si>
    <t>Ставка пошлины</t>
  </si>
  <si>
    <t>Страна происхождения</t>
  </si>
  <si>
    <t>Штрихкод</t>
  </si>
  <si>
    <t>DVB-T2 ресивер BBK SMP123HDT2 черный</t>
  </si>
  <si>
    <t>шт</t>
  </si>
  <si>
    <t>8528 71 900 0</t>
  </si>
  <si>
    <t>CN</t>
  </si>
  <si>
    <t>нти</t>
  </si>
  <si>
    <t>DVB-T2 ресивер BBK SMP124HDT2 темно-серый</t>
  </si>
  <si>
    <t>DVB-T2 ресивер SUPRA SDT-99</t>
  </si>
  <si>
    <t>DVD BBK DVP 030S черный</t>
  </si>
  <si>
    <t>8521 90 000 1</t>
  </si>
  <si>
    <t>DVD BBK DVP 033S тёмно-серый</t>
  </si>
  <si>
    <t>DVD BBK DVP 033S черный</t>
  </si>
  <si>
    <t>DVD BBK DVP 034S тёмно-серый</t>
  </si>
  <si>
    <t>DVD BBK DVP 034S черный</t>
  </si>
  <si>
    <t>DVD SAMSUNG D530K</t>
  </si>
  <si>
    <t>ID</t>
  </si>
  <si>
    <t>DVD SAMSUNG E350</t>
  </si>
  <si>
    <t>DVD Supra DVS-015 X</t>
  </si>
  <si>
    <t>DVD Supra DVS-055 XK white</t>
  </si>
  <si>
    <t>DVD Supra DVS-105 UX black</t>
  </si>
  <si>
    <t>DVD Supra DVS-109 UX white</t>
  </si>
  <si>
    <t>HEPA-фильтр OZONE H-07</t>
  </si>
  <si>
    <t>3904 90 000 0</t>
  </si>
  <si>
    <t>RU</t>
  </si>
  <si>
    <t>HEPA-фильтр OZONE H-14</t>
  </si>
  <si>
    <t>HEPA-фильтр OZONE H-15</t>
  </si>
  <si>
    <t>HEPA-фильтр OZONE H-18</t>
  </si>
  <si>
    <t>HEPA-фильтр OZONE HS-10</t>
  </si>
  <si>
    <t>HEPA-фильтр OZONE HS-11</t>
  </si>
  <si>
    <t>HEPA-фильтр OZONE MF-1</t>
  </si>
  <si>
    <t>HEPA-фильтр OZONE MF-2</t>
  </si>
  <si>
    <t>HEPA-фильтр OZONE MF-5</t>
  </si>
  <si>
    <t>IK-ОБОГРЕВАЕТЛЬSINBOSFH-3309</t>
  </si>
  <si>
    <t>8516 29 500 0</t>
  </si>
  <si>
    <t>GC-B429SMQZ</t>
  </si>
  <si>
    <t>Refrigerator / Холодильник LG GC-B429SMQZ</t>
  </si>
  <si>
    <t>8418 10 200 1</t>
  </si>
  <si>
    <t>GC-B559EABZ</t>
  </si>
  <si>
    <t>Refrigerator / Холодильник LG GC-B559EABZ</t>
  </si>
  <si>
    <t>GL-M542GLQL</t>
  </si>
  <si>
    <t>Refrigerator / Холодильник LG GL-M542GLQL</t>
  </si>
  <si>
    <t>IND</t>
  </si>
  <si>
    <t>GL-M692GQQL</t>
  </si>
  <si>
    <t>Refrigerator / Холодильник LG GL-M692GQQL</t>
  </si>
  <si>
    <t>000000105W</t>
  </si>
  <si>
    <t>SCF-105W МОРОЗИЛЬНИК SHIVAKI</t>
  </si>
  <si>
    <t>8418 30 200 8</t>
  </si>
  <si>
    <t>000000180W</t>
  </si>
  <si>
    <t>SFR-180W МОРОЗИЛЬНИК SHIVAKI</t>
  </si>
  <si>
    <t>000000080W</t>
  </si>
  <si>
    <t>SFR-80W МОРОЗИЛЬНИК SHIVAKI</t>
  </si>
  <si>
    <t>000000091W</t>
  </si>
  <si>
    <t>SFR-91W МОРОЗИЛЬНИК SHIVAKI</t>
  </si>
  <si>
    <t>00000275DW</t>
  </si>
  <si>
    <t>SHRF-275DW ХОЛОДИЛЬНИК SHIVAKI</t>
  </si>
  <si>
    <t>8418 10 800 1</t>
  </si>
  <si>
    <t>0000300NFW</t>
  </si>
  <si>
    <t>SHRF-300NFW ХОЛОДИЛЬНИК SHIVAKI</t>
  </si>
  <si>
    <t>00000300NFX</t>
  </si>
  <si>
    <t>SHRF-300NFX ХОЛОДИЛЬНИК SHIVAKI</t>
  </si>
  <si>
    <t>0000320NFW</t>
  </si>
  <si>
    <t>SHRF-320NFW ХОЛОДИЛЬНИК SHIVAKI</t>
  </si>
  <si>
    <t>0000600SDS</t>
  </si>
  <si>
    <t>SHRF-600SDS ХОЛОДИЛЬНИК SHIVAKI</t>
  </si>
  <si>
    <t>0000600SDW</t>
  </si>
  <si>
    <t>SHRF-600SDW ХОЛОДИЛЬНИК SHIVAKI</t>
  </si>
  <si>
    <t>0000620SDG</t>
  </si>
  <si>
    <t>SHRF-620SDG-B ХОЛОДИЛЬНИК SHIVAKI</t>
  </si>
  <si>
    <t>000SKT-9201</t>
  </si>
  <si>
    <t>SKT-9201 ЭЛЕКТРОЧАЙНИК SHIVAKI</t>
  </si>
  <si>
    <t>8516 71 000 0</t>
  </si>
  <si>
    <t>000SMС-8356</t>
  </si>
  <si>
    <t>SMС-8356 МУЛЬТИВАРКА SHIVAKI</t>
  </si>
  <si>
    <t>8516 79 700 0</t>
  </si>
  <si>
    <t>000032LED14</t>
  </si>
  <si>
    <t>STV-32LED14 ЖК-ТЕЛЕВИЗОР SHIVAKI</t>
  </si>
  <si>
    <t>8528 72 400 0</t>
  </si>
  <si>
    <t>000040LED15</t>
  </si>
  <si>
    <t>STV-40LED15 ЖК-ТЕЛЕВИЗОР SHIVAKI</t>
  </si>
  <si>
    <t>000048LED15</t>
  </si>
  <si>
    <t>STV-48LED15 ЖК-ТЕЛЕВИЗОР SHIVAKI</t>
  </si>
  <si>
    <t>0SVС-1435O</t>
  </si>
  <si>
    <t>SVС-1435O ПЫЛЕСОС SHIVAKI</t>
  </si>
  <si>
    <t>8508 19 000 1</t>
  </si>
  <si>
    <t>0000001435R</t>
  </si>
  <si>
    <t>SVС-1435R ПЫЛЕСОС SHIVAKI</t>
  </si>
  <si>
    <t>00001441BLK</t>
  </si>
  <si>
    <t>SVС-1441BLK ПЫЛЕСОС SHIVAKI</t>
  </si>
  <si>
    <t>0000001441R</t>
  </si>
  <si>
    <t>SVС-1441R ПЫЛЕСОС SHIVAKI</t>
  </si>
  <si>
    <t>0000001736R</t>
  </si>
  <si>
    <t>SVС-1736R ПЫЛЕСОС SHIVAKI</t>
  </si>
  <si>
    <t>0000001764R</t>
  </si>
  <si>
    <t>SVС-1764R ПЫЛЕСОС SHIVAKI</t>
  </si>
  <si>
    <t>TV Erisson 43LES70Т2</t>
  </si>
  <si>
    <t>LE32B8500S</t>
  </si>
  <si>
    <t>TV HAIER LED LE32B8500S</t>
  </si>
  <si>
    <t>LE32K5500T</t>
  </si>
  <si>
    <t>TV HAIER LED LE32K5500T</t>
  </si>
  <si>
    <t>LE42B8500SF</t>
  </si>
  <si>
    <t>TV HAIER LED LE42B8500SF</t>
  </si>
  <si>
    <t>LE42K5500TF</t>
  </si>
  <si>
    <t>TV HAIER LED LE42K5500TF</t>
  </si>
  <si>
    <t>TV JVC LT-24M440W</t>
  </si>
  <si>
    <t>TV JVC LT-32M540</t>
  </si>
  <si>
    <t>TV JVC LT-40M440</t>
  </si>
  <si>
    <t>TV Samsung LT24D391EX</t>
  </si>
  <si>
    <t>KR</t>
  </si>
  <si>
    <t>Автомагнитола FUSION FDU-30U</t>
  </si>
  <si>
    <t>8527 21 700 0</t>
  </si>
  <si>
    <t>Автомагнитола JVC KD-R471</t>
  </si>
  <si>
    <t>Автомагнитола JVC KD-X130</t>
  </si>
  <si>
    <t>Автомагнитола JVC KD-X135</t>
  </si>
  <si>
    <t>Автомагнитола JVC KD-X143</t>
  </si>
  <si>
    <t>Автомагнитола JVC KD-X230</t>
  </si>
  <si>
    <t>Автомагнитола KENWOOD DPX-3000U</t>
  </si>
  <si>
    <t>8527 13 100 0</t>
  </si>
  <si>
    <t>Автомагнитола KENWOOD KDC-100UB</t>
  </si>
  <si>
    <t>Автомагнитола KENWOOD KDC-150 RY</t>
  </si>
  <si>
    <t>Автомагнитола KENWOOD KMM-102GY</t>
  </si>
  <si>
    <t>Автомагнитола KENWOOD KMM-102RY</t>
  </si>
  <si>
    <t>Автомагнитола KENWOOD KMM-103AY</t>
  </si>
  <si>
    <t>Автомагнитола KENWOOD KMM-122Y</t>
  </si>
  <si>
    <t>Автомагнитола ORION DHO-1600U</t>
  </si>
  <si>
    <t>Автомагнитола ORION DHO-1601U</t>
  </si>
  <si>
    <t>Автомагнитола ORION DHO-1800U</t>
  </si>
  <si>
    <t>Автомагнитола ORION DHO-1801U</t>
  </si>
  <si>
    <t>Автомагнитола ORION DHO-2000U</t>
  </si>
  <si>
    <t>Автомагнитола SUPRA SFD- 85U</t>
  </si>
  <si>
    <t>Автомагнитола SUPRA SFD-55U</t>
  </si>
  <si>
    <t>Автомагнитола SUPRA SFD-95U</t>
  </si>
  <si>
    <t>Автомобильный адаптер DEFENDER  ACA-01</t>
  </si>
  <si>
    <t>8504 40 900 8</t>
  </si>
  <si>
    <t>Автомобильный держатель DEFENDER 101+ 55-120 мм, на стекло/панел</t>
  </si>
  <si>
    <t>4714033291019</t>
  </si>
  <si>
    <t>3926 30 000 9</t>
  </si>
  <si>
    <t>Автомобильный держатель DEFENDER 103 50-100 мм, на стекло</t>
  </si>
  <si>
    <t>4714033291033</t>
  </si>
  <si>
    <t>Автомобильный держатель DEFENDER 111 55-120 мм, на стекло</t>
  </si>
  <si>
    <t>4714033291118</t>
  </si>
  <si>
    <t>Автомобильный держатель DEFENDER CH-105 55-90 мм, на стекло</t>
  </si>
  <si>
    <t>4714033291057</t>
  </si>
  <si>
    <t>Автомобильный держатель DEFENDER CH-108 50-105 мм, на стекло</t>
  </si>
  <si>
    <t>4714033291088</t>
  </si>
  <si>
    <t>Автомобильный пылесос SAMSUNG VCH136DY</t>
  </si>
  <si>
    <t>8508 11 000 0</t>
  </si>
  <si>
    <t>Авторазветвитель SUPRA SCP 1-3</t>
  </si>
  <si>
    <t>8536 69 900 8</t>
  </si>
  <si>
    <t>Авторазветвитель SUPRA SCP 2-02</t>
  </si>
  <si>
    <t>Адаптер HDTV SAMSUNG EIA2UHUNBECSTD,  черный</t>
  </si>
  <si>
    <t>Акустическая система 2.0 DEFENDER Aurora S20</t>
  </si>
  <si>
    <t>8518 29 950 0</t>
  </si>
  <si>
    <t>Акустическая система 2.0 DEFENDER MERCURY 35 MKII дер.</t>
  </si>
  <si>
    <t>Акустическая система 2.0 DEFENDER MERCURY 55 MKII дер</t>
  </si>
  <si>
    <t>4714033657259</t>
  </si>
  <si>
    <t>Акустическая система 2.0 DEFENDER MERCURY MX 40 дер.</t>
  </si>
  <si>
    <t>Акустическая система 2.0 DEFENDER NEO S4 черный</t>
  </si>
  <si>
    <t>Акустическая система 2.0 DEFENDER SPK 22 серый</t>
  </si>
  <si>
    <t>Акустическая система 2.0 DEFENDER SPK 22 синий</t>
  </si>
  <si>
    <t>Акустическая система 2.0 DEFENDER SPK 22 черный</t>
  </si>
  <si>
    <t>4714033655040</t>
  </si>
  <si>
    <t>8518 21 000 0</t>
  </si>
  <si>
    <t>Акустическая система 2.0 DEFENDER SPK 33</t>
  </si>
  <si>
    <t>Акустическая система 2.0 DEFENDER SPK 35</t>
  </si>
  <si>
    <t>Акустическая система 2.0 DEFENDER SPK 530 black</t>
  </si>
  <si>
    <t>Акустическая система 2.0 DEFENDER SPK 530 white</t>
  </si>
  <si>
    <t>Акустическая система 2.0 DEFENDER SPK-210</t>
  </si>
  <si>
    <t>Акустическая система 2.0 DEFENDER SPK-225</t>
  </si>
  <si>
    <t>Акустическая система 2.0 DEFENDER SPK-480</t>
  </si>
  <si>
    <t>4714033654807</t>
  </si>
  <si>
    <t>Акустическая система 2.0 DEFENDER SPK-490</t>
  </si>
  <si>
    <t>Акустическая система 2.0 DEFENDER SPK-530 WHITE</t>
  </si>
  <si>
    <t>Акустическая система 2.1 DEFENDER AVANTE S10</t>
  </si>
  <si>
    <t>Акустическая система 2.1 DEFENDER BLAZE M40 Pro</t>
  </si>
  <si>
    <t>4714033650755</t>
  </si>
  <si>
    <t>Акустическая система 2.1 DEFENDER Blaze S12</t>
  </si>
  <si>
    <t>Акустическая система 2.1 DEFENDER G40</t>
  </si>
  <si>
    <t>Акустическая система 2.1 DEFENDER ION S10 чёрный</t>
  </si>
  <si>
    <t>Акустическая система 2.1 DEFENDER I-WAVE S20</t>
  </si>
  <si>
    <t>Акустическая система 2.1 DEFENDER V10</t>
  </si>
  <si>
    <t>4714033655286</t>
  </si>
  <si>
    <t>Акустическая система 2.1 DEFENDER V6</t>
  </si>
  <si>
    <t>Акустическая система 2.1 DEFENDER X200</t>
  </si>
  <si>
    <t>Акустическая система 2.1 DEFENDER X400</t>
  </si>
  <si>
    <t>Акустическая система 2.1 DEFENDER Z4</t>
  </si>
  <si>
    <t>Акустическая система 2.1 DEFENDER Z5</t>
  </si>
  <si>
    <t>Акустическая система 2.1 DEFENDER Z6</t>
  </si>
  <si>
    <t>4714033655293</t>
  </si>
  <si>
    <t>Акустическая система 5.1 DEFENDER Hollywood 35</t>
  </si>
  <si>
    <t>Антивибрационные лапки-подставки GF-1</t>
  </si>
  <si>
    <t>4607123976388</t>
  </si>
  <si>
    <t>3926 90 970 8</t>
  </si>
  <si>
    <t>Антивибрационные лапки-подставки OZONE СМА 10W белые (4шт)</t>
  </si>
  <si>
    <t>4607033876105</t>
  </si>
  <si>
    <t>W000КТ16211</t>
  </si>
  <si>
    <t>Аэрогриль KITFORT КТ-1621-1 белый</t>
  </si>
  <si>
    <t>шт.</t>
  </si>
  <si>
    <t>8516 60 700 0</t>
  </si>
  <si>
    <t>Аэрогриль Sinbo SSM 2529, белый/черный</t>
  </si>
  <si>
    <t>TR</t>
  </si>
  <si>
    <t>Аэрогриль SUPRA AGS-1241</t>
  </si>
  <si>
    <t>Беспроводная гарнитура DEFENDER FreeMotion B570 Красный + серый</t>
  </si>
  <si>
    <t>4714033635707</t>
  </si>
  <si>
    <t>8518 30 950 0</t>
  </si>
  <si>
    <t>Беспроводная лазерная мышь DEFENDER Datum MM-025 чёрный</t>
  </si>
  <si>
    <t>8471 60 700 0</t>
  </si>
  <si>
    <t>Беспроводная лазерная мышь DEFENDER Datum MM-035 чёрный</t>
  </si>
  <si>
    <t>Беспроводная лазерная мышь DEFENDER Hashiru MS-135 чёрный/красный</t>
  </si>
  <si>
    <t>Беспроводная лазерная мышь DEFENDER Optimum MS-125 grey</t>
  </si>
  <si>
    <t>Беспроводная мышь Canyon CNE-CMSW1 Graphite</t>
  </si>
  <si>
    <t>Беспроводная мышь Canyon CNE-CMSW1 Orange</t>
  </si>
  <si>
    <t>Беспроводная мышь Canyon CNS-CMSW5 black</t>
  </si>
  <si>
    <t>Беспроводная мышь Canyon CNS-CMSW5 red</t>
  </si>
  <si>
    <t>Беспроводная мышь Canyon CNS-CMSW5 yellow</t>
  </si>
  <si>
    <t>Беспроводная мышь Canyon CNS-CMSW6 blue</t>
  </si>
  <si>
    <t>5291485000042</t>
  </si>
  <si>
    <t>Беспроводная мышь Canyon CNS-CMSW6 green</t>
  </si>
  <si>
    <t>5291485000059</t>
  </si>
  <si>
    <t>Беспроводная мышь Canyon CNS-CMSW6 orange</t>
  </si>
  <si>
    <t>5291485000066</t>
  </si>
  <si>
    <t>Беспроводная оптическая мышь DEFENDER Accura MM-665 красный</t>
  </si>
  <si>
    <t>4714033526685</t>
  </si>
  <si>
    <t>Беспроводная оптическая мышь DEFENDER Accura MM-665 серый</t>
  </si>
  <si>
    <t>Беспроводная оптическая мышь DEFENDER Accura MM-665 синий</t>
  </si>
  <si>
    <t>Беспроводная оптическая мышь DEFENDER Accura MM-665 черный</t>
  </si>
  <si>
    <t>4714033526654</t>
  </si>
  <si>
    <t>Беспроводная оптическая мышь DEFENDER Accura MM-935 серый</t>
  </si>
  <si>
    <t>4714033529365</t>
  </si>
  <si>
    <t>Беспроводная оптическая мышь DEFENDER Accura MM-935 черный</t>
  </si>
  <si>
    <t>4714033529358</t>
  </si>
  <si>
    <t>Беспроводная оптическая мышь DEFENDER Accura MM-965 белый</t>
  </si>
  <si>
    <t>Беспроводная оптическая мышь DEFENDER Accura MM-965 голубой</t>
  </si>
  <si>
    <t>Беспроводная оптическая мышь DEFENDER Accura MM-965 коричневый</t>
  </si>
  <si>
    <t>Беспроводная оптическая мышь DEFENDER Accura MM-965 красный</t>
  </si>
  <si>
    <t>Беспроводная оптическая мышь DEFENDER Accura MM-965 фиолетовый</t>
  </si>
  <si>
    <t>Беспроводная оптическая мышь DEFENDER Datum MM-015 чёрный</t>
  </si>
  <si>
    <t>Беспроводная оптическая мышь DEFENDER Datum MM-075 красная</t>
  </si>
  <si>
    <t>Беспроводная оптическая мышь DEFENDER Datum MM-075 чёрная</t>
  </si>
  <si>
    <t>Беспроводная оптическая мышь DEFENDER Datum MM-265 черный</t>
  </si>
  <si>
    <t>4714033522656</t>
  </si>
  <si>
    <t>Беспроводная оптическая мышь DEFENDER Datum MS-005 чёрный</t>
  </si>
  <si>
    <t>4714033520058</t>
  </si>
  <si>
    <t>Беспроводная оптическая мышь DEFENDER Laguna MS-245 белый</t>
  </si>
  <si>
    <t>Беспроводная оптическая мышь DEFENDER Laguna MS-245 зелёный</t>
  </si>
  <si>
    <t>Беспроводная оптическая мышь DEFENDER MM-605 зелёный</t>
  </si>
  <si>
    <t>Беспроводная оптическая мышь DEFENDER MM-605 красный</t>
  </si>
  <si>
    <t>Беспроводная оптическая мышь DEFENDER MM-605 синий</t>
  </si>
  <si>
    <t>Беспроводная оптическая мышь DEFENDER MS-045 синий</t>
  </si>
  <si>
    <t>Беспроводная оптическая мышь DEFENDER NetSprinter MM-545  зеленый/серый</t>
  </si>
  <si>
    <t>Беспроводная оптическая мышь DEFENDER NetSprinter MM-545 оранжевый/белый</t>
  </si>
  <si>
    <t>Беспроводная оптическая мышь DEFENDER NetSprinter MM-545 серый+белый</t>
  </si>
  <si>
    <t>Беспроводная оптическая мышь DEFENDER NetSprinter MM-545 фиолетовый/белый</t>
  </si>
  <si>
    <t>Беспроводная оптическая мышь DEFENDER Safari MM-675 коричневый</t>
  </si>
  <si>
    <t>4714033526784</t>
  </si>
  <si>
    <t>Беспроводная оптическая мышь DEFENDER Safari MM-675 красный</t>
  </si>
  <si>
    <t>Беспроводная оптическая мышь DEFENDER Safari MM-675 синий</t>
  </si>
  <si>
    <t>4714033526753</t>
  </si>
  <si>
    <t>Беспроводной геймпад DEFENDER Game Master Wireless USB, радио, 12 кнопок, 2 стика</t>
  </si>
  <si>
    <t>4714033642576</t>
  </si>
  <si>
    <t>Беспроводной набор (клавиатура + мышь) DEFENDER C-915 чёрный</t>
  </si>
  <si>
    <t>Беспроводной набор (клавиатура + мышь) DEFENDER Princeton C-935 чёрный</t>
  </si>
  <si>
    <t>Биде Rosa Домино,  белое</t>
  </si>
  <si>
    <t>6910 10 000 0</t>
  </si>
  <si>
    <t>Блендер  Supra BLS-765, черный/серебристый</t>
  </si>
  <si>
    <t>8509 40 000 0</t>
  </si>
  <si>
    <t>Блендер Gorenje B600BG. черный</t>
  </si>
  <si>
    <t>Блендер Gorenje B600W, белый</t>
  </si>
  <si>
    <t>Блендер GORENJE HB 802 W</t>
  </si>
  <si>
    <t>Блендер GORENJE HB400W</t>
  </si>
  <si>
    <t>Блендер Gorenje HB451W</t>
  </si>
  <si>
    <t>Блендер GORENJE HB803W</t>
  </si>
  <si>
    <t>Блендер GORENJE HB804E</t>
  </si>
  <si>
    <t>3838942728945</t>
  </si>
  <si>
    <t>Блендер GORENJE HB804QR красный</t>
  </si>
  <si>
    <t>Блендер KENWOOD HB 655</t>
  </si>
  <si>
    <t>W0000КТ1307</t>
  </si>
  <si>
    <t>Блендер KITFORT КТ-1307</t>
  </si>
  <si>
    <t>W000КТ13111</t>
  </si>
  <si>
    <t>Блендер KITFORT КТ-1311-1</t>
  </si>
  <si>
    <t>W000КТ13112</t>
  </si>
  <si>
    <t>Блендер KITFORT КТ-1311-2</t>
  </si>
  <si>
    <t>W000КТ13114</t>
  </si>
  <si>
    <t>Блендер KITFORT КТ-1311-4</t>
  </si>
  <si>
    <t>00MXSS1BTQ</t>
  </si>
  <si>
    <t>Блендер Panasonic MX-SS1BTQ</t>
  </si>
  <si>
    <t>00HR1602/00</t>
  </si>
  <si>
    <t>Блендер Philips HR1602/00</t>
  </si>
  <si>
    <t>00HR1605/00</t>
  </si>
  <si>
    <t>Блендер Philips HR1605/00</t>
  </si>
  <si>
    <t>00HR1607/00</t>
  </si>
  <si>
    <t>Блендер Philips HR1607/00</t>
  </si>
  <si>
    <t>00HR1627/00</t>
  </si>
  <si>
    <t>Блендер Philips HR1627/00</t>
  </si>
  <si>
    <t>00HR1628/00</t>
  </si>
  <si>
    <t>Блендер Philips HR1628/00</t>
  </si>
  <si>
    <t>00HR1645/00</t>
  </si>
  <si>
    <t>Блендер Philips HR1645/00</t>
  </si>
  <si>
    <t>Блендер Polaris PHB 0307</t>
  </si>
  <si>
    <t>Блендер POLARIS PHB 0528, белый/оранжевый</t>
  </si>
  <si>
    <t>5055539109804</t>
  </si>
  <si>
    <t>Блендер POLARIS PHB 0528, погружной, Белый/Зеленый</t>
  </si>
  <si>
    <t>Блендер POLARIS PHB 0860A, черный</t>
  </si>
  <si>
    <t>Блендер POLARIS PHB 1321L, черный</t>
  </si>
  <si>
    <t>Блендер POLARIS PHB-0508 Белый/оранжевый</t>
  </si>
  <si>
    <t>Блендер POLARIS PHB-0523</t>
  </si>
  <si>
    <t>Блендер POLARIS PHB0831L, погружной, черный</t>
  </si>
  <si>
    <t>Блендер REDMOND RHB-2908</t>
  </si>
  <si>
    <t>Блендер REDMOND RHB-2910</t>
  </si>
  <si>
    <t>Блендер REDMOND RHB-2914</t>
  </si>
  <si>
    <t>Блендер REDMOND RHB-2919L</t>
  </si>
  <si>
    <t>Блендер REDMOND RHB-2933, белый</t>
  </si>
  <si>
    <t>Блендер REDMOND RHB-2934</t>
  </si>
  <si>
    <t>5055323619397</t>
  </si>
  <si>
    <t>Блендер REDMOND RHB-2938</t>
  </si>
  <si>
    <t>Блендер REDMOND RHB-2939, белый</t>
  </si>
  <si>
    <t>Блендер REDMOND RHB-2941</t>
  </si>
  <si>
    <t>5055323620973</t>
  </si>
  <si>
    <t>0000RHB2941</t>
  </si>
  <si>
    <t>W0000232047</t>
  </si>
  <si>
    <t>Блендер REDMOND RHB-2942</t>
  </si>
  <si>
    <t>Блендер REDMOND RHB-2943</t>
  </si>
  <si>
    <t>Блендер REDMOND RHB-2949</t>
  </si>
  <si>
    <t>5055323619700</t>
  </si>
  <si>
    <t>Блендер REDMOND RHB-CB2932</t>
  </si>
  <si>
    <t>5055323616648</t>
  </si>
  <si>
    <t>Блендер SCARLETT SC-HB42F80, белый</t>
  </si>
  <si>
    <t>5050370308331</t>
  </si>
  <si>
    <t>Блендер SINBO SHB 3036</t>
  </si>
  <si>
    <t>Блендер SINBO SHB 3076, погружной, черный</t>
  </si>
  <si>
    <t>Блендер SINBO SHB 3077, погружной, серебристый</t>
  </si>
  <si>
    <t>Блендер SINBO SHB 3078, погружной, серебристый</t>
  </si>
  <si>
    <t>Блендер SINBO SHB 3096, погружной</t>
  </si>
  <si>
    <t>Блендер SINBO SHB 3096, черный</t>
  </si>
  <si>
    <t>8693807227446</t>
  </si>
  <si>
    <t>Блендер SINBO SHB 3112, белый/красный</t>
  </si>
  <si>
    <t>Блендер SUPRA BLS-755, серебристый</t>
  </si>
  <si>
    <t>Блендер SUPRA HBS-123</t>
  </si>
  <si>
    <t>Блендер SUPRA HBS-125, погружной, черный</t>
  </si>
  <si>
    <t>Блендер SUPRA HBS-302, белый</t>
  </si>
  <si>
    <t>Блендер SUPRA HBS-303</t>
  </si>
  <si>
    <t>Блендер SUPRA HBS-333, белый</t>
  </si>
  <si>
    <t>Блендер SUPRA HBS-625 white/black</t>
  </si>
  <si>
    <t>Блендер SUPRA HBS-700, фисташковый</t>
  </si>
  <si>
    <t>4895156885252</t>
  </si>
  <si>
    <t>Блендер SUPRA HBS-730, бежевый</t>
  </si>
  <si>
    <t>Блендер SUPRA HBS-730, оранжевый</t>
  </si>
  <si>
    <t>4895156885313</t>
  </si>
  <si>
    <t>Блендер SUPRA HBS-731, белый/синий</t>
  </si>
  <si>
    <t>4895156896906</t>
  </si>
  <si>
    <t>Блендер SUPRA HBS-831, черный</t>
  </si>
  <si>
    <t>4895156883791</t>
  </si>
  <si>
    <t>Блендер SUPRA HBS-833</t>
  </si>
  <si>
    <t>Блендер SUPRA HBS-833 black</t>
  </si>
  <si>
    <t>MX-GX1011WT</t>
  </si>
  <si>
    <t>Блендер плюс мельница MX-GX1011WTQ</t>
  </si>
  <si>
    <t>MXGX1561WTQ</t>
  </si>
  <si>
    <t>Блендер плюс мельница MX-GX1561WTQ</t>
  </si>
  <si>
    <t>MX-GX1011WTQ</t>
  </si>
  <si>
    <t>Блендер плюс мельница Panasonic MX-GX1011WTQ</t>
  </si>
  <si>
    <t>W000КТ13161</t>
  </si>
  <si>
    <t>Блендер погружной KITFORT КТ-1316-1 белый</t>
  </si>
  <si>
    <t>W000КТ13162</t>
  </si>
  <si>
    <t>Блендер погружной KITFORT КТ-1316-2 черный</t>
  </si>
  <si>
    <t>W0000КТ1612</t>
  </si>
  <si>
    <t>Блинница "2 в 1" KITFORT КТ-1612</t>
  </si>
  <si>
    <t>8516 60 900 0</t>
  </si>
  <si>
    <t>Бритва  Sinbo SS 4023, серый</t>
  </si>
  <si>
    <t>8510 10 000 0</t>
  </si>
  <si>
    <t>00HQ6906/16</t>
  </si>
  <si>
    <t>Бритва Philips HQ6906/16</t>
  </si>
  <si>
    <t>HQ6946/16</t>
  </si>
  <si>
    <t>Бритва Philips HQ6946/16</t>
  </si>
  <si>
    <t>Бритва Sinbo SS 4023 синий/серебрянный</t>
  </si>
  <si>
    <t>Бритва Sinbo SS-4037</t>
  </si>
  <si>
    <t>Бритва SUPRA RS-202</t>
  </si>
  <si>
    <t>Бритва SUPRA RS-204</t>
  </si>
  <si>
    <t>Бритва Supra RS-213</t>
  </si>
  <si>
    <t>Бритва Supra RS-214</t>
  </si>
  <si>
    <t>Бритва SUPRA RS-301 white</t>
  </si>
  <si>
    <t>Бритва роторная Sinbo SS 4039, синий/черный</t>
  </si>
  <si>
    <t>0000HQ56/50</t>
  </si>
  <si>
    <t>Бритвенная головка Philips HQ56/50</t>
  </si>
  <si>
    <t>8510 90 000 0</t>
  </si>
  <si>
    <t>NL</t>
  </si>
  <si>
    <t>Бутербродница Supra TTS-300</t>
  </si>
  <si>
    <t>Ванна Tivoli Base белая 150х70, без ножек</t>
  </si>
  <si>
    <t>7324 29 000 0</t>
  </si>
  <si>
    <t>Ванна Tivoli Base белая 170х70, без ножек</t>
  </si>
  <si>
    <t>Ванна Tivoli Standart белая 140х70, без ножек</t>
  </si>
  <si>
    <t>Ванна Tivoli Standart белая 160х70, без ножек</t>
  </si>
  <si>
    <t>Варочная поверхность AVEX BM 3021 K</t>
  </si>
  <si>
    <t>7321 11 900 0</t>
  </si>
  <si>
    <t>Варочная поверхность AVEX BM 6041 K</t>
  </si>
  <si>
    <t>Варочная поверхность AVEX BM 6043 K</t>
  </si>
  <si>
    <t>Варочная поверхность AVEX BM 6141 K</t>
  </si>
  <si>
    <t>Варочная поверхность AVEX EBM 302 iK</t>
  </si>
  <si>
    <t>MW-EBM 302 iK</t>
  </si>
  <si>
    <t>8516 60 500 0</t>
  </si>
  <si>
    <t>Варочная поверхность AVEX EBM 322 eK</t>
  </si>
  <si>
    <t>Варочная поверхность AVEX EBM 604 eK</t>
  </si>
  <si>
    <t>4680013317010</t>
  </si>
  <si>
    <t>Варочная поверхность AVEX EBM 604 iK</t>
  </si>
  <si>
    <t>MW-EBM 604 iK</t>
  </si>
  <si>
    <t>Варочная поверхность AVEX ERBM 604 W (индукция)</t>
  </si>
  <si>
    <t>Варочная поверхность AVEX RB 6041</t>
  </si>
  <si>
    <t>Варочная поверхность AVEX RBM 6041 F</t>
  </si>
  <si>
    <t>Варочная поверхность AVEX RBM 6142 W</t>
  </si>
  <si>
    <t>Варочная поверхность AVEX RY 6042 (бежевая)</t>
  </si>
  <si>
    <t>Варочная поверхность AVEX RY-6041, бежевый</t>
  </si>
  <si>
    <t>Варочная поверхность AVEX RYM 3021 F</t>
  </si>
  <si>
    <t>Варочная поверхность AVEX RYM 6041 R бежевая</t>
  </si>
  <si>
    <t>Варочная поверхность AVEX RYS 6041 K (бежевая)</t>
  </si>
  <si>
    <t>Варочная поверхность AVEX RYS 6044 K (бежевая)</t>
  </si>
  <si>
    <t>Варочная поверхность AVEX SB-6041</t>
  </si>
  <si>
    <t>Варочная поверхность AVEX SW 6040</t>
  </si>
  <si>
    <t>Варочная поверхность AVEX SW 6041</t>
  </si>
  <si>
    <t>Варочная поверхность AVEX SW 6141</t>
  </si>
  <si>
    <t>Варочная поверхность AVEX SX 3021 K</t>
  </si>
  <si>
    <t>Варочная поверхность AVEX SX 6141</t>
  </si>
  <si>
    <t>Варочная поверхность AVEX SX-6041</t>
  </si>
  <si>
    <t>Варочная поверхность AVEX WM 3021 K</t>
  </si>
  <si>
    <t>4680013314439</t>
  </si>
  <si>
    <t>Варочная поверхность AVEX WM 6041 K</t>
  </si>
  <si>
    <t>Варочная поверхность AVEX WM 6043 K</t>
  </si>
  <si>
    <t>Варочная поверхность BEKO HIC 64101 X</t>
  </si>
  <si>
    <t>Варочная поверхность BEKO HIC 64402 X</t>
  </si>
  <si>
    <t>Варочная поверхность BEKO HIMG 64223 X</t>
  </si>
  <si>
    <t>8690842838101</t>
  </si>
  <si>
    <t>Варочная поверхность BEKO HIMW 64223 SX</t>
  </si>
  <si>
    <t>Варочная поверхность BEKO HIZG 64120 B</t>
  </si>
  <si>
    <t>Варочная поверхность BEKO HIZG 64120 X</t>
  </si>
  <si>
    <t>Варочная поверхность BEKO HIZG 64121 AR</t>
  </si>
  <si>
    <t>Варочная поверхность GEFEST  ЭС В СВН 3210К17</t>
  </si>
  <si>
    <t>BY</t>
  </si>
  <si>
    <t>Варочная поверхность GEFEST ПВГ 1212 К2</t>
  </si>
  <si>
    <t>4810114020063</t>
  </si>
  <si>
    <t>Варочная поверхность GEFEST ПВГ 2001</t>
  </si>
  <si>
    <t>Варочная поверхность GEFEST ПВГ 2231 01 К12</t>
  </si>
  <si>
    <t>Варочная поверхность GEFEST ПВГ 2231 01 К3</t>
  </si>
  <si>
    <t>Варочная поверхность GEFEST ПВГ 2231 01 К43</t>
  </si>
  <si>
    <t>4810114020025</t>
  </si>
  <si>
    <t>Варочная поверхность GEFEST ПВГ 2231 01 К48</t>
  </si>
  <si>
    <t>Варочная поверхность GEFEST ПВГ 2231 К12</t>
  </si>
  <si>
    <t>Варочная поверхность GEFEST СВН 2230 К10</t>
  </si>
  <si>
    <t>Варочная поверхность GEFEST СВН 2230 К11</t>
  </si>
  <si>
    <t>Варочная поверхность GEFEST СВН 2230 К12</t>
  </si>
  <si>
    <t>Варочная поверхность GEFEST СВН 2230 К15</t>
  </si>
  <si>
    <t>Варочная поверхность GEFEST СВН 2230 К16</t>
  </si>
  <si>
    <t>Варочная поверхность GEFEST СВН 2230 К17</t>
  </si>
  <si>
    <t>Варочная поверхность GEFEST СВН 2230 К18</t>
  </si>
  <si>
    <t>Варочная поверхность GEFEST СВН 2230 К19</t>
  </si>
  <si>
    <t>Варочная поверхность GEFEST СВН 2230 К23</t>
  </si>
  <si>
    <t>Варочная поверхность GEFEST СВН 2230 К27</t>
  </si>
  <si>
    <t>Варочная поверхность GEFEST СВН 2230 К28</t>
  </si>
  <si>
    <t>Варочная поверхность GEFEST СВН 2230 К3</t>
  </si>
  <si>
    <t>Варочная поверхность GEFEST СВН 2230 К4</t>
  </si>
  <si>
    <t>Варочная поверхность GEFEST СВН 2230 К6</t>
  </si>
  <si>
    <t>Варочная поверхность GEFEST СВН 2230 К8</t>
  </si>
  <si>
    <t>Варочная поверхность GEFEST СВН 2230 К9</t>
  </si>
  <si>
    <t>Варочная поверхность GEFEST СВН 2230-01 К2</t>
  </si>
  <si>
    <t>Варочная поверхность GEFEST СВН 3210 К21</t>
  </si>
  <si>
    <t>Варочная поверхность GEFEST СН 1210 К2</t>
  </si>
  <si>
    <t>Варочная поверхность GEFEST СН 1210 К4</t>
  </si>
  <si>
    <t>Варочная поверхность GEFEST СН 1210 К5</t>
  </si>
  <si>
    <t>Варочная поверхность GEFEST СН 1210 К7</t>
  </si>
  <si>
    <t>Варочная поверхность GEFEST СН 1211</t>
  </si>
  <si>
    <t>Варочная поверхность GEFEST СН 1211 К17</t>
  </si>
  <si>
    <t>Варочная поверхность GEFEST СН 1211 К21</t>
  </si>
  <si>
    <t>Варочная поверхность GEFEST СН 1211 К3</t>
  </si>
  <si>
    <t>4810114018602</t>
  </si>
  <si>
    <t>Варочная поверхность GEFEST СН 1211 К30</t>
  </si>
  <si>
    <t>Варочная поверхность GEFEST СН 1211 К6</t>
  </si>
  <si>
    <t>Варочная поверхность GEFEST СН 1211 К61</t>
  </si>
  <si>
    <t>Варочная поверхность GEFEST СН 1211 К62</t>
  </si>
  <si>
    <t>4810114019326</t>
  </si>
  <si>
    <t>Варочная поверхность GEFEST СН 1211 К71</t>
  </si>
  <si>
    <t>Варочная поверхность GEFEST СН 1211 К73</t>
  </si>
  <si>
    <t>Варочная поверхность GEFEST СН 1211 К8</t>
  </si>
  <si>
    <t>Варочная поверхность GEFEST СН 1211 К81</t>
  </si>
  <si>
    <t>Варочная поверхность GEFEST СН 2120</t>
  </si>
  <si>
    <t>Варочная поверхность GEFEST ЭС В СВН 3210</t>
  </si>
  <si>
    <t>Варочная поверхность GORENJE EC630RBR, черный</t>
  </si>
  <si>
    <t>SI</t>
  </si>
  <si>
    <t>Варочная поверхность GORENJE ECT 640 CSC</t>
  </si>
  <si>
    <t>Варочная поверхность GORENJE ECT610SC GOR</t>
  </si>
  <si>
    <t>3838942654145</t>
  </si>
  <si>
    <t>Варочная поверхность GORENJE ECT620SC</t>
  </si>
  <si>
    <t>Варочная поверхность GORENJE G6N40ZBX</t>
  </si>
  <si>
    <t>Варочная поверхность GORENJE G6N41ZSX</t>
  </si>
  <si>
    <t>3838942057359</t>
  </si>
  <si>
    <t>RS</t>
  </si>
  <si>
    <t>Варочная поверхность GORENJE G6N4ZBW</t>
  </si>
  <si>
    <t>Варочная поверхность GORENJE G6N50RW</t>
  </si>
  <si>
    <t>3838942575679</t>
  </si>
  <si>
    <t>Варочная поверхность GORENJE G6SY2W</t>
  </si>
  <si>
    <t>4261395493030</t>
  </si>
  <si>
    <t>IT</t>
  </si>
  <si>
    <t>Варочная поверхность GORENJE GT641UW, белый</t>
  </si>
  <si>
    <t>3838942934926</t>
  </si>
  <si>
    <t>Варочная поверхность GORENJE GT6SY2B</t>
  </si>
  <si>
    <t>Варочная поверхность GORENJE GW65CLI</t>
  </si>
  <si>
    <t>Варочная поверхность GORENJE GW6N41ZSX</t>
  </si>
  <si>
    <t>Варочная поверхность GORENJE GW761UX, серебристый</t>
  </si>
  <si>
    <t>Варочная поверхность Gorenje Infinity GW6NINB черный</t>
  </si>
  <si>
    <t>Варочная поверхность GORENJE K6N20IX</t>
  </si>
  <si>
    <t>Варочная поверхность GORENJE K6N30IX</t>
  </si>
  <si>
    <t>Варочная поверхность GORENJE Газовая G6N40ZSB</t>
  </si>
  <si>
    <t>Варочная поверхность GORENJE Газовая G6N40ZSW</t>
  </si>
  <si>
    <t>Варочная поверхность GORENJE Газовая G6N41ZSB</t>
  </si>
  <si>
    <t>Варочная поверхность GORENJE Газовая GW6N41ZSB</t>
  </si>
  <si>
    <t>HCC406AGS-E</t>
  </si>
  <si>
    <t>Варочная поверхность HAIER HCC406AGS-E газовая</t>
  </si>
  <si>
    <t>HCC406AGS-F</t>
  </si>
  <si>
    <t>Варочная поверхность HAIER HCC406AGS-FC газовая</t>
  </si>
  <si>
    <t>Варочная поверхность HANSA BHCI65123030, черный</t>
  </si>
  <si>
    <t>5906006230821</t>
  </si>
  <si>
    <t>PL</t>
  </si>
  <si>
    <t>Варочная поверхность HANSA BHGI62100020, серебристый</t>
  </si>
  <si>
    <t>Варочная поверхность Hansa BHGI63030, нержавеющая сталь</t>
  </si>
  <si>
    <t>Варочная поверхность HANSA BHGI63100018, серебристый</t>
  </si>
  <si>
    <t>Варочная поверхность Hansa BHGI63112028, серебристый</t>
  </si>
  <si>
    <t>Варочная поверхность HANSA BHGW63030</t>
  </si>
  <si>
    <t>5906006208325</t>
  </si>
  <si>
    <t>Варочная поверхность Hansa BHKS61018</t>
  </si>
  <si>
    <t>Варочная поверхность Hansa BHKS61038 черный</t>
  </si>
  <si>
    <t>Варочная поверхность Hansa BHKS61138</t>
  </si>
  <si>
    <t>Варочная поверхность Hansa BHKW31037, белый</t>
  </si>
  <si>
    <t>Варочная поверхность Hansa BHKW61138</t>
  </si>
  <si>
    <t>Варочная поверхность LG Газовая HVW6442AG нержавеющая сталь</t>
  </si>
  <si>
    <t>Варочная поверхность LG Индукционная KVN6403AF черный</t>
  </si>
  <si>
    <t>Варочная поверхность SAMSUNG C 61 R1CDMST</t>
  </si>
  <si>
    <t>TH</t>
  </si>
  <si>
    <t>Варочная поверхность SAMSUNG C61R1CAMST</t>
  </si>
  <si>
    <t>Варочная поверхность SAMSUNG C61R1CCMN</t>
  </si>
  <si>
    <t>Варочная поверхность SAMSUNG C61R2AEE, черный</t>
  </si>
  <si>
    <t>Варочная поверхность SAMSUNG CTR264KC01, черный</t>
  </si>
  <si>
    <t>Варочная поверхность SAMSUNG NA64H3000AK</t>
  </si>
  <si>
    <t>Варочная поверхность SAMSUNG NA64H3010AS</t>
  </si>
  <si>
    <t>Варочная поверхность SAMSUNG NA64H3010BS</t>
  </si>
  <si>
    <t>Варочная поверхность SAMSUNG NA64H3010CK</t>
  </si>
  <si>
    <t>Варочная поверхность SAMSUNG NA64H3040AS</t>
  </si>
  <si>
    <t>Варочная поверхность SAMSUNG NA64H3110AS</t>
  </si>
  <si>
    <t>Варочная поверхность SAMSUNG NA64H3110BS</t>
  </si>
  <si>
    <t>Вафельница REDMOND RMB-611, черный/серебристый</t>
  </si>
  <si>
    <t>5055323621277</t>
  </si>
  <si>
    <t>Вафельница REDMOND RMB-M605, черный/серебристый</t>
  </si>
  <si>
    <t>Вафельница SINBO SSM 2520W белый 750W</t>
  </si>
  <si>
    <t>Вафельница SUPRA WIS-222</t>
  </si>
  <si>
    <t>Вафельница Supra WIS-444</t>
  </si>
  <si>
    <t>W0000КТ1608</t>
  </si>
  <si>
    <t>Вафельница для белгийских вафель KITFORT КТ-1608</t>
  </si>
  <si>
    <t>W0000КТ1619</t>
  </si>
  <si>
    <t>Вафельница для детских вафель KITFORT КТ-1619</t>
  </si>
  <si>
    <t xml:space="preserve"> </t>
  </si>
  <si>
    <t>Веб-камера Canyon CNE-CWC2</t>
  </si>
  <si>
    <t>8717371864279</t>
  </si>
  <si>
    <t>8525 80 190 0</t>
  </si>
  <si>
    <t>Веб-камера Canyon CNE-CWC3</t>
  </si>
  <si>
    <t>Веб-камера DEFENDER C-090</t>
  </si>
  <si>
    <t>4714033630900</t>
  </si>
  <si>
    <t>Веб-камера DEFENDER C-110</t>
  </si>
  <si>
    <t>4714033631105</t>
  </si>
  <si>
    <t>Веб-камера DEFENDER C-2525HD</t>
  </si>
  <si>
    <t>4714033632522</t>
  </si>
  <si>
    <t>Веб-камера DEFENDER G-lens 321-I</t>
  </si>
  <si>
    <t>Вентилятор AVEX FS30-1</t>
  </si>
  <si>
    <t>8414 51 000 0</t>
  </si>
  <si>
    <t>W0000010461</t>
  </si>
  <si>
    <t>Вентилятор COMFORT 1046-1048</t>
  </si>
  <si>
    <t>W0000010462</t>
  </si>
  <si>
    <t>Вентилятор COMFORT 1046-1048 с таймером</t>
  </si>
  <si>
    <t>Вентилятор FUSION FSF-30, белый</t>
  </si>
  <si>
    <t>Вентилятор FUSION FSF-30, черный</t>
  </si>
  <si>
    <t>Вентилятор FUSION FSF-40, белый</t>
  </si>
  <si>
    <t>Вентилятор FUSION FSF-40, черный</t>
  </si>
  <si>
    <t>Вентилятор FUSION FSF-40B, белый</t>
  </si>
  <si>
    <t>Вентилятор FUSION FSF-40B, черный</t>
  </si>
  <si>
    <t>Вентилятор FUSION FSF-40BR, черный</t>
  </si>
  <si>
    <t>Вентилятор FUSION FTF-15 black</t>
  </si>
  <si>
    <t>4895156890485</t>
  </si>
  <si>
    <t>Вентилятор FUSION FTF-15 white</t>
  </si>
  <si>
    <t>4895156890461</t>
  </si>
  <si>
    <t>Вентилятор POLARIS PUF 1012S, белый</t>
  </si>
  <si>
    <t>5055539127754</t>
  </si>
  <si>
    <t>Вентилятор SUPRA VS-10USB black</t>
  </si>
  <si>
    <t>Вентилятор Supra VS-901 бел</t>
  </si>
  <si>
    <t>1046KOMFORT</t>
  </si>
  <si>
    <t>Вентилятор напольный KOMFORT 1046</t>
  </si>
  <si>
    <t>1047KOMFORT</t>
  </si>
  <si>
    <t>Вентилятор напольный KOMFORT 1047</t>
  </si>
  <si>
    <t>Весы Polaris PWS 1523DG стекло/серый</t>
  </si>
  <si>
    <t>8423 10 100 0</t>
  </si>
  <si>
    <t>Весы Redmond RS-707 зеленый</t>
  </si>
  <si>
    <t>Весы Redmond RS-707 розовый</t>
  </si>
  <si>
    <t>Весы SINBO SBS 4429, до 180кг, цвет: красный</t>
  </si>
  <si>
    <t>Весы Supra BSS-6050 blue</t>
  </si>
  <si>
    <t>Весы SUPRA BSS-6600</t>
  </si>
  <si>
    <t>00000RS724E</t>
  </si>
  <si>
    <t>Весы кухонные  REDMOND  RS-724-E  (Серебро)</t>
  </si>
  <si>
    <t>W0000КТ8034</t>
  </si>
  <si>
    <t>Весы кухонные KITFORT КТ-803-4 желтые</t>
  </si>
  <si>
    <t>W0000КТ8035</t>
  </si>
  <si>
    <t>Весы кухонные KITFORT КТ-803-5 оранжевые</t>
  </si>
  <si>
    <t>W0000RS724E</t>
  </si>
  <si>
    <t>Весы кухонные REDMOND RS-724-E (Серебро)</t>
  </si>
  <si>
    <t>Весы напольные Gorenje OT180KARIMB, рисунок</t>
  </si>
  <si>
    <t>W0000КТ8042</t>
  </si>
  <si>
    <t>Весы напольные KITFORT КТ-804-2 розовые</t>
  </si>
  <si>
    <t>W0000КТ8045</t>
  </si>
  <si>
    <t>Весы напольные KITFORT КТ-804-5 оранжевые</t>
  </si>
  <si>
    <t>Весы напольные POLARIS PWS 1855DG, белый/рисунок</t>
  </si>
  <si>
    <t>5055539120922</t>
  </si>
  <si>
    <t>Весы напольные Redber ESB-003</t>
  </si>
  <si>
    <t>Весы напольные Redber MSB-001</t>
  </si>
  <si>
    <t>W00000RS733</t>
  </si>
  <si>
    <t>Весы напольные REDMOND RS-733 (Тюльпан)</t>
  </si>
  <si>
    <t>Весы напольные REDMOND RS-733, пляж</t>
  </si>
  <si>
    <t>5055323617126</t>
  </si>
  <si>
    <t>Весы напольные REDMOND RS-733, серый/орхидея</t>
  </si>
  <si>
    <t>RS735</t>
  </si>
  <si>
    <t>Весы напольные REDMOND RS-735 (Кошка)</t>
  </si>
  <si>
    <t>Весы напольные REDMOND RS-735, кошка</t>
  </si>
  <si>
    <t>5055323618574</t>
  </si>
  <si>
    <t>Весы напольные SUPRA BSS-2001, розовый/рисунок</t>
  </si>
  <si>
    <t>4895156884248</t>
  </si>
  <si>
    <t>Весы напольные SUPRA BSS-2002, голубой/рисунок</t>
  </si>
  <si>
    <t>4895156884255</t>
  </si>
  <si>
    <t>Весы напольные SUPRA BSS-4060, цветы</t>
  </si>
  <si>
    <t>Весы напольные SUPRA BSS-5002</t>
  </si>
  <si>
    <t>Весы напольные SUPRA BSS-5301</t>
  </si>
  <si>
    <t>Весы напольные SUPRA BSS-6900 P</t>
  </si>
  <si>
    <t>4895156848943</t>
  </si>
  <si>
    <t>Весы электронные Sinbo SBS 4429 черный</t>
  </si>
  <si>
    <t>Видеорегистратор PRESTIGIO 133</t>
  </si>
  <si>
    <t>8521 90 000 9</t>
  </si>
  <si>
    <t>Видеорегистратор PRESTIGIO RoadRunner 330i</t>
  </si>
  <si>
    <t>8595248138247</t>
  </si>
  <si>
    <t>Видеорегистратор SUPRA SCR-730</t>
  </si>
  <si>
    <t>Витрина-шкаф ХТ-1001-000</t>
  </si>
  <si>
    <t>8418 50 900 9</t>
  </si>
  <si>
    <t>Внешний аккумулятор DEFENDER ExtraLife 10400 ECO</t>
  </si>
  <si>
    <t>8507 80 000 0</t>
  </si>
  <si>
    <t>Внешний аккумулятор DEFENDER ExtraLife 5200 красный</t>
  </si>
  <si>
    <t>Внешний аккумулятор DEFENDER ExtraLife Lavita 10000PL</t>
  </si>
  <si>
    <t>Внешний аккумулятор DEFENDER ExtraLife Lavita 2200</t>
  </si>
  <si>
    <t>Внешний аккумулятор DEFENDER ExtraLife Lavita 5000</t>
  </si>
  <si>
    <t>Внешний аккумулятор DEFENDER ExtraLife Tesla 10000</t>
  </si>
  <si>
    <t>Внешний аккумулятор DEFENDER ExtraLife Tesla 5000</t>
  </si>
  <si>
    <t>Водонагреватель Ariston ABS ANDRIS LUX ECO 10U</t>
  </si>
  <si>
    <t>8516 10 800 0</t>
  </si>
  <si>
    <t>Водонагреватель Ariston ABS ANDRIS LUX ECO 15U</t>
  </si>
  <si>
    <t>Водонагреватель ARISTON ABS BLU ECO PW 50 V</t>
  </si>
  <si>
    <t>5414849294158</t>
  </si>
  <si>
    <t>Водонагреватель ARISTON ABS BLU ECO PW 80 V SLIM</t>
  </si>
  <si>
    <t>5414849294141</t>
  </si>
  <si>
    <t>Водонагреватель Ariston ABS BLU EVO RS 10</t>
  </si>
  <si>
    <t>Водонагреватель Ariston ABS BLU EVO RS 10U 1.2Вт</t>
  </si>
  <si>
    <t>Водонагреватель Ariston ABS BLU EVO RS 15</t>
  </si>
  <si>
    <t>Водонагреватель Ariston ABS BLU EVO RS 15U</t>
  </si>
  <si>
    <t>Водонагреватель ARISTON ABS BLU R 100 V</t>
  </si>
  <si>
    <t>Водонагреватель ARISTON ABS BLU R 30 V Slim</t>
  </si>
  <si>
    <t>Водонагреватель ARISTON ABS BLU R 40 V SLIM OPTIMA</t>
  </si>
  <si>
    <t>5414849502086</t>
  </si>
  <si>
    <t>Водонагреватель ARISTON ABS BLU R 50 V</t>
  </si>
  <si>
    <t>Водонагреватель Ariston ABS BLU R 50 V Slim</t>
  </si>
  <si>
    <t>Водонагреватель Ariston ABS BLU R 65 V Slim</t>
  </si>
  <si>
    <t>Водонагреватель ARISTON ABS BLU R 80 V</t>
  </si>
  <si>
    <t>Водонагреватель ARISTON ABS BLU R 80 V Slim</t>
  </si>
  <si>
    <t>Водонагреватель ARISTON ABS PRO ECO INOX PW 80 V</t>
  </si>
  <si>
    <t>Водонагреватель ARISTON ABS PRO R 120 V</t>
  </si>
  <si>
    <t>Водонагреватель ARISTON ABS PRO R 150 V</t>
  </si>
  <si>
    <t>Водонагреватель ARISTON ABS PRO R 50 H SLIM гор</t>
  </si>
  <si>
    <t>Водонагреватель ARISTON ABS PRO R 80 V</t>
  </si>
  <si>
    <t>Водонагреватель ARISTON ABS PRO R 80 V SLIM верт</t>
  </si>
  <si>
    <t>Водонагреватель ARISTON ABS PRO R 80 Н гор</t>
  </si>
  <si>
    <t>Водонагреватель ARISTON ABS PRO R INOX 100 V</t>
  </si>
  <si>
    <t>Водонагреватель ARISTON ABS PRO R INOX 30 V SLIM</t>
  </si>
  <si>
    <t>Водонагреватель ARISTON ABS PRO R INOX 80 V</t>
  </si>
  <si>
    <t>Водонагреватель ARISTON ABS VLS EVO INOX PW 80 D</t>
  </si>
  <si>
    <t>6927828017345</t>
  </si>
  <si>
    <t>Водонагреватель Ariston ABS VLS EVO PW 100 D</t>
  </si>
  <si>
    <t>Водонагреватель Ariston ABS VLS EVO PW 50 D</t>
  </si>
  <si>
    <t>Водонагреватель ARISTON ABS VLS EVO PW 80 D</t>
  </si>
  <si>
    <t>5414849606326</t>
  </si>
  <si>
    <t>Водонагреватель ARISTON ABS VLS EVO QH 50 D</t>
  </si>
  <si>
    <t>5414849606364</t>
  </si>
  <si>
    <t>Водонагреватель Ariston ABS VLS EVO QH 80 D</t>
  </si>
  <si>
    <t>Водонагреватель ARISTON DGI 10L CF NG SUPERLUX</t>
  </si>
  <si>
    <t>8419 11 000 0</t>
  </si>
  <si>
    <t>Водонагреватель Ariston FAST R ONM 10 NG RU</t>
  </si>
  <si>
    <t>Водонагреватель ARISTON MARCO POLO M2 10L FF</t>
  </si>
  <si>
    <t>Водонагреватель ARISTON SB R 50 V</t>
  </si>
  <si>
    <t>Водонагреватель ARISTON SB R 80 V</t>
  </si>
  <si>
    <t>Водонагреватель AVEX V-50P</t>
  </si>
  <si>
    <t>Водонагреватель BALLU BWH/S 80 Space</t>
  </si>
  <si>
    <t>Водонагреватель Electrolux EWH 80 Quantum Pro</t>
  </si>
  <si>
    <t>Водонагреватель Electrolux SMARTFIX 2.0 T (5.5)</t>
  </si>
  <si>
    <t>8516 10 110 0</t>
  </si>
  <si>
    <t>Водонагреватель ELECTROLUX SMARTFIX 2.0 TS (5.5)</t>
  </si>
  <si>
    <t>Водонагреватель GORENJE GBFU 100 EDD (B6)</t>
  </si>
  <si>
    <t>Водонагреватель GORENJE GBFU 100 SIM (BB6)</t>
  </si>
  <si>
    <t>Водонагреватель Gorenje GBFU 50 SIM B6, белый</t>
  </si>
  <si>
    <t>Водонагреватель GORENJE GBFU100B6</t>
  </si>
  <si>
    <t>8606012010567</t>
  </si>
  <si>
    <t>Водонагреватель GORENJE GBFU50B6</t>
  </si>
  <si>
    <t>Водонагреватель GORENJE GBFU80B6</t>
  </si>
  <si>
    <t>Водонагреватель GORENJE GBFU80EB6, накопительный, 2кВт</t>
  </si>
  <si>
    <t>Водонагреватель GORENJE GBFU80SIMBB6</t>
  </si>
  <si>
    <t>Водонагреватель GORENJE GBFU80SMB6</t>
  </si>
  <si>
    <t>8606012011601</t>
  </si>
  <si>
    <t>Водонагреватель GORENJE GT10O/V6</t>
  </si>
  <si>
    <t>Водонагреватель GORENJE GT10U/V6</t>
  </si>
  <si>
    <t>Водонагреватель GORENJE GT15O/V6</t>
  </si>
  <si>
    <t>8606012010253</t>
  </si>
  <si>
    <t>Водонагреватель GORENJE GT15U/V6</t>
  </si>
  <si>
    <t>Водонагреватель GORENJE GT5O/V6</t>
  </si>
  <si>
    <t>Водонагреватель GORENJE GT5U/V6</t>
  </si>
  <si>
    <t>8606012010222</t>
  </si>
  <si>
    <t>Водонагреватель GORENJE GWH-10 NNBW 20Вт</t>
  </si>
  <si>
    <t>Водонагреватель GORENJE GWH10NNBWC</t>
  </si>
  <si>
    <t>3838942954566</t>
  </si>
  <si>
    <t>Водонагреватель GORENJE OGB80SEDDSB6 Silver</t>
  </si>
  <si>
    <t>Водонагреватель GORENJE OGB80SMB6 Smart</t>
  </si>
  <si>
    <t>Водонагреватель GORENJE OTG100SLB6</t>
  </si>
  <si>
    <t>Водонагреватель GORENJE OTG100SLSIMB6</t>
  </si>
  <si>
    <t>8606012011090</t>
  </si>
  <si>
    <t>Водонагреватель GORENJE OTG30SLB6</t>
  </si>
  <si>
    <t>Водонагреватель GORENJE TG80NGB6</t>
  </si>
  <si>
    <t>8606012011441</t>
  </si>
  <si>
    <t>Водонагреватель GORENJE TGR100NGB6</t>
  </si>
  <si>
    <t>8606012011519</t>
  </si>
  <si>
    <t>Водонагреватель GORENJE TGR150NGB6</t>
  </si>
  <si>
    <t>8606012011526</t>
  </si>
  <si>
    <t>Водонагреватель Gorenje TGR200NGB6</t>
  </si>
  <si>
    <t>Водонагреватель GORENJE TGR80NGB6</t>
  </si>
  <si>
    <t>Водонагреватель Gorenje TGU100NGB6</t>
  </si>
  <si>
    <t>Водонагреватель Gorenje TGU50NGB6</t>
  </si>
  <si>
    <t>Водонагреватель Gorenje TGU80NGB6</t>
  </si>
  <si>
    <t>00ES100V-A3</t>
  </si>
  <si>
    <t>Водонагреватель Haier ES100V-A3</t>
  </si>
  <si>
    <t>ES100V-D1(R</t>
  </si>
  <si>
    <t>Водонагреватель Haier ES100V-D1(R)</t>
  </si>
  <si>
    <t>000ES50V-A3</t>
  </si>
  <si>
    <t>Водонагреватель Haier ES50V-A3</t>
  </si>
  <si>
    <t>ES50V-D1(R)</t>
  </si>
  <si>
    <t>Водонагреватель Haier ES50V-D1(R)</t>
  </si>
  <si>
    <t>000ES80V-A3</t>
  </si>
  <si>
    <t>Водонагреватель Haier ES80V-A3</t>
  </si>
  <si>
    <t>ES80V-D1(R)</t>
  </si>
  <si>
    <t>Водонагреватель Haier ES80V-D1(R)</t>
  </si>
  <si>
    <t>Водонагреватель OASIS 16</t>
  </si>
  <si>
    <t>Водонагреватель OASIS 16 серебро</t>
  </si>
  <si>
    <t>Водонагреватель Oasis 20 TUR</t>
  </si>
  <si>
    <t>Водонагреватель OASIS 20 серебро</t>
  </si>
  <si>
    <t>Водонагреватель OASIS 24 TUR</t>
  </si>
  <si>
    <t>4670004230305</t>
  </si>
  <si>
    <t>Водонагреватель OASIS FP-15 L</t>
  </si>
  <si>
    <t>Водонагреватель OASIS Glass 20 BG</t>
  </si>
  <si>
    <t>Водонагреватель OASIS Glass 20 EG</t>
  </si>
  <si>
    <t>Водонагреватель OASIS Glass 20 RG</t>
  </si>
  <si>
    <t>Водонагреватель OASIS Glass 20 SG</t>
  </si>
  <si>
    <t>Водонагреватель Oasis Glass 20 TG</t>
  </si>
  <si>
    <t>Водонагреватель OASIS Glass 20 VG</t>
  </si>
  <si>
    <t>Водонагреватель OASIS HС-80 L</t>
  </si>
  <si>
    <t>Водонагреватель Oasis N-10L</t>
  </si>
  <si>
    <t>Водонагреватель OASIS N-15L</t>
  </si>
  <si>
    <t>Водонагреватель Oasis OASIS GN-10 L (над раковиной)</t>
  </si>
  <si>
    <t>Водонагреватель Oasis OASIS GN-15 L (над раковиной)</t>
  </si>
  <si>
    <t>Водонагреватель Oasis OASIS GP-10 L ( под раковиной)</t>
  </si>
  <si>
    <t>Водонагреватель Oasis OASIS GP-15 L ( под раковиной)</t>
  </si>
  <si>
    <t>Водонагреватель OASIS OR-16W</t>
  </si>
  <si>
    <t>4670004230039</t>
  </si>
  <si>
    <t>Водонагреватель OASIS P-10L</t>
  </si>
  <si>
    <t>Водонагреватель OASIS P-15L</t>
  </si>
  <si>
    <t>Водонагреватель OASIS Q-50V</t>
  </si>
  <si>
    <t>Водонагреватель OASIS RO 20 W</t>
  </si>
  <si>
    <t>Водонагреватель OASIS SL-50 V</t>
  </si>
  <si>
    <t>Водонагреватель OASIS SL-80 V</t>
  </si>
  <si>
    <t>Водонагреватель Oasis VC-100L</t>
  </si>
  <si>
    <t>Водонагреватель Oasis VC-30L</t>
  </si>
  <si>
    <t>Водонагреватель Oasis VC-50L</t>
  </si>
  <si>
    <t>Водонагреватель Oasis VC-80L</t>
  </si>
  <si>
    <t>Водонагреватель Oasis VG-100L</t>
  </si>
  <si>
    <t>Водонагреватель Oasis VG-30L</t>
  </si>
  <si>
    <t>Водонагреватель Oasis VG-50L</t>
  </si>
  <si>
    <t>Водонагреватель Oasis VG-80L</t>
  </si>
  <si>
    <t>Водонагреватель REDBER вертикальный, базовая (100л)</t>
  </si>
  <si>
    <t>Водонагреватель REDBER вертикальный, базовая (30л)</t>
  </si>
  <si>
    <t>Водонагреватель REDBER вертикальный, базовая (50л)</t>
  </si>
  <si>
    <t>Водонагреватель REDBER вертикальный, базовая (65л)</t>
  </si>
  <si>
    <t>Водонагреватель REDBER вертикальный, базовая (80л)</t>
  </si>
  <si>
    <t>Водонагреватель Regent 15U PL EU</t>
  </si>
  <si>
    <t>Водонагреватель Regent NTS 100 (RE)</t>
  </si>
  <si>
    <t>Водонагреватель Regent NTS 30V 1,5K (RE) Slim</t>
  </si>
  <si>
    <t>Водонагреватель Regent NTS 50 RE</t>
  </si>
  <si>
    <t>Водонагреватель Regent NTS 80 RE</t>
  </si>
  <si>
    <t>Водонагреватель Regent NTS FLAT 50 V PW (RE)</t>
  </si>
  <si>
    <t>Водонагреватель Regent REG 10 PL EU</t>
  </si>
  <si>
    <t>Водонагреватель Regent REG 10U PL EU</t>
  </si>
  <si>
    <t>Водонагреватель Regent REG 15 PL</t>
  </si>
  <si>
    <t>Водонагреватель ZERTEN 16</t>
  </si>
  <si>
    <t>8654213225456</t>
  </si>
  <si>
    <t>Водонагреватель ZERTEN 24 дисп</t>
  </si>
  <si>
    <t>Водонагреватель ZERTEN 30VL</t>
  </si>
  <si>
    <t>Водонагреватель ZERTEN 50VL</t>
  </si>
  <si>
    <t>Водонагреватель ZERTEN 80VL</t>
  </si>
  <si>
    <t>Водонагреватель ZERTEN DV - 40</t>
  </si>
  <si>
    <t>Водонагреватель ZERTEN DV - 50</t>
  </si>
  <si>
    <t>Водонагреватель ZERTEN DV - 80</t>
  </si>
  <si>
    <t>Водонагреватель Zerten G-20</t>
  </si>
  <si>
    <t>Водонагреватель ZERTEN Glass B-20</t>
  </si>
  <si>
    <t>Водонагреватель ZERTEN Glass BG-20 кВт (Д)</t>
  </si>
  <si>
    <t>Водонагреватель ZERTEN Glass D-20</t>
  </si>
  <si>
    <t>Водонагреватель ZERTEN Glass GG-20</t>
  </si>
  <si>
    <t>Водонагреватель ZERTEN Glass L-20</t>
  </si>
  <si>
    <t>Водонагреватель ZERTEN RL - 100</t>
  </si>
  <si>
    <t>Водонагреватель ZERTEN RL - 30</t>
  </si>
  <si>
    <t>Водонагреватель ZERTEN RL - 50</t>
  </si>
  <si>
    <t>Водонагреватель ZERTEN RL - 80</t>
  </si>
  <si>
    <t>Водонагреватель ZERTEN VN - 30</t>
  </si>
  <si>
    <t>Водонагреватель ZERTEN VN - 50</t>
  </si>
  <si>
    <t>4640015387343</t>
  </si>
  <si>
    <t>Водонагреватель ZERTEN VN - 80</t>
  </si>
  <si>
    <t>Водонагреватель ZERTEN W-20</t>
  </si>
  <si>
    <t>4670004375303</t>
  </si>
  <si>
    <t>Воздухоочеститель Gorenje DF6316BXSC</t>
  </si>
  <si>
    <t>8414 60 000 1</t>
  </si>
  <si>
    <t>Воздухоочеститель Gorenje DF6316X</t>
  </si>
  <si>
    <t>Воздухоочиститель   Samsung HDC6145 BX</t>
  </si>
  <si>
    <t>Воздухоочиститель   Samsung HDC6255BG</t>
  </si>
  <si>
    <t>Воздухоочиститель   Samsung HDC6C55UX</t>
  </si>
  <si>
    <t>Воздухоочиститель  KA-60S</t>
  </si>
  <si>
    <t>Воздухоочиститель AVEX A 61W</t>
  </si>
  <si>
    <t>Воздухоочиститель AVEX B 61X</t>
  </si>
  <si>
    <t>Воздухоочиститель AVEX G 61X</t>
  </si>
  <si>
    <t>Воздухоочиститель AVEX NS 61B</t>
  </si>
  <si>
    <t>Воздухоочиститель GEFEST ВО-3603К15</t>
  </si>
  <si>
    <t>Воздухоочиститель GEFEST ВО-3603К16</t>
  </si>
  <si>
    <t>Воздухоочиститель GEFEST ВО-3603К19</t>
  </si>
  <si>
    <t>Воздухоочиститель GEFEST ВО-4601К20</t>
  </si>
  <si>
    <t>Воздухоочиститель GOLDSTAR API 60 U</t>
  </si>
  <si>
    <t>8415 83 000 0</t>
  </si>
  <si>
    <t>Воздухоочиститель Oasis KA - 60W</t>
  </si>
  <si>
    <t>000CTB6407X</t>
  </si>
  <si>
    <t>Воздухоочиститель встраиваемый Beko CTB 6407 X</t>
  </si>
  <si>
    <t>000CWB6420X</t>
  </si>
  <si>
    <t>Воздухоочиститель встраиваемый Beko CWB 6420 X</t>
  </si>
  <si>
    <t>000CWB6550X</t>
  </si>
  <si>
    <t>Воздухоочиститель встраиваемый Beko CWB 6550 X</t>
  </si>
  <si>
    <t>000CWB6660X</t>
  </si>
  <si>
    <t>Воздухоочиститель встраиваемый Beko CWB 6660 X</t>
  </si>
  <si>
    <t>Воздухоочиститель Гефест ВВ-1</t>
  </si>
  <si>
    <t>Воздухоочиститель Гефест ВВ-1 К17</t>
  </si>
  <si>
    <t>Воздухоочиститель Гефест ВВ-2</t>
  </si>
  <si>
    <t>Воздухоочиститель Гефест ВВ-2 К 17</t>
  </si>
  <si>
    <t>Воздухоочиститель Гефест ВО-10 К44</t>
  </si>
  <si>
    <t>Воздухоочиститель Гефест ВО-10 К45</t>
  </si>
  <si>
    <t>Воздухоочиститель Гефест ВО-10 К47</t>
  </si>
  <si>
    <t>Воздухоочиститель Гефест ВО-11 К45</t>
  </si>
  <si>
    <t>Воздухоочиститель Гефест ВО-11 К47</t>
  </si>
  <si>
    <t>Воздухоочиститель Гефест ВО-1502</t>
  </si>
  <si>
    <t>Воздухоочиститель Гефест ВО-1502 К17</t>
  </si>
  <si>
    <t>Воздухоочиститель Гефест ВО-1503</t>
  </si>
  <si>
    <t>Воздухоочиститель Гефест ВО-1504-К71</t>
  </si>
  <si>
    <t>Воздухоочиститель Гефест ВО-1602</t>
  </si>
  <si>
    <t>Воздухоочиститель Гефест ВО-1602-К12</t>
  </si>
  <si>
    <t>Воздухоочиститель Гефест ВО-1602-К17</t>
  </si>
  <si>
    <t>Воздухоочиститель Гефест ВО-1603</t>
  </si>
  <si>
    <t>Воздухоочиститель Гефест ВО-1603 К21</t>
  </si>
  <si>
    <t>Воздухоочиститель Гефест ВО-1603-К12</t>
  </si>
  <si>
    <t>Воздухоочиститель Гефест ВО-1603-К17</t>
  </si>
  <si>
    <t>Воздухоочиститель Гефест ВО-1603-К21</t>
  </si>
  <si>
    <t>Воздухоочиститель Гефест ВО-2501</t>
  </si>
  <si>
    <t>Воздухоочиститель Гефест ВО-2501 К41</t>
  </si>
  <si>
    <t>Воздухоочиститель Гефест ВО-2601</t>
  </si>
  <si>
    <t>Воздухоочиститель Гефест ВО-2601 К41</t>
  </si>
  <si>
    <t>Воздухоочиститель Гефест ВО-2601 К47</t>
  </si>
  <si>
    <t>Воздухоочиститель Гефест ВО-2601 К55</t>
  </si>
  <si>
    <t>Воздухоочиститель Гефест ВО-3603Д2А</t>
  </si>
  <si>
    <t>Воздухоочиститель Оasis KE - 60W</t>
  </si>
  <si>
    <t>Воздухоочиститель Оasis MD - 60S</t>
  </si>
  <si>
    <t>Воздухоочиститель Оasis NC - 60W</t>
  </si>
  <si>
    <t>Воздухоочиститель Оasis PD - 50B</t>
  </si>
  <si>
    <t>Воздухоочиститель Оasis PD - 50C</t>
  </si>
  <si>
    <t>Воздухоочиститель Оasis PD - 50S</t>
  </si>
  <si>
    <t>Воздухоочиститель Оasis PD - 60B</t>
  </si>
  <si>
    <t>Воздухоочиститель Оasis PD - 60C</t>
  </si>
  <si>
    <t>00PG6001RBL</t>
  </si>
  <si>
    <t>Встраиваемая варочная панель газовая FERRE PG6001 RBL</t>
  </si>
  <si>
    <t>00PG6002RCR</t>
  </si>
  <si>
    <t>Встраиваемая варочная панель газовая FERRE PG6002 RCR</t>
  </si>
  <si>
    <t>000PG6040IX</t>
  </si>
  <si>
    <t>Встраиваемая варочная панель газовая FERRE PG6040 IX</t>
  </si>
  <si>
    <t>0000PG6060W</t>
  </si>
  <si>
    <t>Встраиваемая варочная панель газовая FERRE PG6060 W</t>
  </si>
  <si>
    <t>000PG6031IX</t>
  </si>
  <si>
    <t>Встраиваемая варочная панель газоэлектрическая FERRE PG6031 IX</t>
  </si>
  <si>
    <t>Встраиваемая вытяжка BEKO CTB 6407 W</t>
  </si>
  <si>
    <t>8690842912788</t>
  </si>
  <si>
    <t>Встраиваемая вытяжка GEFEST ВО 4601 К17</t>
  </si>
  <si>
    <t>4811260008752</t>
  </si>
  <si>
    <t>Встраиваемая вытяжка GEFEST ВО-4501 К17</t>
  </si>
  <si>
    <t>Встраиваемая вытяжка GEFEST ВО-4501 К20</t>
  </si>
  <si>
    <t>Встраиваемая вытяжка GEFEST ВО-4501 К23</t>
  </si>
  <si>
    <t>4811260009513</t>
  </si>
  <si>
    <t>Встраиваемая вытяжка GEFEST ВО-4601 К12</t>
  </si>
  <si>
    <t>4811260009520</t>
  </si>
  <si>
    <t>Встраиваемая вытяжка GEFEST ВО-4601 К23</t>
  </si>
  <si>
    <t>Встраиваемая вытяжка GORENJE BHP623E10W, белый</t>
  </si>
  <si>
    <t>3838942072161</t>
  </si>
  <si>
    <t>Встраиваемая вытяжка Gorenje WHT 631 E2X</t>
  </si>
  <si>
    <t>Встраиваемая вытяжка Hansa OMC621IH</t>
  </si>
  <si>
    <t>Встраиваемая вытяжка HANSA OTC6222IH, серебристый</t>
  </si>
  <si>
    <t>Встраиваемая вытяжка HANSA OTP6241BH, черный</t>
  </si>
  <si>
    <t>5906006607814</t>
  </si>
  <si>
    <t>Встраиваемая вытяжка HANSA OTP6241WH, белый</t>
  </si>
  <si>
    <t>5906006607838</t>
  </si>
  <si>
    <t>Встраиваемая вытяжка Lex HUBBLE G 600 BLACK</t>
  </si>
  <si>
    <t>Встраиваемая вытяжка OASIS VA-50S</t>
  </si>
  <si>
    <t>4670004378243</t>
  </si>
  <si>
    <t>Встраиваемая вытяжка OASIS VA-50W</t>
  </si>
  <si>
    <t>4670004378342</t>
  </si>
  <si>
    <t>Встраиваемая вытяжка OASIS VA-60W</t>
  </si>
  <si>
    <t>4670004374207</t>
  </si>
  <si>
    <t>Встраиваемая вытяжка OASIS VА-60B</t>
  </si>
  <si>
    <t>4640015381082</t>
  </si>
  <si>
    <t>Встраиваемая вытяжка OASIS VА-60G</t>
  </si>
  <si>
    <t>4640015381099</t>
  </si>
  <si>
    <t>Встраиваемая вытяжка OASIS VА-60S</t>
  </si>
  <si>
    <t>4670004378267</t>
  </si>
  <si>
    <t>Встраиваемая посудомоечная машина AVEX I49 1032</t>
  </si>
  <si>
    <t>8422 11 000 0</t>
  </si>
  <si>
    <t>Встраиваемая посудомоечная машина BEKO DIN 26220</t>
  </si>
  <si>
    <t>Встраиваемая посудомоечная машина BEKO DIS 15010</t>
  </si>
  <si>
    <t>Встраиваемая посудомоечная машина GEFEST 45301</t>
  </si>
  <si>
    <t>Встраиваемая посудомоечная машина GEFEST 60301</t>
  </si>
  <si>
    <t>Встраиваемая посудомоечная машина Gorenje GV50211</t>
  </si>
  <si>
    <t>Встраиваемая посудомоечная машина GORENJE GV51011</t>
  </si>
  <si>
    <t>3838942142437</t>
  </si>
  <si>
    <t>Встраиваемая посудомоечная машина Gorenje GV51212</t>
  </si>
  <si>
    <t>Встраиваемая посудомоечная машина GORENJE GV53111</t>
  </si>
  <si>
    <t>3838782003226</t>
  </si>
  <si>
    <t>Встраиваемая посудомоечная машина HANSA ZIM 434 H</t>
  </si>
  <si>
    <t>5906006002336</t>
  </si>
  <si>
    <t>Встраиваемая посудомоечная машина Hansa ZIM 436 EH, белый</t>
  </si>
  <si>
    <t>Встраиваемая посудомоечная машина Hansa ZIM 676 H</t>
  </si>
  <si>
    <t>Встраиваемая посудомоечная машина Samsung DW50H4030BB</t>
  </si>
  <si>
    <t>0000BE6001W</t>
  </si>
  <si>
    <t>Встраиваемый духовой шкаф электрический FERRE BE6001 W</t>
  </si>
  <si>
    <t>8516 60 800 0</t>
  </si>
  <si>
    <t>000BE6002IX</t>
  </si>
  <si>
    <t>Встраиваемый духовой шкаф электрический FERRE BE6002 IX</t>
  </si>
  <si>
    <t>000BE6003IX</t>
  </si>
  <si>
    <t>Встраиваемый духовой шкаф электрический FERRE BE6003 IX</t>
  </si>
  <si>
    <t>00BE6004RBL</t>
  </si>
  <si>
    <t>Встраиваемый духовой шкаф электрический FERRE BE6004 RBL</t>
  </si>
  <si>
    <t>00BE6005RCR</t>
  </si>
  <si>
    <t>Встраиваемый духовой шкаф электрический FERRE BE6005 RCR</t>
  </si>
  <si>
    <t>Выпрямители BBK BST 3005I, черный/шампань</t>
  </si>
  <si>
    <t>8516 32 000 0</t>
  </si>
  <si>
    <t>00HP8344/00</t>
  </si>
  <si>
    <t>Выпрямитель Philips HP8344/00</t>
  </si>
  <si>
    <t>00HP8345/00</t>
  </si>
  <si>
    <t>Выпрямитель Philips HP8345/00</t>
  </si>
  <si>
    <t>Выпрямитель Polaris PHS 2790 TN,  черный</t>
  </si>
  <si>
    <t>Выпрямитель REDMOND RCI-2312, фиолетовый</t>
  </si>
  <si>
    <t>5055323617546</t>
  </si>
  <si>
    <t>Выпрямитель SCARLETT SC-HS60004,  черный</t>
  </si>
  <si>
    <t>Выпрямитель SINBO SHD 7016 серый</t>
  </si>
  <si>
    <t>8693807229860</t>
  </si>
  <si>
    <t>Выпрямитель Sinbo SHD 7018</t>
  </si>
  <si>
    <t>Выпрямитель Sinbo SHD 7019</t>
  </si>
  <si>
    <t>Выпрямитель Sinbo SHD 7042 черный</t>
  </si>
  <si>
    <t>Выпрямитель Sinbo SHD 7052 белый</t>
  </si>
  <si>
    <t>Выпрямитель SUPRA HSS-1222, черный</t>
  </si>
  <si>
    <t>00HP8343/00</t>
  </si>
  <si>
    <t>Выпрямитель д/волос Philips HP8343/00</t>
  </si>
  <si>
    <t>Выпрямитель для волос Polaris PHS 2060K black</t>
  </si>
  <si>
    <t>Выпрямитель для волос Polaris PHS-0745 голубой/металлик</t>
  </si>
  <si>
    <t>5055155302146</t>
  </si>
  <si>
    <t>Выпрямитель для волос POLARIS PHS-0746 сиреневый-металлик/серебро</t>
  </si>
  <si>
    <t>5055155302160</t>
  </si>
  <si>
    <t>Выпрямитель для волос SUPRA HSS-1280</t>
  </si>
  <si>
    <t>Вытяжка AVEX A 61B</t>
  </si>
  <si>
    <t>Вытяжка AVEX A 61Br</t>
  </si>
  <si>
    <t>ШТ</t>
  </si>
  <si>
    <t>Вытяжка AVEX AS 6020 B</t>
  </si>
  <si>
    <t>4680013313630</t>
  </si>
  <si>
    <t>Вытяжка AVEX AS 6020 W</t>
  </si>
  <si>
    <t>4680013313623</t>
  </si>
  <si>
    <t>Вытяжка AVEX AS 6020 X</t>
  </si>
  <si>
    <t>4680013313654</t>
  </si>
  <si>
    <t>Вытяжка AVEX AS 6020 Y (бежевая)</t>
  </si>
  <si>
    <t>Вытяжка AVEX GS 6040 X</t>
  </si>
  <si>
    <t>Вытяжка AVEX GS 61X</t>
  </si>
  <si>
    <t>Вытяжка AVEX NM 6060 B</t>
  </si>
  <si>
    <t>Вытяжка AVEX NM 6060 Bs</t>
  </si>
  <si>
    <t>Вытяжка AVEX NM 6060 W</t>
  </si>
  <si>
    <t>Вытяжка AVEX NS 61B-2</t>
  </si>
  <si>
    <t>Вытяжка AVEX NS 61W</t>
  </si>
  <si>
    <t>Вытяжка AVEX NS 61Y (бежевое стекло)</t>
  </si>
  <si>
    <t>Вытяжка AVEX RM 6750 BF</t>
  </si>
  <si>
    <t>MW-RM 6750 BF</t>
  </si>
  <si>
    <t>Вытяжка AVEX RM 6750 BW</t>
  </si>
  <si>
    <t>MW-RM 6750 BW</t>
  </si>
  <si>
    <t>Вытяжка AVEX RM 6750 YF</t>
  </si>
  <si>
    <t>MW-RM 6750 YF</t>
  </si>
  <si>
    <t>Вытяжка AVEX RYS 6040 B</t>
  </si>
  <si>
    <t>Вытяжка AVEX RYS 6040 Y (бежевая RETRO)</t>
  </si>
  <si>
    <t>Вытяжка AVEX TS 6060 X</t>
  </si>
  <si>
    <t>MW-TS 6060  X</t>
  </si>
  <si>
    <t>Вытяжка AVEX TS 9060 X</t>
  </si>
  <si>
    <t>Вытяжка AVEX YS 6040 B</t>
  </si>
  <si>
    <t>Вытяжка AVEX YS 6040 X</t>
  </si>
  <si>
    <t>Вытяжка AVEX YS 6040 Y</t>
  </si>
  <si>
    <t>Вытяжка GEFEST ВО-1504 К62</t>
  </si>
  <si>
    <t>Вытяжка GEFEST ВО-1604 К62</t>
  </si>
  <si>
    <t>Вытяжка GEFEST ВО-1604 К73</t>
  </si>
  <si>
    <t>Вытяжка GEFEST ВО-2501 К47</t>
  </si>
  <si>
    <t>4811260004532</t>
  </si>
  <si>
    <t>Вытяжка GEFEST ВО-3604 Д2А</t>
  </si>
  <si>
    <t>Вытяжка GEFEST ВО-4501 К21</t>
  </si>
  <si>
    <t>Вытяжка GEFEST ВО-4601 К17</t>
  </si>
  <si>
    <t>Вытяжка GEFEST ВО-4601 К21</t>
  </si>
  <si>
    <t>Вытяжка GORENJE  DK63CLB, черный</t>
  </si>
  <si>
    <t>Вытяжка GORENJE  DK63CLI, бежевый</t>
  </si>
  <si>
    <t>Вытяжка GORENJE  DT6SY2B,  1 мотор,  черный</t>
  </si>
  <si>
    <t>Вытяжка GORENJE  DT6SY2W,  1 мотор,  белый</t>
  </si>
  <si>
    <t>Вытяжка Gorenje DU5345E</t>
  </si>
  <si>
    <t>Вытяжка Gorenje DU5345W</t>
  </si>
  <si>
    <t>Вытяжка GORENJE DU5446W, белый</t>
  </si>
  <si>
    <t>3838942673702</t>
  </si>
  <si>
    <t>Вытяжка Gorenje DU6345E</t>
  </si>
  <si>
    <t>Вытяжка Gorenje DU6345W</t>
  </si>
  <si>
    <t>Вытяжка Gorenje WHC623E16W, белый</t>
  </si>
  <si>
    <t>Вытяжка Gorenje WHRC623E15W, белый</t>
  </si>
  <si>
    <t>Вытяжка Gorenje WHRC623E15X, нержавеющая сталь</t>
  </si>
  <si>
    <t>00PCHP20AES</t>
  </si>
  <si>
    <t>Вытяжка HAIER PCHP20AES</t>
  </si>
  <si>
    <t>Вытяжка HANSA OKC6111MWH, белый</t>
  </si>
  <si>
    <t>Вытяжка HANSA OKC6111ZH, серебристый</t>
  </si>
  <si>
    <t>Вытяжка HANSA OKC6462W, белый</t>
  </si>
  <si>
    <t>5906006092511</t>
  </si>
  <si>
    <t>Вытяжка HANSA OKP631GH, серебристый</t>
  </si>
  <si>
    <t>Вытяжка HANSA OKP931GH</t>
  </si>
  <si>
    <t>5906006605643</t>
  </si>
  <si>
    <t>Вытяжка Hansa OSC 511 BH</t>
  </si>
  <si>
    <t>Вытяжка Hansa OSC 511 WH</t>
  </si>
  <si>
    <t>5906006603960</t>
  </si>
  <si>
    <t>Вытяжка Hansa OSC 611 WH</t>
  </si>
  <si>
    <t>Вытяжка Hansa OSC5211IH, нержавеющая сталь</t>
  </si>
  <si>
    <t>5906006609856</t>
  </si>
  <si>
    <t>Вытяжка HANSA OSC521H, нержавеющая сталь</t>
  </si>
  <si>
    <t>Вытяжка HANSA OSC6111WH</t>
  </si>
  <si>
    <t>5906006609832</t>
  </si>
  <si>
    <t>Вытяжка Hansa OSC611BH</t>
  </si>
  <si>
    <t>Вытяжка OASIS MG-60B модерн</t>
  </si>
  <si>
    <t>4640015381105</t>
  </si>
  <si>
    <t>Вытяжка OASIS PD-50W</t>
  </si>
  <si>
    <t>4670004379837</t>
  </si>
  <si>
    <t>Вытяжка OASIS PD-60S</t>
  </si>
  <si>
    <t>4670004379868</t>
  </si>
  <si>
    <t>Вытяжка OASIS PD-60W</t>
  </si>
  <si>
    <t>4670004379851</t>
  </si>
  <si>
    <t>Вытяжка Samsung HDC6A90TX, серебристый</t>
  </si>
  <si>
    <t>Вытяжка SAMSUNG HDC6D90TG</t>
  </si>
  <si>
    <t>Вытяжка встраиваемая Hansa OTC 612 IH</t>
  </si>
  <si>
    <t>Вытяжка козырьковая Gorenje DU6446E</t>
  </si>
  <si>
    <t>Вытяжка козырьковая Gorenje DU6446W</t>
  </si>
  <si>
    <t>Вытяжка Оasis KB-50S</t>
  </si>
  <si>
    <t>Вытяжка Оasis KB-60S</t>
  </si>
  <si>
    <t>Вытяжка Оasis KE - 50W</t>
  </si>
  <si>
    <t>Газовая колонка Electrolux GWH 265 ERN NanoPlus</t>
  </si>
  <si>
    <t>0G5040LIGVS</t>
  </si>
  <si>
    <t>Газовая плита FERRE G5040-LIGV S</t>
  </si>
  <si>
    <t>Гарнитура  Samsung EO-EG920L, черный</t>
  </si>
  <si>
    <t>Гарнитура для смартфонов DEFENDER Pulse 426 черный</t>
  </si>
  <si>
    <t>Гарнитура для смартфонов DEFENDER Pulse 427 черный</t>
  </si>
  <si>
    <t>Гарнитура для смартфонов DEFENDER Pulse 428 черный</t>
  </si>
  <si>
    <t>Гарнитура для смартфонов DEFENDER Pulse 429 черный</t>
  </si>
  <si>
    <t>Гладильная доска Великие реки Гладкая-7</t>
  </si>
  <si>
    <t>7323 99 990 0</t>
  </si>
  <si>
    <t>Гладильная доска Великие реки Гладкая-Эконом</t>
  </si>
  <si>
    <t>Гладильная доска Великие реки Лавна-1</t>
  </si>
  <si>
    <t>Гладильная доска Великие реки Лавна-3</t>
  </si>
  <si>
    <t>Гладильная доска Великие реки Лавна-5</t>
  </si>
  <si>
    <t>Гладильная доска Великие реки Ровная-10</t>
  </si>
  <si>
    <t>Гладильная доска Великие реки Ровная-4</t>
  </si>
  <si>
    <t>Гриль Sinbo SSM 2531, серебристый</t>
  </si>
  <si>
    <t>W0000КТ1607</t>
  </si>
  <si>
    <t>Десертница KITFORT КТ-1607</t>
  </si>
  <si>
    <t>Динамики Kenwood KFC-E6965</t>
  </si>
  <si>
    <t>Домашний кинотеатр LG LHB655</t>
  </si>
  <si>
    <t>8527 91 990 0</t>
  </si>
  <si>
    <t>Дух.шкаф  Гефест ЭДВ ДА 602-01 Н1М</t>
  </si>
  <si>
    <t>Дух.шкаф  Гефест ЭДВ ДА 602-02 Н1</t>
  </si>
  <si>
    <t>Дух.шкаф  Гефест ЭДВ ДА 602-02 Н1М</t>
  </si>
  <si>
    <t>Дух.шкаф  Гефест ЭДВ ДА 622-02 А</t>
  </si>
  <si>
    <t>Дух.шкаф  Гефест ЭДВ ДА 622-02 Б</t>
  </si>
  <si>
    <t>Дух.шкаф  Гефест ЭДВ ДА 622-02 В</t>
  </si>
  <si>
    <t>Дух.шкаф  Гефест ЭДВ ДА 622-02 К</t>
  </si>
  <si>
    <t>Дух.шкаф  Гефест ЭДВ ДА 622-02 К15</t>
  </si>
  <si>
    <t>Дух.шкаф  Гефест ЭДВ ДА 622-02 К17</t>
  </si>
  <si>
    <t>Дух.шкаф  Гефест ЭДВ ДА 622-02 К18</t>
  </si>
  <si>
    <t>Дух.шкаф  Гефест ЭДВ ДА 622-02 К19</t>
  </si>
  <si>
    <t>Дух.шкаф  Гефест ЭДВ ДА 622-02 К27</t>
  </si>
  <si>
    <t>Дух.шкаф  Гефест ЭДВ ДА 622-02 М</t>
  </si>
  <si>
    <t>Дух.шкаф  Гефест ЭДВ ДА 622-02 Н3М</t>
  </si>
  <si>
    <t>Дух.шкаф  Гефест ЭДВ ДА 622-02 С</t>
  </si>
  <si>
    <t>Дух.шкаф  Гефест ЭДВ ДА 622-03 Н5</t>
  </si>
  <si>
    <t>Духовка    NORD EO 28 W TC</t>
  </si>
  <si>
    <t>Духовка    NORD EO 30 W</t>
  </si>
  <si>
    <t>Духовка    NORD EO 35 W TC</t>
  </si>
  <si>
    <t>Духовка    NORD EO 40 W DTC</t>
  </si>
  <si>
    <t>Духовка    NORD EO 40 W TC</t>
  </si>
  <si>
    <t>Духовка AVEX TR 350 BСL</t>
  </si>
  <si>
    <t>Духовка AVEX TR 350 YСL</t>
  </si>
  <si>
    <t>Духовка AVEX TR 450 BСL</t>
  </si>
  <si>
    <t>Духовка AVEX TR 450 MBCL pizza</t>
  </si>
  <si>
    <t>Духовка AVEX TR 450 MRСL</t>
  </si>
  <si>
    <t>Духовка AVEX TR 450 YСL</t>
  </si>
  <si>
    <t>4680013315986</t>
  </si>
  <si>
    <t>Духовка AVEX TY210BL</t>
  </si>
  <si>
    <t>Духовка AVEX TY350MBCL pizza</t>
  </si>
  <si>
    <t>Духовка AVEX TY400RСL</t>
  </si>
  <si>
    <t>Духовка AVEX TY450 MBCL pizza</t>
  </si>
  <si>
    <t>Духовка электрическая AVEX TY280BСL</t>
  </si>
  <si>
    <t>Духовка электрическая AVEX TY350BСL</t>
  </si>
  <si>
    <t>Духовка электрическая AVEX TY350RСL</t>
  </si>
  <si>
    <t>Духовка электрическая AVEX TY350YСL</t>
  </si>
  <si>
    <t>Духовка электрическая AVEX TY400BCDL</t>
  </si>
  <si>
    <t>Духовка электрическая AVEX TY400BСL</t>
  </si>
  <si>
    <t>Духовка электрическая AVEX TY400YСL</t>
  </si>
  <si>
    <t>Духовка электрическая AVEX TY500BCDL</t>
  </si>
  <si>
    <t>Духовка электрическая AVEX TY500BСL</t>
  </si>
  <si>
    <t>Духовка электрическая AVEX TY500RСL</t>
  </si>
  <si>
    <t>Духовка электрическая AVEX TY500YСL</t>
  </si>
  <si>
    <t>Духовка электрическая AVEX TY600BCDL</t>
  </si>
  <si>
    <t>Духовой шкаф AVEX BM 6080 K</t>
  </si>
  <si>
    <t>Духовой шкаф AVEX BM 6080 S</t>
  </si>
  <si>
    <t>4680013313586</t>
  </si>
  <si>
    <t>Духовой шкаф AVEX BM 6180 K</t>
  </si>
  <si>
    <t>Духовой шкаф AVEX BM 6191 K</t>
  </si>
  <si>
    <t>Духовой шкаф AVEX MM 6060</t>
  </si>
  <si>
    <t>Духовой шкаф AVEX RBM 6090 W</t>
  </si>
  <si>
    <t>Духовой шкаф AVEX RBM 6391 F</t>
  </si>
  <si>
    <t>Духовой шкаф AVEX RBS 6090 K</t>
  </si>
  <si>
    <t>Духовой шкаф AVEX RY 6360 (бежевый)</t>
  </si>
  <si>
    <t>Духовой шкаф AVEX RYM 6090 F бежевый</t>
  </si>
  <si>
    <t>Духовой шкаф AVEX RYM 6391 F, бежевый</t>
  </si>
  <si>
    <t>MW-RYM 6391 F</t>
  </si>
  <si>
    <t>Духовой шкаф AVEX RYS 6090 K, бежевый</t>
  </si>
  <si>
    <t>4680013313715</t>
  </si>
  <si>
    <t>Духовой шкаф AVEX RYS 6390 K (бежевый)</t>
  </si>
  <si>
    <t>Духовой шкаф AVEX SK 6030</t>
  </si>
  <si>
    <t>Духовой шкаф AVEX SW 6010 газовый</t>
  </si>
  <si>
    <t>Духовой шкаф AVEX SW 6030</t>
  </si>
  <si>
    <t>Духовой шкаф AVEX WM 6180 K</t>
  </si>
  <si>
    <t>Духовой шкаф BEKO BIC 22100 X, нержавеющая сталь</t>
  </si>
  <si>
    <t>8690842014932</t>
  </si>
  <si>
    <t>Духовой шкаф BEKO BIE 22100 X, нержавеющая сталь</t>
  </si>
  <si>
    <t>Духовой шкаф BEKO BIE 22300 X, серебристый</t>
  </si>
  <si>
    <t>Духовой шкаф DE LUXE 6006.03эшв-032</t>
  </si>
  <si>
    <t>Духовой шкаф GEFEST ДА 622-03 РН3М, нержавеющая сталь</t>
  </si>
  <si>
    <t>4811260003658</t>
  </si>
  <si>
    <t>Духовой шкаф GEFEST ДГЭ 601-01 А</t>
  </si>
  <si>
    <t>Духовой шкаф GEFEST ЭДВ ДА 602-01 А, черный</t>
  </si>
  <si>
    <t>Духовой шкаф GEFEST ЭДВ ДА 602-01 К, коричневый</t>
  </si>
  <si>
    <t>Духовой шкаф GEFEST ЭДВ ДА 602-01 Н1</t>
  </si>
  <si>
    <t>Духовой шкаф GEFEST ЭДВ ДА 602-01, белый</t>
  </si>
  <si>
    <t>Духовой шкаф GEFEST ЭДВ ДА 602-02 А, черный</t>
  </si>
  <si>
    <t>Духовой шкаф GEFEST ЭДВ ДА 602-02 В</t>
  </si>
  <si>
    <t>Духовой шкаф GEFEST ЭДВ ДА 602-02 К, коричневый</t>
  </si>
  <si>
    <t>Духовой шкаф GEFEST ЭДВ ДА 602-02 К61</t>
  </si>
  <si>
    <t>Духовой шкаф GEFEST ЭДВ ДА 602-02 К62, белый</t>
  </si>
  <si>
    <t>4811260008516</t>
  </si>
  <si>
    <t>Духовой шкаф GEFEST ЭДВ ДА 602-02 К71</t>
  </si>
  <si>
    <t>Духовой шкаф GEFEST ЭДВ ДА 602-02 К73</t>
  </si>
  <si>
    <t>Духовой шкаф GEFEST ЭДВ ДА 602-02 РА</t>
  </si>
  <si>
    <t>Духовой шкаф GEFEST ЭДВ ДА 602-02 РН7</t>
  </si>
  <si>
    <t>Духовой шкаф GEFEST ЭДВ ДА 602-02 С, серый</t>
  </si>
  <si>
    <t>Духовой шкаф GEFEST ЭДВ ДА 602-02, белый</t>
  </si>
  <si>
    <t>Духовой шкаф GEFEST ЭДВ ДА 622-01 Н3</t>
  </si>
  <si>
    <t>Духовой шкаф GEFEST ЭДВ ДА 622-02 B, бежевый</t>
  </si>
  <si>
    <t>4811260003528</t>
  </si>
  <si>
    <t>Духовой шкаф GEFEST ЭДВ ДА 622-02 Д1, черный</t>
  </si>
  <si>
    <t>Духовой шкаф GEFEST ЭДВ ДА 622-02 К16, черный/красный</t>
  </si>
  <si>
    <t>Духовой шкаф GEFEST ЭДВ ДА 622-02 К28</t>
  </si>
  <si>
    <t>Духовой шкаф GEFEST ЭДВ ДА 622-02 Н3</t>
  </si>
  <si>
    <t>Духовой шкаф GEFEST ЭДВ ДА 622-04 А, черный</t>
  </si>
  <si>
    <t>Духовой шкаф GEFEST ЭДВ ДА 622-04 Н3</t>
  </si>
  <si>
    <t>Духовой шкаф GORENJE BO 71 SY2B</t>
  </si>
  <si>
    <t>Духовой шкаф GORENJE BO 71 SY2W</t>
  </si>
  <si>
    <t>Духовой шкаф GORENJE BO 7345RW, бежевый</t>
  </si>
  <si>
    <t>Духовой шкаф GORENJE BO5333RW, бежевый</t>
  </si>
  <si>
    <t>3838942593352</t>
  </si>
  <si>
    <t>Духовой шкаф GORENJE BO53CLB</t>
  </si>
  <si>
    <t>Духовой шкаф GORENJE BO53CLI, слоновая кость</t>
  </si>
  <si>
    <t>3838942936739</t>
  </si>
  <si>
    <t>Духовой шкаф GORENJE BO635E11B GOR</t>
  </si>
  <si>
    <t>3838942010453</t>
  </si>
  <si>
    <t>Духовой шкаф GORENJE BO635E11BK-2, антрацит</t>
  </si>
  <si>
    <t>3838942064845</t>
  </si>
  <si>
    <t>Духовой шкаф GORENJE BO635E11W</t>
  </si>
  <si>
    <t>3838942010477</t>
  </si>
  <si>
    <t>Духовой шкаф GORENJE BO635E11X GOR</t>
  </si>
  <si>
    <t>3838942011054</t>
  </si>
  <si>
    <t>Духовой шкаф Gorenje BO635E11XK-2, нержавеющая сталь</t>
  </si>
  <si>
    <t>Духовой шкаф GORENJE BO635E20B-2, черный</t>
  </si>
  <si>
    <t>3838942064883</t>
  </si>
  <si>
    <t>Духовой шкаф Gorenje BO635E20X-2, нержавеющая сталь</t>
  </si>
  <si>
    <t>Духовой шкаф GORENJE BO635E31BG-2</t>
  </si>
  <si>
    <t>3838942064913</t>
  </si>
  <si>
    <t>Духовой шкаф GORENJE BO635E31XG-2</t>
  </si>
  <si>
    <t>3838942064937</t>
  </si>
  <si>
    <t>Духовой шкаф GORENJE BO636E11X</t>
  </si>
  <si>
    <t>3838942011030</t>
  </si>
  <si>
    <t>Духовой шкаф GORENJE BO7349RW, слоновая кость</t>
  </si>
  <si>
    <t>3838942575655</t>
  </si>
  <si>
    <t>Духовой шкаф GORENJE BO73CLB</t>
  </si>
  <si>
    <t>Духовой шкаф GORENJE BO73CLI</t>
  </si>
  <si>
    <t>Духовой шкаф GORENJE Электрический BO615E10MG</t>
  </si>
  <si>
    <t>Духовой шкаф HANSA BOEA68209, черный</t>
  </si>
  <si>
    <t>Духовой шкаф Hansa BOEI62000015, нержавеющая сталь</t>
  </si>
  <si>
    <t>Духовой шкаф Hansa BOEI62090015, нержавеющая сталь</t>
  </si>
  <si>
    <t>Духовой шкаф Hansa BOEI69472, серебристый</t>
  </si>
  <si>
    <t>Духовой шкаф HANSA BOES64111, черный</t>
  </si>
  <si>
    <t>5906006561611</t>
  </si>
  <si>
    <t>Духовой шкаф HANSA BOES68402</t>
  </si>
  <si>
    <t>Духовой шкаф HANSA BOEW68102, белый</t>
  </si>
  <si>
    <t>Духовой шкаф HANSA BOEW68402, белый</t>
  </si>
  <si>
    <t>5906006549992</t>
  </si>
  <si>
    <t>Духовой шкаф HANSA BOEY68209, бежевый</t>
  </si>
  <si>
    <t>Духовой шкаф HANSA Scandium BOEI68112, серебристый</t>
  </si>
  <si>
    <t>Духовой шкаф LG LB 643029T, черный/серебристый</t>
  </si>
  <si>
    <t>Духовой шкаф LG LB61V02S</t>
  </si>
  <si>
    <t>Духовой шкаф LG LB61V05B</t>
  </si>
  <si>
    <t>Духовой шкаф LG LB644029T</t>
  </si>
  <si>
    <t>Духовой шкаф SAMSUNG BF 3N3W080</t>
  </si>
  <si>
    <t>Духовой шкаф SAMSUNG BF 641 FB</t>
  </si>
  <si>
    <t>Духовой шкаф SAMSUNG BF 641 FST</t>
  </si>
  <si>
    <t>Духовой шкаф SAMSUNG BFN1351B</t>
  </si>
  <si>
    <t>Духовой шкаф SAMSUNG BFN1351T</t>
  </si>
  <si>
    <t>Духовой шкаф SAMSUNG NV 70K1340BS, серебристый</t>
  </si>
  <si>
    <t>Духовой шкаф SAMSUNG NV 70K1340BW</t>
  </si>
  <si>
    <t>Духовой шкаф Samsung NV70K1340BB, черный</t>
  </si>
  <si>
    <t>Духовой шкаф SAMSUNG NV75J3140BB, черный</t>
  </si>
  <si>
    <t>Духовой шкаф SAMSUNG NV75J3140BW</t>
  </si>
  <si>
    <t>00BIC22100X</t>
  </si>
  <si>
    <t>Духовой шкаф независимый электрический Beko BIC 22100 X</t>
  </si>
  <si>
    <t>00BIE22100X</t>
  </si>
  <si>
    <t>Духовой шкаф независимый электрический Beko BIE 22100 X</t>
  </si>
  <si>
    <t>00BIE22300X</t>
  </si>
  <si>
    <t>Духовой шкаф независимый электрический Beko BIE 22300 X</t>
  </si>
  <si>
    <t xml:space="preserve">STV-24LED14 </t>
  </si>
  <si>
    <t>ЖК-Телевизор SHIVAKI STV-24LED14</t>
  </si>
  <si>
    <t>STV-24LED14</t>
  </si>
  <si>
    <t>ЖК-Телевизор SHIVAKI STV-40LED15</t>
  </si>
  <si>
    <t>STV-50LED13</t>
  </si>
  <si>
    <t>ЖК-Телевизор SHIVAKI STV-50LED13</t>
  </si>
  <si>
    <t>Игровая гарнитура DEFENDER Excidium красный/черный Redragon</t>
  </si>
  <si>
    <t>Игровая гарнитура DEFENDER Ridley красный/черный Redragon</t>
  </si>
  <si>
    <t>Игровая гарнитура DEFENDER Warhead G-160 черный</t>
  </si>
  <si>
    <t>Игровая гарнитура DEFENDER Warhead G-170 черный</t>
  </si>
  <si>
    <t>Игровая гарнитура DEFENDER Warhead G-190 черный/синий</t>
  </si>
  <si>
    <t>4714033641166</t>
  </si>
  <si>
    <t>Игровая гарнитура DEFENDER Warhead G-200 зеленый/черный</t>
  </si>
  <si>
    <t>Игровая гарнитура DEFENDER Warhead G-250 коричневый</t>
  </si>
  <si>
    <t>Игровая гарнитура DEFENDER Warhead G-260 красный/чёрный</t>
  </si>
  <si>
    <t>4714033641210</t>
  </si>
  <si>
    <t>Игровая гарнитура DEFENDER Warhead G-275 зелёный/чёрный</t>
  </si>
  <si>
    <t>Игровая гарнитура DEFENDER Warhead G-280 синий</t>
  </si>
  <si>
    <t>Игровая гарнитура DEFENDER Warhead G-300 зелёный</t>
  </si>
  <si>
    <t>Игровая гарнитура DEFENDER Warhead G-400</t>
  </si>
  <si>
    <t>4714033641456</t>
  </si>
  <si>
    <t>Игровая гарнитура DEFENDER Warhead HN-G110 чёрный</t>
  </si>
  <si>
    <t>4714033641029</t>
  </si>
  <si>
    <t>Игровая гарнитура Redragon Hardy USB, подсветка, кабель 2,3 м Redragon</t>
  </si>
  <si>
    <t>Игровой набор DEFENDER Warhead MPH-1600 черный,мышь+гарнитура+ковер</t>
  </si>
  <si>
    <t>4714033527064</t>
  </si>
  <si>
    <t>Измельчитель Gorenje S450E, серебристый/черный</t>
  </si>
  <si>
    <t>000DP805G10</t>
  </si>
  <si>
    <t>Измельчитель Moulinex Moulinette DP805G10</t>
  </si>
  <si>
    <t>FR</t>
  </si>
  <si>
    <t>000AT718A10</t>
  </si>
  <si>
    <t>Измельчитель Multi Moulinette AT718A10</t>
  </si>
  <si>
    <t>Измельчитель REDMOND RCR-3801</t>
  </si>
  <si>
    <t>5060093245028</t>
  </si>
  <si>
    <t>Измельчитель SUPRA CHS-1080, стационарный</t>
  </si>
  <si>
    <t>W00000КТ101</t>
  </si>
  <si>
    <t>Индукционная плитка KITFORT КТ-101</t>
  </si>
  <si>
    <t>W00000КТ107</t>
  </si>
  <si>
    <t>Индукционная плитка KITFORT КТ-107</t>
  </si>
  <si>
    <t>SHAFT201</t>
  </si>
  <si>
    <t>Инфракрасный обогреватель Neoclima SHAFT-2.0</t>
  </si>
  <si>
    <t>SHAFT202</t>
  </si>
  <si>
    <t>Инфракрасный обогреватель Neoclima SHAFT-2.0 (без подставки)</t>
  </si>
  <si>
    <t>Йогуртница SUPRA YGS-104 white</t>
  </si>
  <si>
    <t>Йогуртница SUPRA YGS-7001</t>
  </si>
  <si>
    <t>4895156882503</t>
  </si>
  <si>
    <t>Йогуртница SUPRA YGS-7025</t>
  </si>
  <si>
    <t>Йогуртница SUPRA YGS-8014</t>
  </si>
  <si>
    <t>4895156885559</t>
  </si>
  <si>
    <t>Кабель DEFENDER HDMI-03 HDMI M-M, ver 1.4, 1.0 м</t>
  </si>
  <si>
    <t>4714033873505</t>
  </si>
  <si>
    <t>8544 42 900 9</t>
  </si>
  <si>
    <t>Кабель DEFENDER HDMI-05 HDMI M-M, ver 1.4, 1.5 м</t>
  </si>
  <si>
    <t>Кабель DEFENDER HDMI-07 HDMI M-M, ver 1.4, 2.0 м</t>
  </si>
  <si>
    <t>Кабель DEFENDER USB02-06 USB2.0 AM-AF, 1.8м</t>
  </si>
  <si>
    <t>Кексница SUPRA WIS-202</t>
  </si>
  <si>
    <t>Клавиатура DEFENDER Accent SB-930 черный</t>
  </si>
  <si>
    <t>4714033450300</t>
  </si>
  <si>
    <t>8471 60 600 0</t>
  </si>
  <si>
    <t>Клавиатура DEFENDER Element HB-520 USB черный</t>
  </si>
  <si>
    <t>Клавиатура DEFENDER Element HB-520 серый</t>
  </si>
  <si>
    <t>Клавиатура DEFENDER Element HB-520 серый PS/2</t>
  </si>
  <si>
    <t>Клавиатура DEFENDER Element HB-520 черный PS/2</t>
  </si>
  <si>
    <t>Клавиатура DEFENDER Episode SM-950 чёрный</t>
  </si>
  <si>
    <t>Клавиатура DEFENDER HB-420 черный</t>
  </si>
  <si>
    <t>Клавиатура DEFENDER HM-430 черный</t>
  </si>
  <si>
    <t>Клавиатура DEFENDER HM-830 черный</t>
  </si>
  <si>
    <t>Клавиатура DEFENDER OfficeMate MM-810 черный</t>
  </si>
  <si>
    <t>Клавиатура DEFENDER OfficeMate SM-820 черный</t>
  </si>
  <si>
    <t>Клавиатура DEFENDER проводная игровая Legion GK-010DL</t>
  </si>
  <si>
    <t>Клавиатура OKLICK 730G,  USB, черный [kw-1312]</t>
  </si>
  <si>
    <t>NFC260AQUA</t>
  </si>
  <si>
    <t>Климатический комплекс FAURA NFC 260 AQUA</t>
  </si>
  <si>
    <t>Коврик игровой Defender Black XXL 400x355x3 мм, ткань+резина</t>
  </si>
  <si>
    <t>3926 90 920 0</t>
  </si>
  <si>
    <t>Коврик игровой Defender Cerberus XXL 400x355x3 мм, ткань+резина</t>
  </si>
  <si>
    <t>4714033505567</t>
  </si>
  <si>
    <t>4016 10 000 9</t>
  </si>
  <si>
    <t>Коврик игровой Defender Dark Princess XXL 400x355x3 мм, ткань+резина DEFENDER</t>
  </si>
  <si>
    <t>4714033505550</t>
  </si>
  <si>
    <t>Колонки автомобильные JVC CS-J610</t>
  </si>
  <si>
    <t>8518 22 000 9</t>
  </si>
  <si>
    <t>Колонки автомобильные JVC CS-J6930</t>
  </si>
  <si>
    <t>Компьютерная гарнитура DEFENDER Aura 102 черный</t>
  </si>
  <si>
    <t>Компьютерная гарнитура DEFENDER Aura 111 черный</t>
  </si>
  <si>
    <t>Компьютерная гарнитура DEFENDER Aura 115 черный</t>
  </si>
  <si>
    <t>Компьютерная гарнитура DEFENDER Bravo HN-003G</t>
  </si>
  <si>
    <t>Компьютерная гарнитура DEFENDER Esprit 055 серый</t>
  </si>
  <si>
    <t>Компьютерная гарнитура DEFENDER Gryphon 750 зелёный</t>
  </si>
  <si>
    <t>Компьютерная гарнитура DEFENDER Gryphon 750 черный</t>
  </si>
  <si>
    <t>Компьютерная гарнитура DEFENDER Orpheus HN-898 черный</t>
  </si>
  <si>
    <t>Конвектор Ballu BEC/EVM - 1000</t>
  </si>
  <si>
    <t>Конвектор Ballu BEC/EZER-2000 (Enzo)</t>
  </si>
  <si>
    <t>Конвектор Ballu Enzo BEC/EZMR-1000</t>
  </si>
  <si>
    <t>Конвектор Ballu Enzo BEC/EZMR-1500</t>
  </si>
  <si>
    <t>Конвектор Ballu Enzo BEC/EZMR-2000</t>
  </si>
  <si>
    <t>Конвектор OASIS LK-15D</t>
  </si>
  <si>
    <t>Конвектор OASIS LK-20D</t>
  </si>
  <si>
    <t>Конвектор Polaris PCH-1572</t>
  </si>
  <si>
    <t>Конвектор SCARLETT SCA H VER1 2000</t>
  </si>
  <si>
    <t>Конвектор SCARLETT SCA H VER9 1500</t>
  </si>
  <si>
    <t>Конвектор Scoole SC HT CM2 1000 WT</t>
  </si>
  <si>
    <t>Конвектор Scoole SC HT CM2 1500 WT</t>
  </si>
  <si>
    <t>Конвектор Scoole SC HT CM2 2000 WT</t>
  </si>
  <si>
    <t>Конвектор SUPRA ECS-410 white</t>
  </si>
  <si>
    <t>Конвектор SUPRA ECS-420 white</t>
  </si>
  <si>
    <t>Конвектор Timberk TEC.E0 M 1500</t>
  </si>
  <si>
    <t>Конвектор Timberk TEC.E0 M 2000</t>
  </si>
  <si>
    <t>AS09GA3HAA-</t>
  </si>
  <si>
    <t>Кондиционер HAIER AS09GA3HAA-A</t>
  </si>
  <si>
    <t>8415 10 900 0</t>
  </si>
  <si>
    <t>AS12GB3HAA-</t>
  </si>
  <si>
    <t>Кондиционер HAIER AS12GB3HAA-A</t>
  </si>
  <si>
    <t>AS18GD1HAA-</t>
  </si>
  <si>
    <t>Кондиционер HAIER AS18GD1HAA-A</t>
  </si>
  <si>
    <t>W00000КТ701</t>
  </si>
  <si>
    <t>Кофеварка KITFORT КТ-701</t>
  </si>
  <si>
    <t>00HD7457/20</t>
  </si>
  <si>
    <t>Кофеварка Philips HD7457/20</t>
  </si>
  <si>
    <t>00HD7459/20</t>
  </si>
  <si>
    <t>Кофеварка PHILIPS HD7459/20</t>
  </si>
  <si>
    <t>Кофеварка POLARIS PCM 0109, черный/салатовый</t>
  </si>
  <si>
    <t>5055539101075</t>
  </si>
  <si>
    <t>Кофеварка POLARIS PCM 1525E Adore Cappuccino, бордовый</t>
  </si>
  <si>
    <t>Кофеварка Polaris PCM 1526E Adore Crema, шампань</t>
  </si>
  <si>
    <t>Кофеварка REDBER СMC-936 orange</t>
  </si>
  <si>
    <t>Кофеварка REDMOND RCM-M1507</t>
  </si>
  <si>
    <t>5055323613128</t>
  </si>
  <si>
    <t>Кофеварка REDMOND RCM-M1509S</t>
  </si>
  <si>
    <t>5055323615207</t>
  </si>
  <si>
    <t>Кофеварка REDMOND RСM-1503</t>
  </si>
  <si>
    <t>5055323600548</t>
  </si>
  <si>
    <t>Кофеварка SINBO SCM 2928, белый</t>
  </si>
  <si>
    <t>8693807221031</t>
  </si>
  <si>
    <t>Кофеварка SINBO SCM 2938, капельная</t>
  </si>
  <si>
    <t>Кофеварка SINBO SCM 2940, черный</t>
  </si>
  <si>
    <t>Кофеварка SUPRA CMS-1501</t>
  </si>
  <si>
    <t>Кофемолка POLARIS PCG 0914</t>
  </si>
  <si>
    <t>Кофемолка Polaris PCG 1120, коричневый</t>
  </si>
  <si>
    <t>Кофемолка POLARIS PCG 1317, черный</t>
  </si>
  <si>
    <t>5055539122001</t>
  </si>
  <si>
    <t>Кофемолка REDMOND RCG-1603</t>
  </si>
  <si>
    <t>Кофемолка REDMOND RCG-M1602</t>
  </si>
  <si>
    <t>5055323602009</t>
  </si>
  <si>
    <t>Кофемолка SINBO SCM 2927</t>
  </si>
  <si>
    <t>Кофемолка SINBO SCM 2927 кремовый</t>
  </si>
  <si>
    <t>Кофемолка SINBO SCM 2930 серебристый 150Вт</t>
  </si>
  <si>
    <t>Кофемолка SINBO SCM 2934 белая</t>
  </si>
  <si>
    <t>Кофемолка Supra CGS-120</t>
  </si>
  <si>
    <t>Кофемолка Supra CGS-310 brow</t>
  </si>
  <si>
    <t>Кофемолка Supra CGS-310, черный</t>
  </si>
  <si>
    <t>Кронштейн AVEX MBL-1 белый</t>
  </si>
  <si>
    <t>8302 41 900 0</t>
  </si>
  <si>
    <t>Кронштейн AVEX MBL-3 белый</t>
  </si>
  <si>
    <t>Кронштейн Holder IR-F1-W для утюгов</t>
  </si>
  <si>
    <t>4607123979204</t>
  </si>
  <si>
    <t>Кронштейн HOLDER LCD-F2501-B</t>
  </si>
  <si>
    <t>4607123979051</t>
  </si>
  <si>
    <t>Кронштейн Holder LCD-F2511-B</t>
  </si>
  <si>
    <t>Кронштейн HOLDER LCD-F2608-B</t>
  </si>
  <si>
    <t>4607123977248</t>
  </si>
  <si>
    <t>Кронштейн Holder LCD-F2610-B</t>
  </si>
  <si>
    <t>Кронштейн HOLDER LCD-F2801M-B</t>
  </si>
  <si>
    <t>4607123977170</t>
  </si>
  <si>
    <t>Кронштейн HOLDER LCD-F4607-B</t>
  </si>
  <si>
    <t>4607123977583</t>
  </si>
  <si>
    <t>Кронштейн HOLDER LCD-F4610-B</t>
  </si>
  <si>
    <t>4607123977255</t>
  </si>
  <si>
    <t>Кронштейн HOLDER LCD-F4611-B</t>
  </si>
  <si>
    <t>4607123977712</t>
  </si>
  <si>
    <t>Кронштейн Holder LCD-F6604-B</t>
  </si>
  <si>
    <t>Кронштейн Holder LCD-F6607-B</t>
  </si>
  <si>
    <t>Кронштейн Holder LCD-F6608-B</t>
  </si>
  <si>
    <t>Кронштейн Holder LCD-M1503-B</t>
  </si>
  <si>
    <t>Кронштейн Holder LCD-M1803-B</t>
  </si>
  <si>
    <t>Кронштейн Holder LCD-M2503-B</t>
  </si>
  <si>
    <t>Кронштейн Holder LCD-M4503-B черный</t>
  </si>
  <si>
    <t>Кронштейн Holder LCDS-5001 металлик</t>
  </si>
  <si>
    <t>Кронштейн Holder LCDS-5002 металлик</t>
  </si>
  <si>
    <t>Кронштейн Holder LCDS-5003 металлик</t>
  </si>
  <si>
    <t>Кронштейн Holder LCDS-5004 металлик</t>
  </si>
  <si>
    <t>Кронштейн HOLDER LCDS-5010 металлик</t>
  </si>
  <si>
    <t>4607123972410</t>
  </si>
  <si>
    <t>Кронштейн Holder LCDS-5019 белый</t>
  </si>
  <si>
    <t>Кронштейн Holder LCDS-5019 черный глянец</t>
  </si>
  <si>
    <t>Кронштейн Holder LCDS-5020 белый</t>
  </si>
  <si>
    <t>Кронштейн Holder LCDS-5020 черный глянец</t>
  </si>
  <si>
    <t>Кронштейн Holder LCDS-5025 белый</t>
  </si>
  <si>
    <t>Кронштейн Holder LCDS-5025 черный глянец</t>
  </si>
  <si>
    <t>Кронштейн Holder LCDS-5026 белый</t>
  </si>
  <si>
    <t>Кронштейн Holder LCDS-5026 черн глянец</t>
  </si>
  <si>
    <t>Кронштейн Holder LCDS-5027 черный глянец</t>
  </si>
  <si>
    <t>Кронштейн Holder LCDS-5028 черный глянец</t>
  </si>
  <si>
    <t>Кронштейн Holder LCDS-5029 черный глянец</t>
  </si>
  <si>
    <t>Кронштейн Holder LCDS-5036 металлик</t>
  </si>
  <si>
    <t>Кронштейн Holder LCDS-5037 металлик</t>
  </si>
  <si>
    <t>Кронштейн Holder LCDS-5038 металлик</t>
  </si>
  <si>
    <t>Кронштейн Holder LCDS-5039 металлик</t>
  </si>
  <si>
    <t>Кронштейн Holder LCDS-5045 металлик</t>
  </si>
  <si>
    <t>Кронштейн Holder LCDS-5046 белый</t>
  </si>
  <si>
    <t>Кронштейн Holder LCDS-5046 черный глянец</t>
  </si>
  <si>
    <t>Кронштейн Holder LCDS-5049 металлик</t>
  </si>
  <si>
    <t>Кронштейн Holder LCDS-5051 металлик</t>
  </si>
  <si>
    <t>Кронштейн Holder LCDS-5057 черный глянец</t>
  </si>
  <si>
    <t>Кронштейн Holder LCDS-5058 черный глянец</t>
  </si>
  <si>
    <t>Кронштейн Holder LCDS-5060 черный глянец</t>
  </si>
  <si>
    <t>Кронштейн Holder LCDS-5061 черный глянец</t>
  </si>
  <si>
    <t>Кронштейн Holder LCDS-5062 белый</t>
  </si>
  <si>
    <t>Кронштейн Holder LCDS-5062 черный глянец</t>
  </si>
  <si>
    <t>Кронштейн Holder LCDS-5063 белый</t>
  </si>
  <si>
    <t>Кронштейн Holder LCDS-5063 черный глянец</t>
  </si>
  <si>
    <t>Кронштейн Holder LCDS-5064 белый</t>
  </si>
  <si>
    <t>Кронштейн Holder LCDS-5064 черный глянец</t>
  </si>
  <si>
    <t>Кронштейн Holder LCDS-5065 черный глянец</t>
  </si>
  <si>
    <t>Кронштейн Holder LCDS-5066 черный глянец</t>
  </si>
  <si>
    <t>Кронштейн Holder LCDS-5070 металлик</t>
  </si>
  <si>
    <t>Кронштейн Holder LCDS-5071 металлик</t>
  </si>
  <si>
    <t>Кронштейн Holder LCDS-5083 черный глянец</t>
  </si>
  <si>
    <t>Кронштейн Holder LCDS-5084 черный глянец</t>
  </si>
  <si>
    <t>Кронштейн Holder LCD-SU1505-B</t>
  </si>
  <si>
    <t>Кронштейн Holder LCD-SU1805-B</t>
  </si>
  <si>
    <t>4607123978283</t>
  </si>
  <si>
    <t>Кронштейн Holder LCD-SU2805-B</t>
  </si>
  <si>
    <t>4607123978450</t>
  </si>
  <si>
    <t>Кронштейн HOLDER LCD-SU4505-B</t>
  </si>
  <si>
    <t>4607123979129</t>
  </si>
  <si>
    <t>Кронштейн HOLDER LCD-SU6602-B</t>
  </si>
  <si>
    <t>4607123979709</t>
  </si>
  <si>
    <t>Кронштейн Holder LCD-T1502-B</t>
  </si>
  <si>
    <t>Кронштейн Holder LCD-T2502-B черный</t>
  </si>
  <si>
    <t>Кронштейн Holder LCD-T2512-B</t>
  </si>
  <si>
    <t>Кронштейн Holder LCD-T2607-B</t>
  </si>
  <si>
    <t>Кронштейн Holder LCD-T2609-B</t>
  </si>
  <si>
    <t>Кронштейн Holder LCD-T4608-B</t>
  </si>
  <si>
    <t>Кронштейн HOLDER LCD-T4609-B</t>
  </si>
  <si>
    <t>4607123977286</t>
  </si>
  <si>
    <t>Кронштейн Holder LCD-T6502-B черный</t>
  </si>
  <si>
    <t>Кронштейн Holder LCD-T6512-B черный</t>
  </si>
  <si>
    <t>Кронштейн Holder LCD-T6522-B черный</t>
  </si>
  <si>
    <t>Кронштейн Holder LCD-T6606-B</t>
  </si>
  <si>
    <t>Кронштейн HOLDER LCD-U1504-B черный</t>
  </si>
  <si>
    <t>4607123979150</t>
  </si>
  <si>
    <t>Кронштейн Holder LCD-U1804-B</t>
  </si>
  <si>
    <t>Кронштейн Holder LCD-U2804-B</t>
  </si>
  <si>
    <t>Кронштейн Holder LEDS-7011 черн глянец</t>
  </si>
  <si>
    <t>Кронштейн Holder LEDS-7012 черн глянец</t>
  </si>
  <si>
    <t>Кронштейн HOLDER LEDS-7021 черный глянец</t>
  </si>
  <si>
    <t>4607123975916</t>
  </si>
  <si>
    <t>Кронштейн HOLDER LEDS-7025 черный</t>
  </si>
  <si>
    <t>4607123975220</t>
  </si>
  <si>
    <t>Кронштейн HOLDER LSS-6001 черный</t>
  </si>
  <si>
    <t>Кронштейн Holder MWS 2002 металлик</t>
  </si>
  <si>
    <t>Кронштейн Holder MWS 2003 белый</t>
  </si>
  <si>
    <t>Кронштейн Holder MWS 2003 металлик</t>
  </si>
  <si>
    <t>Кронштейн Holder MWS 2003 темный металлик</t>
  </si>
  <si>
    <t>Кронштейн Holder MWS 2003 черный</t>
  </si>
  <si>
    <t>Кронштейн Holder MWS 2005 белый</t>
  </si>
  <si>
    <t>Кронштейн Holder MWS 2005 металлик</t>
  </si>
  <si>
    <t>Кронштейн Holder MWS-2002 белый</t>
  </si>
  <si>
    <t>Кронштейн Holder MWSU006-W</t>
  </si>
  <si>
    <t>Кронштейн Holder PFS-4010 металлик</t>
  </si>
  <si>
    <t>Кронштейн HOLDER PFS-4017 металлик</t>
  </si>
  <si>
    <t>4607123979808</t>
  </si>
  <si>
    <t>Кронштейн HOLDER PR-101-B</t>
  </si>
  <si>
    <t>4630018240646</t>
  </si>
  <si>
    <t>Кронштейн HOLDER PR-101-W</t>
  </si>
  <si>
    <t>4630018240660</t>
  </si>
  <si>
    <t>Кронштейн Holder PR-103-B</t>
  </si>
  <si>
    <t>Кронштейн Holder PR-103-W</t>
  </si>
  <si>
    <t>Кронштейн Holder PR-104-B</t>
  </si>
  <si>
    <t>Кронштейн Holder PR-104-W</t>
  </si>
  <si>
    <t>Кронштейн Holder PTS-4006 чёрный</t>
  </si>
  <si>
    <t>Кронштейн Holder PTS-4011 металлик</t>
  </si>
  <si>
    <t>Кронштейн Holder PTS-4016 черный глянец</t>
  </si>
  <si>
    <t>Кулер -диспенсер AVEX H-11TW</t>
  </si>
  <si>
    <t>4680013311223</t>
  </si>
  <si>
    <t>8418 69 000 8</t>
  </si>
  <si>
    <t>Кулер -диспенсер AVEX H-55FWK</t>
  </si>
  <si>
    <t>Кулер -диспенсер AVEX H-63FW</t>
  </si>
  <si>
    <t>4680013311216</t>
  </si>
  <si>
    <t>Кулер -диспенсер AVEX H-65FS</t>
  </si>
  <si>
    <t>Кулер -диспенсер AVEX H-68FSK</t>
  </si>
  <si>
    <t>Кулер -диспенсер AVEX H-69FF</t>
  </si>
  <si>
    <t>Кухонные весы GORENJE KT 05 KARIMB</t>
  </si>
  <si>
    <t>3838942767876</t>
  </si>
  <si>
    <t>Кухонные весы POLARIS PKS0832DG, белый</t>
  </si>
  <si>
    <t>Кухонные весы POLARIS PKS0832DG, красный</t>
  </si>
  <si>
    <t>Кухонные весы REDBER KS-002</t>
  </si>
  <si>
    <t>Кухонные весы REDBER KS-005M</t>
  </si>
  <si>
    <t>Кухонные весы REDBER KS-816</t>
  </si>
  <si>
    <t>Кухонные весы REDBER KS-839 белый</t>
  </si>
  <si>
    <t>Кухонные весы REDBER KS-839 черный</t>
  </si>
  <si>
    <t>Кухонные весы REDMOND RS-721, дерево</t>
  </si>
  <si>
    <t>Кухонные весы REDMOND RS-724, розовый</t>
  </si>
  <si>
    <t>5055323603914</t>
  </si>
  <si>
    <t>Кухонные весы REDMOND RS-736, специи</t>
  </si>
  <si>
    <t>5055323619748</t>
  </si>
  <si>
    <t>Кухонные весы REDMOND RS-736, цветы</t>
  </si>
  <si>
    <t>Кухонные весы REDMOND RS-M720, серебристый</t>
  </si>
  <si>
    <t>Кухонные весы SINBO SKS 4519, черный</t>
  </si>
  <si>
    <t>Кухонные весы SINBO SKS 4521, красный</t>
  </si>
  <si>
    <t>8693807227705</t>
  </si>
  <si>
    <t>Кухонные весы Sinbo SKS 4522, зеленый</t>
  </si>
  <si>
    <t>Кухонные весы SINBO SKS-4514, серебристый</t>
  </si>
  <si>
    <t>Кухонные весы SUPRA BSS-4021,  зеленый</t>
  </si>
  <si>
    <t>Кухонные весы SUPRA BSS-4050</t>
  </si>
  <si>
    <t>Кухонные весы SUPRA BSS-4086, зеленый</t>
  </si>
  <si>
    <t>4895156888093</t>
  </si>
  <si>
    <t>Кухонные весы SUPRA BSS-4098</t>
  </si>
  <si>
    <t>Кухонные весы SUPRA BSS-4500</t>
  </si>
  <si>
    <t>Кухонные весы SUPRA BSS-4601, белый/клубника</t>
  </si>
  <si>
    <t>4895156888130</t>
  </si>
  <si>
    <t>0000КТ1319</t>
  </si>
  <si>
    <t>Кухонный комбайн KITFORT КТ-1319</t>
  </si>
  <si>
    <t>0000КТ1320</t>
  </si>
  <si>
    <t>Кухонный комбайн KITFORT КТ-1320</t>
  </si>
  <si>
    <t>00HR7605/10</t>
  </si>
  <si>
    <t>Кухонный комбайн Philips HR7605/10</t>
  </si>
  <si>
    <t>VN</t>
  </si>
  <si>
    <t>00HR7762/90</t>
  </si>
  <si>
    <t>Кухонный комбайн Philips HR7762/90</t>
  </si>
  <si>
    <t>Кухонный комбайн REDMOND RFP-3906</t>
  </si>
  <si>
    <t>Кухонный комбайн SINBO SHB 3081</t>
  </si>
  <si>
    <t>Ламинатор GBC Fusion 1000L A4</t>
  </si>
  <si>
    <t>8439 30 000 0</t>
  </si>
  <si>
    <t>Лапшерезка электрическая  КМ-180</t>
  </si>
  <si>
    <t>Ларь морозильный  NEONIX LCF 220</t>
  </si>
  <si>
    <t>Ларь морозильный  NEONIX LCF 270</t>
  </si>
  <si>
    <t>Ларь морозильный  NEONIX LCF 330</t>
  </si>
  <si>
    <t>Ларь морозильный Hisense FC-19DD4SA</t>
  </si>
  <si>
    <t>Ларь морозильный Hisense FC-26DD4SA</t>
  </si>
  <si>
    <t>8418 30 200 1</t>
  </si>
  <si>
    <t>Ларь морозильный Hisense FC-33DD4SA</t>
  </si>
  <si>
    <t>Ларь морозильный Hisense FC-40DD4SA</t>
  </si>
  <si>
    <t>Ларь морозильный Hisense FC-53DD4SA</t>
  </si>
  <si>
    <t>8418 30 800 8</t>
  </si>
  <si>
    <t>Ларь морозильный Hisense FC-66DD4SA</t>
  </si>
  <si>
    <t>Ломтерезка GORENJE R506E, серебристый</t>
  </si>
  <si>
    <t>Ломтерезка GORENJE R606E</t>
  </si>
  <si>
    <t>Магнитола BBK BS01 черный/ белый</t>
  </si>
  <si>
    <t>Магнитола BBK BS01 черный/серебро</t>
  </si>
  <si>
    <t>Магнитола BBK BS05 розовая/серебристая</t>
  </si>
  <si>
    <t>Магнитола BBK BS05 салатовая/серебристая</t>
  </si>
  <si>
    <t>Магнитола BBK BS07BT темно-синий</t>
  </si>
  <si>
    <t>Магнитола BBK BS07BT, черный и серебро</t>
  </si>
  <si>
    <t>Магнитола BBK BS15BT белый/голубой</t>
  </si>
  <si>
    <t>Магнитола BBK BX107U жёлтый чёрный</t>
  </si>
  <si>
    <t>Магнитола BBK BX108U оранжевый/черный</t>
  </si>
  <si>
    <t>Магнитола BBK BX-150U б/кр</t>
  </si>
  <si>
    <t>Магнитола BBK BX-150U ч/ж</t>
  </si>
  <si>
    <t>Магнитола BBK BX180U черный/серый</t>
  </si>
  <si>
    <t>Магнитола BBK BX190U чёрный металик</t>
  </si>
  <si>
    <t>Магнитола BBK BX190U чёрный/зелёный</t>
  </si>
  <si>
    <t>Магнитола BBK BX517U,  белый и серебристый</t>
  </si>
  <si>
    <t>Маникюрный набор SUPRA MPS-002, розовый</t>
  </si>
  <si>
    <t>8509 80 000 0</t>
  </si>
  <si>
    <t>Маникюрный набор SUPRA MPS-012</t>
  </si>
  <si>
    <t>Маникюрный набор SUPRA MPS-104 dark blue</t>
  </si>
  <si>
    <t>Маникюрный набор Supra MPS-105 purple</t>
  </si>
  <si>
    <t>Маникюрный набор SUPRA MPS-106 blue</t>
  </si>
  <si>
    <t>Маникюрный набор SUPRA MPS-106 pink</t>
  </si>
  <si>
    <t>Маникюрный набор SUPRA MPS-107 blue</t>
  </si>
  <si>
    <t>Маникюрный набор SUPRA MPS-110 pink</t>
  </si>
  <si>
    <t>Маникюрный набор SUPRA MPS-112 pink</t>
  </si>
  <si>
    <t>Масляный обогреватель SUPRA ORS-07-S1, белый</t>
  </si>
  <si>
    <t>8516 29 100 0</t>
  </si>
  <si>
    <t>Масляный обогреватель SUPRA ORS-09-S1, белый</t>
  </si>
  <si>
    <t>Масляный радиатор BALLU BOH/CL-09WRN</t>
  </si>
  <si>
    <t>SN20740150815</t>
  </si>
  <si>
    <t>Масляный радиатор Ballu BOH/CL-09WRN 2000 (Classic 9 секций)</t>
  </si>
  <si>
    <t>Масляный радиатор Ballu Comfort BOH/CM-05WDN 1000 (5 секций)</t>
  </si>
  <si>
    <t>Масляный радиатор Ballu Comfort BOH/CM-09WDN 2000 (9 секций)</t>
  </si>
  <si>
    <t>Масляный радиатор Electrolux EOH/M-6157 белый</t>
  </si>
  <si>
    <t>Масляный радиатор OASIS BS-10</t>
  </si>
  <si>
    <t>4670004378793</t>
  </si>
  <si>
    <t>Масляный радиатор OASIS OT-20</t>
  </si>
  <si>
    <t>4640015387541</t>
  </si>
  <si>
    <t>Масляный радиатор OASIS OT-25</t>
  </si>
  <si>
    <t>4640015387572</t>
  </si>
  <si>
    <t>Масляный радиатор SUPRA ORS-07-SN, черный</t>
  </si>
  <si>
    <t>Массажная ванночка  Supra FMS-101 зеленая</t>
  </si>
  <si>
    <t>9019 10 900 1</t>
  </si>
  <si>
    <t>Маш. д/стриж. Polaris PHC-0704, голубой</t>
  </si>
  <si>
    <t>8510 20 000 0</t>
  </si>
  <si>
    <t>Маш. д/стриж. Polaris PHC-2501</t>
  </si>
  <si>
    <t>Маш. д/стриж. Sinbo SHC 4350 черный/серебристый</t>
  </si>
  <si>
    <t>Маш. д/стриж. Sinbo SHC 4351 серебристый</t>
  </si>
  <si>
    <t>Маш. д/стриж. Sinbo SHC 4352 серебристый</t>
  </si>
  <si>
    <t>Маш. д/стриж. Sinbo SHC 4354 черный/синий</t>
  </si>
  <si>
    <t>Маш. д/стриж. SUPRA HCS-203</t>
  </si>
  <si>
    <t>Маш. д/стриж. SUPRA HCS-206</t>
  </si>
  <si>
    <t>Маш. д/стриж. SUPRA HCS-207</t>
  </si>
  <si>
    <t>Маш. д/стриж. SUPRA HCS-303</t>
  </si>
  <si>
    <t>Маш. д/стриж. SUPRA HCS-420</t>
  </si>
  <si>
    <t>Маш. д/стриж. SUPRA NTS-101 black</t>
  </si>
  <si>
    <t>Маш. д/стриж. SUPRA NTS-102 silver</t>
  </si>
  <si>
    <t>Маш. д/стриж. SUPRA NTS-102 titan</t>
  </si>
  <si>
    <t>000ER206K520</t>
  </si>
  <si>
    <t>Машинка для стрижки / Триммер Panasonic ER206K520</t>
  </si>
  <si>
    <t>00HC5438/15</t>
  </si>
  <si>
    <t>Машинка для стрижки / Триммер Philips HC5438/15</t>
  </si>
  <si>
    <t>HC3400/15</t>
  </si>
  <si>
    <t>Машинка для стрижки Philips HC3400/15</t>
  </si>
  <si>
    <t>HC5410/15</t>
  </si>
  <si>
    <t>Машинка для стрижки Philips HC5410/15</t>
  </si>
  <si>
    <t>Машинка для стрижки Polaris PHC 1014S,  синий</t>
  </si>
  <si>
    <t>Машинка для стрижки POLARIS PHC 2501, красный</t>
  </si>
  <si>
    <t>Машинка для стрижки POLARIS PHC-1014S</t>
  </si>
  <si>
    <t>5055539112989</t>
  </si>
  <si>
    <t>Машинка для стрижки SUPRA HCS-202 синий</t>
  </si>
  <si>
    <t>Машинка для стрижки SUPRA HCS-202 черный</t>
  </si>
  <si>
    <t>Машинка для стрижки SUPRA HCS-209, черный/серебристый</t>
  </si>
  <si>
    <t>4895156882671</t>
  </si>
  <si>
    <t>Машинка для стрижки SUPRA HCS-520</t>
  </si>
  <si>
    <t>4895156836384</t>
  </si>
  <si>
    <t>Машинка для стрижки SUPRA HCS-620</t>
  </si>
  <si>
    <t>Машинка для стрижки SUPRA HCS-720</t>
  </si>
  <si>
    <t>Машинка для стрижки SUPRA RS-412</t>
  </si>
  <si>
    <t>4895156892571</t>
  </si>
  <si>
    <t>Машинки для стрижки SUPRA RS-403</t>
  </si>
  <si>
    <t>Мешок для стирки OZONE WM-1123 (цилиндр15х15)</t>
  </si>
  <si>
    <t>8450 90 000 0</t>
  </si>
  <si>
    <t>Микроволновая печь AVEX MW-2070 W</t>
  </si>
  <si>
    <t>4680013312473</t>
  </si>
  <si>
    <t>8516 50 000 0</t>
  </si>
  <si>
    <t>Микроволновая печь BBK 20MWS-703M/W/RU</t>
  </si>
  <si>
    <t>Микроволновая печь BBK 20MWS-704M/W (R)</t>
  </si>
  <si>
    <t>Микроволновая печь BBK 20MWS-705M/W (R)</t>
  </si>
  <si>
    <t>4813779002542</t>
  </si>
  <si>
    <t>Микроволновая печь BBK 20MWS-706M/В (R)</t>
  </si>
  <si>
    <t>Микроволновая печь BBK 20MWS-708M/BS, черный</t>
  </si>
  <si>
    <t>Микроволновая печь BBK 20MWS-711M/WS</t>
  </si>
  <si>
    <t>Микроволновая печь BBK 20MWS-713M/W</t>
  </si>
  <si>
    <t>Микроволновая печь BBK 20MWS-714M/S</t>
  </si>
  <si>
    <t>Микроволновая печь BBK 23MWS-826T/B-M/RU</t>
  </si>
  <si>
    <t>Микроволновая печь BEKO MGC20100S</t>
  </si>
  <si>
    <t>8690842095986</t>
  </si>
  <si>
    <t>Микроволновая печь BEKO MGC20100W</t>
  </si>
  <si>
    <t>8690842116735</t>
  </si>
  <si>
    <t>Микроволновая печь BEKO MOC20100S</t>
  </si>
  <si>
    <t>Микроволновая печь DAEWOO KOR-6607W</t>
  </si>
  <si>
    <t>8806323336930</t>
  </si>
  <si>
    <t>Микроволновая печь DAEWOO KOR-661BW</t>
  </si>
  <si>
    <t>8806323336961</t>
  </si>
  <si>
    <t>Микроволновая печь DAEWOO KOR-664K, черный/серебристый</t>
  </si>
  <si>
    <t>Микроволновая печь DAEWOO KOR-6L45</t>
  </si>
  <si>
    <t>Микроволновая печь DAEWOO KOR-6L7B</t>
  </si>
  <si>
    <t>Микроволновая печь DAEWOO KOR-6LC7W, белый</t>
  </si>
  <si>
    <t>8806323339399</t>
  </si>
  <si>
    <t>Микроволновая печь DAEWOO KOR-6LCBW белый</t>
  </si>
  <si>
    <t>Микроволновая печь ERISSON MW 17MC</t>
  </si>
  <si>
    <t>Микроволновая печь ERISSON MW 20MA</t>
  </si>
  <si>
    <t>Микроволновая печь ERISSON MW17MA</t>
  </si>
  <si>
    <t>4680003036860</t>
  </si>
  <si>
    <t>Микроволновая печь Erisson MW17MN</t>
  </si>
  <si>
    <t>Микроволновая печь Erisson MW17MX</t>
  </si>
  <si>
    <t>Микроволновая печь FUSION MWFS-1801MW</t>
  </si>
  <si>
    <t>Микроволновая печь FUSION MWFS-1802MW</t>
  </si>
  <si>
    <t>Микроволновая печь GORENJE El Classico MO 4250 CLB</t>
  </si>
  <si>
    <t>Микроволновая печь GORENJE MMO20MWII 800Вт (20л.) белый</t>
  </si>
  <si>
    <t>Микроволновая печь GORENJE MO 17MW UR, белый</t>
  </si>
  <si>
    <t>Микроволновая печь Gorenje MO17MW</t>
  </si>
  <si>
    <t>Микроволновая печь LG MB-4042 D</t>
  </si>
  <si>
    <t>Микроволновая печь LG MB-4042 U</t>
  </si>
  <si>
    <t>Микроволновая печь LG MB-40R42DS</t>
  </si>
  <si>
    <t>0000MH6022D</t>
  </si>
  <si>
    <t>Микроволновая печь LG MH6022D</t>
  </si>
  <si>
    <t>0000MH6042D</t>
  </si>
  <si>
    <t>Микроволновая печь LG MH6042D</t>
  </si>
  <si>
    <t>00MH6043DAR</t>
  </si>
  <si>
    <t>Микроволновая печь LG MH6043DAR</t>
  </si>
  <si>
    <t>00MH6043HAR</t>
  </si>
  <si>
    <t>Микроволновая печь LG MH6043HAR</t>
  </si>
  <si>
    <t>Микроволновая печь LG MH6044V</t>
  </si>
  <si>
    <t>0000MH6044V</t>
  </si>
  <si>
    <t>Микроволновая печь LG MH-6344 BAR</t>
  </si>
  <si>
    <t>Микроволновая печь LG MH-6354JAS печь</t>
  </si>
  <si>
    <t>Микроволновая печь LG MS-2022 D</t>
  </si>
  <si>
    <t>Микроволновая печь LG MS-2022 DS</t>
  </si>
  <si>
    <t>0000MS2022D</t>
  </si>
  <si>
    <t>Микроволновая печь LG MS2022D</t>
  </si>
  <si>
    <t>0000MS2024D</t>
  </si>
  <si>
    <t>Микроволновая печь LG MS2024D</t>
  </si>
  <si>
    <t>Микроволновая печь LG MS-2042 DB</t>
  </si>
  <si>
    <t>Микроволновая печь LG MS-2042 DS</t>
  </si>
  <si>
    <t>000MS2042DS</t>
  </si>
  <si>
    <t>Микроволновая печь LG MS2042DS</t>
  </si>
  <si>
    <t>Микроволновая печь LG MS-2043 DAC</t>
  </si>
  <si>
    <t>Микроволновая печь LG MS-2043 HS</t>
  </si>
  <si>
    <t>00MS2043DAR</t>
  </si>
  <si>
    <t>Микроволновая печь LG MS2043DAR</t>
  </si>
  <si>
    <t>0000MS2043H</t>
  </si>
  <si>
    <t>Микроволновая печь LG MS2043H</t>
  </si>
  <si>
    <t>00MS2043HAR</t>
  </si>
  <si>
    <t>Микроволновая печь LG MS2043HAR</t>
  </si>
  <si>
    <t>000MS2043HS</t>
  </si>
  <si>
    <t>Микроволновая печь LG MS2043HS</t>
  </si>
  <si>
    <t>0000MS2044V</t>
  </si>
  <si>
    <t>Микроволновая печь LG MS2044V</t>
  </si>
  <si>
    <t>Микроволновая печь LG MS-20R42 D</t>
  </si>
  <si>
    <t>Микроволновая печь LG MS-20R44 DAR</t>
  </si>
  <si>
    <t>00MS2336GIB</t>
  </si>
  <si>
    <t>Микроволновая печь LG MS2336GIB</t>
  </si>
  <si>
    <t>Микроволновая печь LG MS-2342DB</t>
  </si>
  <si>
    <t>00MS2353HAR</t>
  </si>
  <si>
    <t>Микроволновая печь LG MS2353HAR</t>
  </si>
  <si>
    <t>00MS2535GIS</t>
  </si>
  <si>
    <t>Микроволновая печь LG MS2535GIS</t>
  </si>
  <si>
    <t>00MS2595CIS</t>
  </si>
  <si>
    <t>Микроволновая печь LG MS2595CIS</t>
  </si>
  <si>
    <t>0MS2595FISW</t>
  </si>
  <si>
    <t>Микроволновая печь LG MS2595FISW</t>
  </si>
  <si>
    <t>Микроволновая печь LG MW-20R46 DARB, черный</t>
  </si>
  <si>
    <t>8806087381665</t>
  </si>
  <si>
    <t>Микроволновая печь ORION MWO-S1801MW</t>
  </si>
  <si>
    <t>4895156883135</t>
  </si>
  <si>
    <t>Микроволновая печь SAMSUNG GE733KR-X</t>
  </si>
  <si>
    <t>MY</t>
  </si>
  <si>
    <t>Микроволновая печь SAMSUNG GE81KRW-1</t>
  </si>
  <si>
    <t>Микроволновая печь SAMSUNG GE-83DTR-1W</t>
  </si>
  <si>
    <t>Микроволновая печь SAMSUNG GE83KRQS-3</t>
  </si>
  <si>
    <t>Микроволновая печь SAMSUNG GE83KRS-1, серый</t>
  </si>
  <si>
    <t>Микроволновая печь SAMSUNG GE83KRS-2</t>
  </si>
  <si>
    <t>8806086428019</t>
  </si>
  <si>
    <t>Микроволновая печь SAMSUNG GE83KRS-3</t>
  </si>
  <si>
    <t>Микроволновая печь SAMSUNG GE83KRW-2</t>
  </si>
  <si>
    <t>Микроволновая печь SAMSUNG MC28H5013AW, белый</t>
  </si>
  <si>
    <t>Микроволновая печь SAMSUNG ME 83 KRQW-3, 23 л</t>
  </si>
  <si>
    <t>Микроволновая печь SAMSUNG ME713KR</t>
  </si>
  <si>
    <t>Микроволновая печь SAMSUNG ME71KRW-3</t>
  </si>
  <si>
    <t>0ME81ARW/BW</t>
  </si>
  <si>
    <t>Микроволновая печь Samsung ME81ARW/BW</t>
  </si>
  <si>
    <t>MYS</t>
  </si>
  <si>
    <t>Микроволновая печь SAMSUNG ME81KRW-1</t>
  </si>
  <si>
    <t>ME81KRW1BW</t>
  </si>
  <si>
    <t>Микроволновая печь Samsung ME81KRW-1/BW</t>
  </si>
  <si>
    <t>Микроволновая печь SAMSUNG ME81KRW-3</t>
  </si>
  <si>
    <t>8806086343619</t>
  </si>
  <si>
    <t>ME81KRW3/BW</t>
  </si>
  <si>
    <t>Микроволновая печь Samsung ME81KRW-3/BW</t>
  </si>
  <si>
    <t>Микроволновая печь SAMSUNG ME81MRTS</t>
  </si>
  <si>
    <t>0ME83ARW/BW</t>
  </si>
  <si>
    <t>Микроволновая печь Samsung ME83ARW/BW</t>
  </si>
  <si>
    <t>Микроволновая печь SAMSUNG ME83KRQS-3</t>
  </si>
  <si>
    <t>8806086812764</t>
  </si>
  <si>
    <t>ME83KRS1/BW</t>
  </si>
  <si>
    <t>Микроволновая печь Samsung ME83KRS-1/BW</t>
  </si>
  <si>
    <t>Микроволновая печь SAMSUNG ME83KRS-2</t>
  </si>
  <si>
    <t>ME83KRS2/BW</t>
  </si>
  <si>
    <t>Микроволновая печь SAMSUNG ME83KRS-2/BW</t>
  </si>
  <si>
    <t>Микроволновая печь SAMSUNG ME83KRS-3</t>
  </si>
  <si>
    <t>Микроволновая печь SAMSUNG ME83KRW-1</t>
  </si>
  <si>
    <t>ME83KRW1/BW</t>
  </si>
  <si>
    <t>Микроволновая печь Samsung ME83KRW-1/BW</t>
  </si>
  <si>
    <t>Микроволновая печь SAMSUNG ME83KRW-2</t>
  </si>
  <si>
    <t>Микроволновая печь SAMSUNG ME83KRW-3</t>
  </si>
  <si>
    <t>ME83KRW3/BW</t>
  </si>
  <si>
    <t>Микроволновая печь Samsung ME83KRW-3/BW</t>
  </si>
  <si>
    <t>Микроволновая печь SAMSUNG MG 23F302TAK, черный</t>
  </si>
  <si>
    <t>Микроволновая печь SAMSUNG MG23F301TAW, черный/белый</t>
  </si>
  <si>
    <t>Микроволновая печь SAMSUNG MG23H3115FR</t>
  </si>
  <si>
    <t>Микроволновая печь SAMSUNG MG23H3115PR</t>
  </si>
  <si>
    <t>Микроволновая печь SAMSUNG MS23F301TAW, белый</t>
  </si>
  <si>
    <t>MS23F301TAW</t>
  </si>
  <si>
    <t>Микроволновая печь SAMSUNG MS23F301TAW/BW</t>
  </si>
  <si>
    <t>Микроволновая печь SAMSUNG MS23F301TQR</t>
  </si>
  <si>
    <t>MS23F302TAK</t>
  </si>
  <si>
    <t>Микроволновая печь SAMSUNG MS23F302TAK/BW</t>
  </si>
  <si>
    <t>MS23F302TAS</t>
  </si>
  <si>
    <t>Микроволновая печь SAMSUNG MS23F302TAS/BW</t>
  </si>
  <si>
    <t>Микроволновая печь SCARLETT SC-MW9020S01M белый</t>
  </si>
  <si>
    <t>5050370301660</t>
  </si>
  <si>
    <t>Микроволновая печь SINBO SMO 3637 1100W белый</t>
  </si>
  <si>
    <t>Микроволновая Печь Sinbo SMO 3649, белый</t>
  </si>
  <si>
    <t>Микроволновая печь Sinbo SMO 3650, белый</t>
  </si>
  <si>
    <t>Микроволновая печь Sinbo SMO 3651</t>
  </si>
  <si>
    <t>Микроволновая печь Sinbo SMO 3652, белый</t>
  </si>
  <si>
    <t>Микроволновая печь Sinbo SMO 3654</t>
  </si>
  <si>
    <t>Микроволновая Печь Sinbo SMO 3655, белый</t>
  </si>
  <si>
    <t>Микроволновая печь Sinbo SMO 3656</t>
  </si>
  <si>
    <t>Микроволновая печь Sinbo SMO 3657</t>
  </si>
  <si>
    <t>Микроволновая печь Sinbo SMO 3658</t>
  </si>
  <si>
    <t>Микроволновая печь Sinbo SMO 3659</t>
  </si>
  <si>
    <t>Микроволновая печь Sinbo SMO 3660, белый/черный</t>
  </si>
  <si>
    <t>Микроволновая печь SUPRA MWS -1801MW</t>
  </si>
  <si>
    <t>Микроволновая печь SUPRA MWS -1803MW</t>
  </si>
  <si>
    <t>Микроволновая печь SUPRA MWS -1824SW</t>
  </si>
  <si>
    <t>Микроволновая печь SUPRA MWS -2116MW</t>
  </si>
  <si>
    <t>Микроволновая печь SUPRA MWS -2117MW</t>
  </si>
  <si>
    <t>Микроволновая печь SUPRA MWS -2133SB</t>
  </si>
  <si>
    <t>Микроволновая печь SUPRA MWS-1805MW</t>
  </si>
  <si>
    <t>Микроволновая печь SUPRA MWS-1808MW</t>
  </si>
  <si>
    <t>4895156833024</t>
  </si>
  <si>
    <t>Микроволновая печь SUPRA MWS-1814MW</t>
  </si>
  <si>
    <t>Микроволновая печь SUPRA MWS-1820MW</t>
  </si>
  <si>
    <t>4895156830245</t>
  </si>
  <si>
    <t>Микроволновая печь SUPRA MWS-2102</t>
  </si>
  <si>
    <t>Микроволновая печь Supra MWS-2103 MB, черный</t>
  </si>
  <si>
    <t>Микроволновая печь SUPRA MWS-2103MS</t>
  </si>
  <si>
    <t>Микроволновая печь SUPRA MWS-2103TW</t>
  </si>
  <si>
    <t>Микроволновая печь SUPRA MWS-2107MW</t>
  </si>
  <si>
    <t>Микроволновая печь SUPRA MWS-2109MW</t>
  </si>
  <si>
    <t>Микроволновая печь SUPRA MWS-2121MW</t>
  </si>
  <si>
    <t>Микроволновая печь SUPRA MWS-2125MW</t>
  </si>
  <si>
    <t>Микроволновая печь SUPRA MWS-2128SS</t>
  </si>
  <si>
    <t>Микроволновая печь SUPRA MWS-2129MS 700W (21 литр) серебристый</t>
  </si>
  <si>
    <t>Микроволновая печь SUPRA MWS-2133SW</t>
  </si>
  <si>
    <t>4895156863465</t>
  </si>
  <si>
    <t>Микроволновая печь TESLER ME-2054</t>
  </si>
  <si>
    <t>Микроволновая печь TESLER MM-1712</t>
  </si>
  <si>
    <t>Микроволновая печь TESLER MM-2038</t>
  </si>
  <si>
    <t>Микроволновая печь TESLER MM-2042</t>
  </si>
  <si>
    <t>Микрофон BBK CM-110 черный</t>
  </si>
  <si>
    <t>4897030807220</t>
  </si>
  <si>
    <t>8518 10 950 0</t>
  </si>
  <si>
    <t>Микрофон BBK CM114 белый 2.5м</t>
  </si>
  <si>
    <t>7897440807411</t>
  </si>
  <si>
    <t>Микрофон BBK CM-114 серебристый</t>
  </si>
  <si>
    <t>4897055281135</t>
  </si>
  <si>
    <t>Микрофон BBK CM-211</t>
  </si>
  <si>
    <t>4897030808142</t>
  </si>
  <si>
    <t>Микрофон DEFENDER MIC-109 черный</t>
  </si>
  <si>
    <t>4714033641098</t>
  </si>
  <si>
    <t>Микрофон DEFENDER MIC-111 серый, кабель 1,5 м</t>
  </si>
  <si>
    <t>Микрофон DEFENDER MIC-112 белый, гибкий, кабель 1.8 м</t>
  </si>
  <si>
    <t>Микрофон DEFENDER MIC-115 черный, кабель 1,7</t>
  </si>
  <si>
    <t>4714033641159</t>
  </si>
  <si>
    <t>Микрофон DEFENDER MIC-117 черный</t>
  </si>
  <si>
    <t>Микрофон DEFENDER MIC-129</t>
  </si>
  <si>
    <t>4714033641296</t>
  </si>
  <si>
    <t>Микрофон DEFENDER MIC-155 (2 микрофона) беспроводной</t>
  </si>
  <si>
    <t>4714033641555</t>
  </si>
  <si>
    <t>Миксер GORENJE M505E</t>
  </si>
  <si>
    <t>Миксер GORENJE ME501N</t>
  </si>
  <si>
    <t>3838942388255</t>
  </si>
  <si>
    <t>Миксер GORENJE MRP275EA, белый</t>
  </si>
  <si>
    <t>3838942290251</t>
  </si>
  <si>
    <t>Миксер GORENJE MRP330B</t>
  </si>
  <si>
    <t>Миксер GORENJE MRP330EA</t>
  </si>
  <si>
    <t>3838942388200</t>
  </si>
  <si>
    <t>0000КТ13171</t>
  </si>
  <si>
    <t>Миксер KITFORT КТ-1317-1 белый</t>
  </si>
  <si>
    <t>W000КТ13173</t>
  </si>
  <si>
    <t>Миксер KITFORT КТ-1317-3 голубой</t>
  </si>
  <si>
    <t>00HR1459/00</t>
  </si>
  <si>
    <t>Миксер Philips HR1459/00</t>
  </si>
  <si>
    <t>00HR1560/40</t>
  </si>
  <si>
    <t>Миксер Philips HR1560/40</t>
  </si>
  <si>
    <t>HU</t>
  </si>
  <si>
    <t>Миксер POLARIS PHM 3009A</t>
  </si>
  <si>
    <t>Миксер POLARIS PHM-3013 Белый</t>
  </si>
  <si>
    <t>Миксер POLARIS PHM-3013 Слоновая кость</t>
  </si>
  <si>
    <t>Миксер SINBO SMX 2128 желтый</t>
  </si>
  <si>
    <t>Миксер SINBO SMX 2128 зеленый</t>
  </si>
  <si>
    <t>Миксер SINBO SMX 2722</t>
  </si>
  <si>
    <t>Миксер SINBO SMX 2733 красный</t>
  </si>
  <si>
    <t>Миксер SINBO SMX 2733, ручной, желтый</t>
  </si>
  <si>
    <t>Миксер SINBO SMX 2741 белый</t>
  </si>
  <si>
    <t>Миксер SUPRA MXS-201</t>
  </si>
  <si>
    <t>Миксер SUPRA MXS-202</t>
  </si>
  <si>
    <t>Миксер SUPRA MXS-420</t>
  </si>
  <si>
    <t>Миксер SUPRA MXS-421</t>
  </si>
  <si>
    <t>Миксер SUPRA MXS-450</t>
  </si>
  <si>
    <t>Миксер SUPRA MXS-520, белый</t>
  </si>
  <si>
    <t>Миксер SUPRA MXS-521, белый</t>
  </si>
  <si>
    <t>4895156887874</t>
  </si>
  <si>
    <t>Мини-печь Supra MTS-221, белый</t>
  </si>
  <si>
    <t>Минисистема LG CM2460</t>
  </si>
  <si>
    <t>8527 91 350 0</t>
  </si>
  <si>
    <t>Мини-тепловентилятор Ballu BFH/S-03</t>
  </si>
  <si>
    <t>8516 29 910 0</t>
  </si>
  <si>
    <t>Модулятор FM DEFENDER RT-Tone</t>
  </si>
  <si>
    <t>4714033680073</t>
  </si>
  <si>
    <t>8519 81 110 0</t>
  </si>
  <si>
    <t>ARIA500</t>
  </si>
  <si>
    <t>Мойка воздуха  Faura Aria-500</t>
  </si>
  <si>
    <t>NCC868</t>
  </si>
  <si>
    <t>Мойка воздуха NCC-868</t>
  </si>
  <si>
    <t>Монитор Samsung 27" C27F390FHI</t>
  </si>
  <si>
    <t>8528 59 800 9</t>
  </si>
  <si>
    <t>Монитор SAMSUNG S22D300NY "R", 21.5", черный</t>
  </si>
  <si>
    <t>Монитор SAMSUNG S22E200B, 21.5", черный</t>
  </si>
  <si>
    <t>мороженица Supra ICS-1207, 0.5 л</t>
  </si>
  <si>
    <t>мороженица Supra ICS-1208</t>
  </si>
  <si>
    <t>Морозильная камера GORENJE FN6191CW,  белый</t>
  </si>
  <si>
    <t>8418 40 800 1</t>
  </si>
  <si>
    <t>Морозильник "CX 355 010". (NORD)</t>
  </si>
  <si>
    <t>8418  40 200 1</t>
  </si>
  <si>
    <t>UA</t>
  </si>
  <si>
    <t>Морозильник "CX 356 010". (NORD)</t>
  </si>
  <si>
    <t>8418 40 200 1</t>
  </si>
  <si>
    <t>Морозильник "DF 165 WSP". (NORD)</t>
  </si>
  <si>
    <t>Морозильник "DF 168 WSP". (NORD)</t>
  </si>
  <si>
    <t>Морозильник "EF 101 010"  (NORD)</t>
  </si>
  <si>
    <t>Морозильник "ДМ 155 010" (NORD)</t>
  </si>
  <si>
    <t>Морозильник "ДМ 155 310" (NORD)</t>
  </si>
  <si>
    <t>Морозильник "ДМ 156 010". (NORD)</t>
  </si>
  <si>
    <t>Морозильник "ДМ 156 310". (NORD)</t>
  </si>
  <si>
    <t>Морозильник "ДМ 161 010" (NORD)</t>
  </si>
  <si>
    <t>Морозильник 106 МКШ-125</t>
  </si>
  <si>
    <t>Морозильник ATLANT М-7203-100</t>
  </si>
  <si>
    <t>4811159038198</t>
  </si>
  <si>
    <t>Морозильник AVEX FR-145</t>
  </si>
  <si>
    <t>MD-FR-145/061</t>
  </si>
  <si>
    <t>Морозильник AVEX FR-160</t>
  </si>
  <si>
    <t>Морозильник AVEX FR-188NF W</t>
  </si>
  <si>
    <t>Морозильник AVEX FR-188NF X</t>
  </si>
  <si>
    <t>Морозильник AVEX FR-80</t>
  </si>
  <si>
    <t>Морозильник AVEX FR-80S</t>
  </si>
  <si>
    <t>Морозильник AVEX FR-80W</t>
  </si>
  <si>
    <t>Морозильник AVEX FR-81S</t>
  </si>
  <si>
    <t>Морозильник BEKO RFNK 290E23W</t>
  </si>
  <si>
    <t>4607144789332</t>
  </si>
  <si>
    <t>Морозильник Beko RFNK290T21S</t>
  </si>
  <si>
    <t>Морозильник Beko RFSK266T01S серебристый</t>
  </si>
  <si>
    <t>Морозильник Beko RFSK266T01W</t>
  </si>
  <si>
    <t>Морозильник Gorenje F6151AW</t>
  </si>
  <si>
    <t>Морозильник Gorenje F6245W</t>
  </si>
  <si>
    <t>00BD-103RAA</t>
  </si>
  <si>
    <t>Морозильник HAIER BD-103RAA</t>
  </si>
  <si>
    <t>CHN</t>
  </si>
  <si>
    <t>00BD-143RAA</t>
  </si>
  <si>
    <t>Морозильник HAIER BD-143RAA</t>
  </si>
  <si>
    <t>00BD-203RAA</t>
  </si>
  <si>
    <t>Морозильник HAIER BD-203RAA</t>
  </si>
  <si>
    <t>00BD-379RAA</t>
  </si>
  <si>
    <t>Морозильник HAIER BD-379RAA</t>
  </si>
  <si>
    <t>Морозильник HISENSE RS-11DC4SA</t>
  </si>
  <si>
    <t>Морозильник HISENSE RS-11DC4SB (белый)</t>
  </si>
  <si>
    <t>6921727015181</t>
  </si>
  <si>
    <t>Морозильник HISENSE RS-20WC4SA</t>
  </si>
  <si>
    <t>Морозильник HISENSE RS-22DC4SA</t>
  </si>
  <si>
    <t>Морозильник HISENSE RS-24WC4SAS</t>
  </si>
  <si>
    <t>Морозильник HISENSE RS-24WC4SAW</t>
  </si>
  <si>
    <t>Морозильник HISENSE RS-31WC4SAW</t>
  </si>
  <si>
    <t>Морозильник HISENSE RS-34WC4SAW</t>
  </si>
  <si>
    <t>Морозильник HISENSE RS-34WC4SAX</t>
  </si>
  <si>
    <t>Морозильник HISENSE RS-34WC4SAX (L)</t>
  </si>
  <si>
    <t>Морозильник INDESIT SFR 167</t>
  </si>
  <si>
    <t>Морозильник INDESIT SFR 167 NF</t>
  </si>
  <si>
    <t>Морозильник INDESIT SFR 167 S</t>
  </si>
  <si>
    <t>Морозильник NORD ДМ 158 010 (NORD)</t>
  </si>
  <si>
    <t>Морозильник NORD ДМ 158 310 (NORD)</t>
  </si>
  <si>
    <t>Морозильник Pozis-FV-115</t>
  </si>
  <si>
    <t>Морозильник Атлант М-7103-100</t>
  </si>
  <si>
    <t>Морозильник Атлант М-7184-003</t>
  </si>
  <si>
    <t>4811159037085</t>
  </si>
  <si>
    <t>Морозильник Атлант М-7184-030 рубиновый</t>
  </si>
  <si>
    <t>Морозильник Атлант М-7184-080</t>
  </si>
  <si>
    <t>Морозильник Атлант М-7184-100</t>
  </si>
  <si>
    <t>Морозильник Атлант М-7201-100</t>
  </si>
  <si>
    <t>Морозильник Атлант М-7204-100</t>
  </si>
  <si>
    <t>4811159038204</t>
  </si>
  <si>
    <t>Морозильник Атлант М-7204-160</t>
  </si>
  <si>
    <t>Морозильник Атлант М-7204-180</t>
  </si>
  <si>
    <t>Морозильник Саратов  153  (МКШ-135)</t>
  </si>
  <si>
    <t>Морозильник Саратов  170  (МКШ-180)</t>
  </si>
  <si>
    <t>Морозильник Саратов 104  МКШ300</t>
  </si>
  <si>
    <t>Морозильник Саратов 170 (мкш-180), серый</t>
  </si>
  <si>
    <t>Морозильник Саратов-154 (МШ-90)</t>
  </si>
  <si>
    <t>Морозильный ларь  AVEX 1CF-100</t>
  </si>
  <si>
    <t>Морозильный ларь  AVEX 1CF-150</t>
  </si>
  <si>
    <t>Морозильный ларь  AVEX 1CF-205</t>
  </si>
  <si>
    <t>Морозильный ларь  AVEX 1CF-250</t>
  </si>
  <si>
    <t>Морозильный ларь  AVEX 1CF-300</t>
  </si>
  <si>
    <t>Морозильный ларь  AVEX 1CF-420</t>
  </si>
  <si>
    <t>8418 30 800 1</t>
  </si>
  <si>
    <t>Морозильный ларь  AVEX 1CF-510</t>
  </si>
  <si>
    <t>Морозильный ларь  AVEX 1CF-520</t>
  </si>
  <si>
    <t>Морозильный ларь  AVEX CFD-200 G</t>
  </si>
  <si>
    <t>Морозильный ларь  AVEX CFD-250 G</t>
  </si>
  <si>
    <t>Морозильный ларь  AVEX CFD-300 G</t>
  </si>
  <si>
    <t>Морозильный ларь  AVEX CFL-300</t>
  </si>
  <si>
    <t>Морозильный ларь  AVEX CFS 100</t>
  </si>
  <si>
    <t>Морозильный ларь  AVEX CFS 150</t>
  </si>
  <si>
    <t>Морозильный ларь  AVEX CFS 200 G</t>
  </si>
  <si>
    <t>Морозильный ларь  AVEX CFS 250 G</t>
  </si>
  <si>
    <t>Морозильный ларь  AVEX CFS 250 GS</t>
  </si>
  <si>
    <t>Морозильный ларь  AVEX CFS 300 G</t>
  </si>
  <si>
    <t>Морозильный ларь  AVEX CFS 350 G</t>
  </si>
  <si>
    <t>Морозильный ларь  AVEX CFS 350 glass</t>
  </si>
  <si>
    <t>SY-CFS350GLAS</t>
  </si>
  <si>
    <t>Морозильный ларь  AVEX CFS 400 G</t>
  </si>
  <si>
    <t>Морозильный ларь  NORD PF 250</t>
  </si>
  <si>
    <t>Морозильный ларь  NORD SF 250</t>
  </si>
  <si>
    <t>Морозильный ларь  NORD SF 300</t>
  </si>
  <si>
    <t>Морозильный ларь Candy CCFA 200</t>
  </si>
  <si>
    <t>Морозильный ларь Candy CCFA 210</t>
  </si>
  <si>
    <t>Морозильный ларь Gorenje FH210W белый</t>
  </si>
  <si>
    <t>Морозильный ларь Gorenje FH33BW</t>
  </si>
  <si>
    <t>Морозильный ларь Gorenje FH400W белый</t>
  </si>
  <si>
    <t>Морозильный ларь Gorenje FH40BW</t>
  </si>
  <si>
    <t>Морозильный ларь POZIS FH-255-1 (крышка),</t>
  </si>
  <si>
    <t>Морозильный ларь Бирюса Б-455НКЭ (крышка)</t>
  </si>
  <si>
    <t>Музыкальный центр LG CJ44</t>
  </si>
  <si>
    <t>8806087189841</t>
  </si>
  <si>
    <t>Музыкальный центр LG CM4360</t>
  </si>
  <si>
    <t>8806087449266</t>
  </si>
  <si>
    <t>Музыкальный центр LG FJ1</t>
  </si>
  <si>
    <t>8806087422825</t>
  </si>
  <si>
    <t>Мультиварка GORENJE MCB6BB серебристый</t>
  </si>
  <si>
    <t>Мультиварка MAGNIT RCM-1101</t>
  </si>
  <si>
    <t>SR-DY101WTQ</t>
  </si>
  <si>
    <t>Мультиварка Panasonic SR-DY101WTQ</t>
  </si>
  <si>
    <t>Мультиварка Polaris PMC 0347AD, черный</t>
  </si>
  <si>
    <t>Мультиварка Polaris PMC 0508 D</t>
  </si>
  <si>
    <t>Мультиварка Polaris PMC 0517AD</t>
  </si>
  <si>
    <t>Мультиварка Polaris PMC 0556D, черный</t>
  </si>
  <si>
    <t>Мультиварка Polaris PMC 0557AD, бронзовый/черный</t>
  </si>
  <si>
    <t>Мультиварка REDBER MC-M305</t>
  </si>
  <si>
    <t>Мультиварка REDMOND RMC-011</t>
  </si>
  <si>
    <t>Мультиварка REDMOND RMC-02 белая</t>
  </si>
  <si>
    <t>Мультиварка REDMOND RMC-250</t>
  </si>
  <si>
    <t>Мультиварка REDMOND RMC-FM4502 черный</t>
  </si>
  <si>
    <t>Мультиварка REDMOND RMC-FM4520 серый</t>
  </si>
  <si>
    <t>Мультиварка REDMOND RMC-FM4520 черный</t>
  </si>
  <si>
    <t>Мультиварка REDMOND RMC-M150 золото</t>
  </si>
  <si>
    <t>Мультиварка REDMOND RMC-M150 красн</t>
  </si>
  <si>
    <t>Мультиварка REDMOND RMC-M150 серебро</t>
  </si>
  <si>
    <t>Мультиварка REDMOND RMC-M21</t>
  </si>
  <si>
    <t>Мультиварка REDMOND RMC-M211</t>
  </si>
  <si>
    <t>Мультиварка REDMOND RMC-M22 белый</t>
  </si>
  <si>
    <t>Мультиварка REDMOND RMC-M22, черный и серебристый</t>
  </si>
  <si>
    <t>Мультиварка REDMOND RMC-M222S</t>
  </si>
  <si>
    <t>00000RMCM25</t>
  </si>
  <si>
    <t>Мультиварка REDMOND RMC-M25</t>
  </si>
  <si>
    <t>W0000RMCM25</t>
  </si>
  <si>
    <t>Мультиварка REDMOND RMC-M252</t>
  </si>
  <si>
    <t>5055323621178</t>
  </si>
  <si>
    <t>Мультиварка REDMOND RMC-M253</t>
  </si>
  <si>
    <t>5055323622694</t>
  </si>
  <si>
    <t>Мультиварка REDMOND RMC-M31</t>
  </si>
  <si>
    <t>5055323622663</t>
  </si>
  <si>
    <t>Мультиварка REDMOND RMC-M40S</t>
  </si>
  <si>
    <t>Мультиварка REDMOND RMC-M4510 черный</t>
  </si>
  <si>
    <t>Мультиварка REDMOND RMC-M4512</t>
  </si>
  <si>
    <t>Мультиварка REDMOND RMC-M4515</t>
  </si>
  <si>
    <t>Мультиварка REDMOND RMC-M90</t>
  </si>
  <si>
    <t>5055323605093</t>
  </si>
  <si>
    <t>Мультиварка REDMOND RMC-PM380</t>
  </si>
  <si>
    <t>Мультиварка REDMOND RMK-FM41S, серебристый/черный</t>
  </si>
  <si>
    <t>Мультиварка REDMOND RMK-M271, серебристый/черный</t>
  </si>
  <si>
    <t>5055323611797</t>
  </si>
  <si>
    <t>Мультиварка Redmond RMK-M452, черный/серебристый</t>
  </si>
  <si>
    <t>000SMC-8356</t>
  </si>
  <si>
    <t>Мультиварка SHIVAKI SMС-8356</t>
  </si>
  <si>
    <t>Мультиварка SINBO SCO 5037, 700Вт, серебристый и черный</t>
  </si>
  <si>
    <t>Мультиварка Sinbo SCO 5040, золотистый/черный</t>
  </si>
  <si>
    <t>Мультиварка SINBO SCO-5033, 900Вт, серебристый и черный [sco 5033]</t>
  </si>
  <si>
    <t>Мультиварка SUPRA MCS-4703</t>
  </si>
  <si>
    <t>Мультиварка SUPRA MCS-4704</t>
  </si>
  <si>
    <t>Мультиварка SUPRA MCS-5181</t>
  </si>
  <si>
    <t>Мультиварка SUPRA MCS-5182</t>
  </si>
  <si>
    <t>Мультиварка SUPRA MCS-5201 silver</t>
  </si>
  <si>
    <t>Мультиварка SUPRA MCS-5202G, 860Вт, шампань и белый</t>
  </si>
  <si>
    <t>Мультиварка SUPRA MCS-5202S</t>
  </si>
  <si>
    <t>МФУ Лазерный Samsung SL-M2070</t>
  </si>
  <si>
    <t>8443 31 910 0</t>
  </si>
  <si>
    <t>Мышь Oklick 225M, черный</t>
  </si>
  <si>
    <t>Мышь Oklick 465MW USB, черный (5but)</t>
  </si>
  <si>
    <t>Мышь Oklick 485MW USB, черный (3but)</t>
  </si>
  <si>
    <t>Мышь Oklick 485MW USB, черный/красный (3but)</t>
  </si>
  <si>
    <t>Мышь Oklick 485MW USB, черный/синий (3but)</t>
  </si>
  <si>
    <t>5055813402782</t>
  </si>
  <si>
    <t>Мышь Oklick 495MW USB, черный/золотистый (6but)</t>
  </si>
  <si>
    <t>Мышь Oklick 575SW+ black cordless USB</t>
  </si>
  <si>
    <t>Мышь Oklick 575SW+ blue cordless USB</t>
  </si>
  <si>
    <t>Мышь Oklick 575SW+ red cordless USB</t>
  </si>
  <si>
    <t>Мясорубка AVEX MG 101</t>
  </si>
  <si>
    <t>Мясорубка AVEX MG 101-T</t>
  </si>
  <si>
    <t>Мясорубка AVEX MG 180Х-TS</t>
  </si>
  <si>
    <t>Мясорубка AVEX MG-151T</t>
  </si>
  <si>
    <t>4680013316242</t>
  </si>
  <si>
    <t>Мясорубка AVEX MG-151TT</t>
  </si>
  <si>
    <t>4680013316259</t>
  </si>
  <si>
    <t>Мясорубка AVEX MG-280B</t>
  </si>
  <si>
    <t>Мясорубка AVEX MG-300</t>
  </si>
  <si>
    <t>Мясорубка GORENJE MG1500W, белый</t>
  </si>
  <si>
    <t>Мясорубка GORENJE MG1600W, белый/серебристый</t>
  </si>
  <si>
    <t>Мясорубка GORENJE MG1800SJW, белый/черный</t>
  </si>
  <si>
    <t>3838942069642</t>
  </si>
  <si>
    <t>Мясорубка GORENJE MG2000XE, серебристый/черный</t>
  </si>
  <si>
    <t>3838942069659</t>
  </si>
  <si>
    <t>00HR2726/90</t>
  </si>
  <si>
    <t>Мясорубка Philips HR2726/90</t>
  </si>
  <si>
    <t>Мясорубка Polaris PMG 1707 черный</t>
  </si>
  <si>
    <t>Мясорубка POLARIS PMG 1708, бежевый</t>
  </si>
  <si>
    <t>Мясорубка POLARIS PMG 1828, бордовый</t>
  </si>
  <si>
    <t>5055539117052</t>
  </si>
  <si>
    <t>Мясорубка Polaris PMG 1832, черный</t>
  </si>
  <si>
    <t>Мясорубка POLARIS PMG 2033AL черный/серый</t>
  </si>
  <si>
    <t>5055539121219</t>
  </si>
  <si>
    <t>Мясорубка POLARIS PMG1810A Crystal</t>
  </si>
  <si>
    <t>Мясорубка Polaris PMG-2015 chrome</t>
  </si>
  <si>
    <t>Мясорубка REDMOND RMG-1209</t>
  </si>
  <si>
    <t>Мясорубка REDMOND RMG-1211, белый</t>
  </si>
  <si>
    <t>Мясорубка REDMOND RMG-1211-7-E</t>
  </si>
  <si>
    <t>Мясорубка REDMOND RMG-1211-E</t>
  </si>
  <si>
    <t>0000RMG1217</t>
  </si>
  <si>
    <t>Мясорубка REDMOND RMG-1217</t>
  </si>
  <si>
    <t>W000RMG1217</t>
  </si>
  <si>
    <t>Мясорубка REDMOND RMG-1219</t>
  </si>
  <si>
    <t>Мясорубка REDMOND RMG-1229, черный</t>
  </si>
  <si>
    <t>Мясорубка REDMOND RMG-1232</t>
  </si>
  <si>
    <t>5055323620935</t>
  </si>
  <si>
    <t>Мясорубка REDMOND RMG-1233, белый/голубой</t>
  </si>
  <si>
    <t>5055323620959</t>
  </si>
  <si>
    <t>Мясорубка Scarlett SC-MG45S40, белый</t>
  </si>
  <si>
    <t>Мясорубка Sinbo SHB 3091Z</t>
  </si>
  <si>
    <t>Мясорубка SUPRA MGS-1361</t>
  </si>
  <si>
    <t>4895156827887</t>
  </si>
  <si>
    <t>Мясорубка SUPRA MGS-1600 silver</t>
  </si>
  <si>
    <t>Мясорубка SUPRA MGS-1801T</t>
  </si>
  <si>
    <t>Мясорубка SUPRA MGS-1820</t>
  </si>
  <si>
    <t>4895156863311</t>
  </si>
  <si>
    <t>Мясорубка SUPRA MGS-1830T</t>
  </si>
  <si>
    <t>Мясорубка SUPRA MGS-1831T</t>
  </si>
  <si>
    <t>Мясорубка SUPRA MGS-1832</t>
  </si>
  <si>
    <t>Мясорубка SUPRA MGS-1841T</t>
  </si>
  <si>
    <t>Мясорубка SUPRA MGS-1850, серебристый</t>
  </si>
  <si>
    <t>Мясорубка SUPRA MGS-2330T</t>
  </si>
  <si>
    <t>Мясорубка АКСИОН М12.02 (R)</t>
  </si>
  <si>
    <t>Мясорубка Аксион М12.04 (R)</t>
  </si>
  <si>
    <t>4607159820792</t>
  </si>
  <si>
    <t>Мясорубка АКСИОН М21.01 (R)</t>
  </si>
  <si>
    <t>4607159820358</t>
  </si>
  <si>
    <t>Мясорубка АКСИОН М21.02 (R)</t>
  </si>
  <si>
    <t>Мясорубка АКСИОН М21.03 (R)</t>
  </si>
  <si>
    <t>4607159820334</t>
  </si>
  <si>
    <t>Мясорубка АКСИОН М21.04</t>
  </si>
  <si>
    <t>Мясорубка АКСИОН М25.02</t>
  </si>
  <si>
    <t>Мясорубка АКСИОН М25.03</t>
  </si>
  <si>
    <t>4607159820419</t>
  </si>
  <si>
    <t>Мясорубка АКСИОН М25.04 (R)</t>
  </si>
  <si>
    <t>Мясорубка АКСИОН М31.01 (R)</t>
  </si>
  <si>
    <t>Мясорубка АКСИОН М31.01 черный</t>
  </si>
  <si>
    <t>Мясорубка АКСИОН М31.02 (R)</t>
  </si>
  <si>
    <t>Мясорубка АКСИОН М31.03 (R)</t>
  </si>
  <si>
    <t>Мясорубка АКСИОН М31.04 (R)</t>
  </si>
  <si>
    <t>Мясорубка АКСИОН М32.01 (R)</t>
  </si>
  <si>
    <t>Мясорубка АКСИОН М32.02 (R)</t>
  </si>
  <si>
    <t>Мясорубка АКСИОН М32.03 (R)</t>
  </si>
  <si>
    <t>Мясорубка АКСИОН М32.04 (R)</t>
  </si>
  <si>
    <t>Мясорубка АКСИОН М41.01</t>
  </si>
  <si>
    <t>Мясорубка АКСИОН М41.02 (R)</t>
  </si>
  <si>
    <t>Мясорубка БЕЛВАР КЭМ-36/220-4-22</t>
  </si>
  <si>
    <t>Мясорубка БЕЛВАР КЭМ-36/220-4-30</t>
  </si>
  <si>
    <t>Мясорубка БЕЛВАР КЭМ-36/220-4-31</t>
  </si>
  <si>
    <t>Мясорубка БЕЛВАР КЭМ-36/220-4-32</t>
  </si>
  <si>
    <t>Мясорубка БЕЛВАР КЭМ-П2У 302-06</t>
  </si>
  <si>
    <t>Мясорубка БЕЛВАР КЭМ-П2У 302-11</t>
  </si>
  <si>
    <t>Мясорубка БЕЛВАР КЭМ-П2У-202-00</t>
  </si>
  <si>
    <t>Мясорубка БЕЛВАР Помощница КЭМ-36/220-4-23</t>
  </si>
  <si>
    <t>Мясорубка БЕЛВАР Помощница КЭМ-36/220-4-24</t>
  </si>
  <si>
    <t>Мясорубка БЕЛВАР Помощница КЭМ-36/220-4-25</t>
  </si>
  <si>
    <t>Мясорубка БЕЛВАР Помощница КЭМ-36/220-4-26</t>
  </si>
  <si>
    <t>Мясорубка БЕЛВАР Помощница КЭМ-36/220-4-33</t>
  </si>
  <si>
    <t>Мясорубка БЕЛВАР Помощница КЭМ-36/220-4-34</t>
  </si>
  <si>
    <t>Мясорубка БЕЛВАР Помощница КЭМ-П2У-302-04</t>
  </si>
  <si>
    <t>Мясорубка БЕЛВАР Помощница КЭМ-П2У-302-07</t>
  </si>
  <si>
    <t>Мясорубка БЕЛВАР Помощница КЭМ-П2У-302-10</t>
  </si>
  <si>
    <t>Мясорубка Белвар Помощница ЛЮКС 202/06</t>
  </si>
  <si>
    <t>Набор силиконовых акссесуаров REDMOND RAM-SS3</t>
  </si>
  <si>
    <t>3924 90 000 9</t>
  </si>
  <si>
    <t>Навигатор GPS PRESTIGIO GeoVision 5056</t>
  </si>
  <si>
    <t>8526 91 200 0</t>
  </si>
  <si>
    <t>Навигатор GPS PRESTIGIO GeoVision 5057</t>
  </si>
  <si>
    <t>Навигатор GPS PRESTIGIO GeoVision 5058</t>
  </si>
  <si>
    <t>Навигатор GPS PRESTIGIO GeoVision 5066</t>
  </si>
  <si>
    <t>Навигатор GPS PRESTIGIO GeoVision 5068</t>
  </si>
  <si>
    <t>Напольно-потолочная сплит-система Oasis PN-60M</t>
  </si>
  <si>
    <t>8415 82 000 0</t>
  </si>
  <si>
    <t>Напольные весы REDMOND RS-726,  серебристый</t>
  </si>
  <si>
    <t>Напольные весы Sinbo SBS 4427 черный макс.150кг</t>
  </si>
  <si>
    <t>Напольные весы SINBO SBS 4427, до 150кг, цвет: серебристая полоска</t>
  </si>
  <si>
    <t>Напольные весы Sinbo SBS 4430, синий</t>
  </si>
  <si>
    <t>Напольные весы Supra BSS-4061 Kalinka</t>
  </si>
  <si>
    <t>Напольные весы Supra BSS-5601</t>
  </si>
  <si>
    <t>Насадка OZONE UN-17 насадка пол-ковер д/пылес универсал</t>
  </si>
  <si>
    <t>9603 50 000 9</t>
  </si>
  <si>
    <t>Наушники BBK EP-1250S, черно-красный</t>
  </si>
  <si>
    <t>Наушники BBK EP-1401S, синий</t>
  </si>
  <si>
    <t>Наушники BBK EP-1401S, черно-оранжевый</t>
  </si>
  <si>
    <t>Наушники Samsung EO-HS1303BEGRU</t>
  </si>
  <si>
    <t>Наушники Samsung EO-HS1303WEGRU</t>
  </si>
  <si>
    <t>Наушники беспроводные DEFENDER FreeMotion B550 черный</t>
  </si>
  <si>
    <t>Наушники беспроводные DEFENDER FreeMotion B590 черный</t>
  </si>
  <si>
    <t>Наушники вкладыши DEFENDER Basic 634 черный</t>
  </si>
  <si>
    <t>Наушники вкладыши Samsung EO-HS130 1.2м желтый проводные (в ушной раковине)</t>
  </si>
  <si>
    <t>8806085757431</t>
  </si>
  <si>
    <t>Наушники вкладыши Samsung EO-HS130 1.2м зеленый проводные (в ушной раковине)</t>
  </si>
  <si>
    <t>Наушники вставки DEFENDER Basic 603 черный</t>
  </si>
  <si>
    <t>Наушники вставки DEFENDER Basic 604 чёрный</t>
  </si>
  <si>
    <t>Наушники вставки DEFENDER Basic 604 черный/голубой</t>
  </si>
  <si>
    <t>Наушники вставки DEFENDER Basic 604 чёрный/зелёный</t>
  </si>
  <si>
    <t>Наушники вставки DEFENDER Basic 604 черный/оранжевый</t>
  </si>
  <si>
    <t>Наушники вставки DEFENDER Basic 609 черный/белый</t>
  </si>
  <si>
    <t>Наушники вставки DEFENDER Basic 616 черный/синий</t>
  </si>
  <si>
    <t>Наушники вставки DEFENDER Basic 617 черный</t>
  </si>
  <si>
    <t>Наушники вставки DEFENDER Basic 618 черный</t>
  </si>
  <si>
    <t>Наушники вставки DEFENDER Basic 619 черный/красный</t>
  </si>
  <si>
    <t>Наушники вставки DEFENDER Basic 620 черный</t>
  </si>
  <si>
    <t>Наушники вставки DEFENDER BilBERRY чёрный</t>
  </si>
  <si>
    <t>Наушники вставки DEFENDER CoffeeBERRY</t>
  </si>
  <si>
    <t>Наушники вставки DEFENDER Comfit-260 жёлтый</t>
  </si>
  <si>
    <t>Наушники вставки DEFENDER Drops MPH-230 черный</t>
  </si>
  <si>
    <t>Наушники вставки DEFENDER Trendy 704 черный/красный</t>
  </si>
  <si>
    <t>Наушники вставки DEFENDER Trendy 705 черный/сиреневый</t>
  </si>
  <si>
    <t>Наушники вставки DEFENDER Trendy 706 сиреневый/белый</t>
  </si>
  <si>
    <t>Наушники вставки DEFENDER Trendy 707 черный</t>
  </si>
  <si>
    <t>Наушники для ПК с микрофоном OKLICK Guardian HS-L310G, мониторы, черный</t>
  </si>
  <si>
    <t>Наушники накладные DEFENDER Disco зеленый</t>
  </si>
  <si>
    <t>Наушники накладные DEFENDER Gryphon 751 черный</t>
  </si>
  <si>
    <t>4714033637510</t>
  </si>
  <si>
    <t>Наушники с микрофоном OKLICK HS-M131V,  накладные, серебристый/черный</t>
  </si>
  <si>
    <t>Наушники с микрофоном OKLICK HS-M137V,  мониторы, черный</t>
  </si>
  <si>
    <t>Наушники с микрофоном OKLICK HS-M142V,  накладные, черный/серебристый</t>
  </si>
  <si>
    <t>Наушники с микрофоном OKLICK HS-M143VB,  накладные, черный</t>
  </si>
  <si>
    <t>0000000X540</t>
  </si>
  <si>
    <t>Ноутбук Asus  X540</t>
  </si>
  <si>
    <t>8471 30 000 0</t>
  </si>
  <si>
    <t>0000M9S70EA</t>
  </si>
  <si>
    <t>Ноутбук HP 250 G4</t>
  </si>
  <si>
    <t>0000M9S72EA</t>
  </si>
  <si>
    <t>0000T6N61EA</t>
  </si>
  <si>
    <t>0000M9T12EA</t>
  </si>
  <si>
    <t xml:space="preserve">Ноутбук HP 255 G4                     </t>
  </si>
  <si>
    <t>0000V1C18EA</t>
  </si>
  <si>
    <t xml:space="preserve">Ноутбук HP ProBook 650 G2             </t>
  </si>
  <si>
    <t>Ноутбук Lenovo IdeaPad 100-15IBY Celeron N2840/2Gb/250Gb/Intel HD Graphics/15.6"/HD (1366x768)/Free</t>
  </si>
  <si>
    <t>Ноутбук Lenovo IdeaPad 100-15IBY Celeron N2840/2Gb/250Gb/Intel HD Graphics/15.6"/HD (1366x768)/Windo</t>
  </si>
  <si>
    <t>Ноутбук Lenovo IdeaPad 110-15ACL E1 7010/4Gb/500Gb/AMD Radeon R2/15.6"/HD (1366x768)/Windows 10/blac</t>
  </si>
  <si>
    <t>Ноутбук Lenovo IdeaPad 110-15IBR (80T7003RRK)</t>
  </si>
  <si>
    <t>Ноутбук LENOVO IdeaPad B5045 E1 6010/2Gb/250Gb/R2/15.6"/HD/DOS/black/WiFi/BT/Cam/2200mAh</t>
  </si>
  <si>
    <t>080QR006JKG</t>
  </si>
  <si>
    <t>Ноутбук Lenovo Thinkpad B50-10</t>
  </si>
  <si>
    <t>Ноутбук Prestigio SmartBook 116A03 Black</t>
  </si>
  <si>
    <t>Ноутбук Prestigio SmartBook 116A03 White</t>
  </si>
  <si>
    <t>Ноутбук Prestigio SmartBook 141A03 Black</t>
  </si>
  <si>
    <t>8595248135307</t>
  </si>
  <si>
    <t>Ноутбук Prestigio SmartBook 141A03 White</t>
  </si>
  <si>
    <t>Обогреватель Ballu BIH-L-3.0, серый</t>
  </si>
  <si>
    <t>0000MGA-11B</t>
  </si>
  <si>
    <t>Обогреватель Magna MGA-11B</t>
  </si>
  <si>
    <t>000MGA-11B2</t>
  </si>
  <si>
    <t>Обогреватель Magna MGA-11B2</t>
  </si>
  <si>
    <t>0000MGA-11W</t>
  </si>
  <si>
    <t>Обогреватель Magna MGA-11W</t>
  </si>
  <si>
    <t>0000MGA-15B</t>
  </si>
  <si>
    <t>Обогреватель Magna MGA-15B</t>
  </si>
  <si>
    <t>000MGA-15GL</t>
  </si>
  <si>
    <t>Обогреватель Magna MGA-15GL</t>
  </si>
  <si>
    <t>0000MGA-15W</t>
  </si>
  <si>
    <t>Обогреватель Magna MGA-15W</t>
  </si>
  <si>
    <t>00000MGA-9W</t>
  </si>
  <si>
    <t>Обогреватель Magna MGA-9W</t>
  </si>
  <si>
    <t>0SHCV-1010W</t>
  </si>
  <si>
    <t xml:space="preserve">Обогреватель SHIVAKI SHCV-1010W </t>
  </si>
  <si>
    <t>0SHCV-1015W</t>
  </si>
  <si>
    <t>Обогреватель SHIVAKI SHCV-1015W</t>
  </si>
  <si>
    <t>0SHCV-1020W</t>
  </si>
  <si>
    <t xml:space="preserve">Обогреватель SHIVAKI SHCV-1020W </t>
  </si>
  <si>
    <t>SHIF-EC101W</t>
  </si>
  <si>
    <t>Обогреватель SHIVAKI SHIF-EC101W</t>
  </si>
  <si>
    <t>SHIF-EC151W</t>
  </si>
  <si>
    <t>Обогреватель SHIVAKI SHIF-EC151W</t>
  </si>
  <si>
    <t>SHIF-EC152W</t>
  </si>
  <si>
    <t>Обогреватель SHIVAKI SHIF-EC152W</t>
  </si>
  <si>
    <t>SHIF-EC202W</t>
  </si>
  <si>
    <t>Обогреватель SHIVAKI SHIF-EC202W</t>
  </si>
  <si>
    <t>000SRA-11WF</t>
  </si>
  <si>
    <t>Обогреватель SIRIUS SRA-11WF</t>
  </si>
  <si>
    <t>000SRA-13WF</t>
  </si>
  <si>
    <t>Обогреватель SIRIUS SRA-13WF</t>
  </si>
  <si>
    <t>0000SRB-13W</t>
  </si>
  <si>
    <t>Обогреватель SIRIUS SRB-13W</t>
  </si>
  <si>
    <t>NQH05</t>
  </si>
  <si>
    <t>Обогреватель кварцевый Neoclima NQH-05</t>
  </si>
  <si>
    <t>Обогреватель конвективно-инфракрасный BALLU Red Evolution BIHP/R-1000</t>
  </si>
  <si>
    <t>SHIF-EC102W</t>
  </si>
  <si>
    <t>Обогреватель конвекторный SHIVAKI SHIF-EC102W</t>
  </si>
  <si>
    <t xml:space="preserve">SHIF-EC152W </t>
  </si>
  <si>
    <t xml:space="preserve">Обогреватель конвекторный SHIVAKI SHIF-EC152W </t>
  </si>
  <si>
    <t>SHIF-EC201W</t>
  </si>
  <si>
    <t>Обогреватель конвекторный SHIVAKI SHIF-EC201W</t>
  </si>
  <si>
    <t xml:space="preserve">SHIF-EC202W  </t>
  </si>
  <si>
    <t xml:space="preserve">Обогреватель конвекторный SHIVAKI SHIF-EC202W  </t>
  </si>
  <si>
    <t>Оверлок  AVEX BL4-434D</t>
  </si>
  <si>
    <t>8452 29 000 0</t>
  </si>
  <si>
    <t>Оверлок JANOME ARTSTYLE 4057</t>
  </si>
  <si>
    <t>Орешница SUPRA WIS-300</t>
  </si>
  <si>
    <t>4895156855286</t>
  </si>
  <si>
    <t>Отпариватель AVEX GS-1800</t>
  </si>
  <si>
    <t>8516 40 000 0</t>
  </si>
  <si>
    <t>Отпариватель Sinbo SSI 2880 коричневый</t>
  </si>
  <si>
    <t>Отпариватель Sinbo SSI 2884, серый</t>
  </si>
  <si>
    <t>Отпариватель Sinbo SSI 2893, фиолетовый</t>
  </si>
  <si>
    <t>Отпариватель Supra SBS-104 blue</t>
  </si>
  <si>
    <t>Отпариватель Supra SBS-161</t>
  </si>
  <si>
    <t>Отпариватель Supra SBS-162</t>
  </si>
  <si>
    <t>Отпариватель Supra SBS-163</t>
  </si>
  <si>
    <t>Панель GORENJE GW65CLB</t>
  </si>
  <si>
    <t>00HD9140/91</t>
  </si>
  <si>
    <t>Пароварка Philips HD9140/91</t>
  </si>
  <si>
    <t>Парогенератор REDMOND RSC-2010 голубой</t>
  </si>
  <si>
    <t>8424 30 900 0</t>
  </si>
  <si>
    <t>Пемза электрическая Vigor HX-8603</t>
  </si>
  <si>
    <t>Печь Redber ЕО-4350</t>
  </si>
  <si>
    <t>00NT-GT1WTQ</t>
  </si>
  <si>
    <t>Печь-тостер NT-GT1WTQ</t>
  </si>
  <si>
    <t>Планшет Digma CITI 7901 4G Black (7" IPS 1024x600, 4x1.3ГГц, 1+16Гб, GPS, 5.1)</t>
  </si>
  <si>
    <t>8471 41 000 9</t>
  </si>
  <si>
    <t>Планшет Digma EVE 8800 3G Atom Dark Grey (8" IPS, 1280*800, 4x1.8 Ггц, 2+16 Гб, W10)</t>
  </si>
  <si>
    <t>Планшет LENOVO Tab 2 A7-20F 8Gb Wi-Fi, Android 4.4,  черный [59444653]</t>
  </si>
  <si>
    <t>Планшет PRESTIGIO 3111 Wize</t>
  </si>
  <si>
    <t>Планшет PRESTIGIO 3118 3G</t>
  </si>
  <si>
    <t>Планшет PRESTIGIO 3147 3G</t>
  </si>
  <si>
    <t>Планшет PRESTIGIO 3208 3G</t>
  </si>
  <si>
    <t>Планшет PRESTIGIO 3407 4G</t>
  </si>
  <si>
    <t>Планшет PRESTIGIO 3508 4G</t>
  </si>
  <si>
    <t>Планшет PRESTIGIO 3787 3G</t>
  </si>
  <si>
    <t>Планшет PRESTIGIO 3797 3G</t>
  </si>
  <si>
    <t>Планшет PRESTIGIO Grace 3101_4G</t>
  </si>
  <si>
    <t>Планшет PRESTIGIO Grace 3118 3G</t>
  </si>
  <si>
    <t>8595248138346</t>
  </si>
  <si>
    <t>Планшет Prestigio MultiPad Wize 3401 3G, черный</t>
  </si>
  <si>
    <t>8595248136892</t>
  </si>
  <si>
    <t>Планшет PRESTIGIO Muze 3708 3G, 8.0`</t>
  </si>
  <si>
    <t>Планшет PRESTIGIO Wize 3131 3G</t>
  </si>
  <si>
    <t>8595248138407</t>
  </si>
  <si>
    <t>Планшет PRESTIGIO Wize 3418 UEPMT34184GDCIS</t>
  </si>
  <si>
    <t>8595248138421</t>
  </si>
  <si>
    <t>Планшет PRESTIGIO на Windows, Visconte A,10.1</t>
  </si>
  <si>
    <t>Планшет SUPRA M12AG</t>
  </si>
  <si>
    <t>Планшет SUPRA M622G</t>
  </si>
  <si>
    <t>Планшет SUPRA M725G</t>
  </si>
  <si>
    <t>Планшет SUPRA M727G</t>
  </si>
  <si>
    <t>Планшет SUPRA M728G</t>
  </si>
  <si>
    <t>Планшет SUPRA M742</t>
  </si>
  <si>
    <t>Планшет SUPRA M843G</t>
  </si>
  <si>
    <t>Планшет SUPRA M94AG</t>
  </si>
  <si>
    <t>Плита AVEX G500B</t>
  </si>
  <si>
    <t>7321 11 100 0</t>
  </si>
  <si>
    <t>Плита AVEX G500Br</t>
  </si>
  <si>
    <t>Плита AVEX G500W</t>
  </si>
  <si>
    <t>Плита AVEX G601B</t>
  </si>
  <si>
    <t>Плита AVEX G6021Y (бежевая)</t>
  </si>
  <si>
    <t>Плита AVEX G6021YR (бежевая)</t>
  </si>
  <si>
    <t>Плита AVEX G602W</t>
  </si>
  <si>
    <t>Плита BEKO CSE 52120 GX-</t>
  </si>
  <si>
    <t>8516 60 109 0</t>
  </si>
  <si>
    <t>Плита BEKO CSE 56100 GW</t>
  </si>
  <si>
    <t>8516 60 101 0</t>
  </si>
  <si>
    <t>Плита BEKO CSE 57100 GS, серебристый</t>
  </si>
  <si>
    <t>8690842849138</t>
  </si>
  <si>
    <t>Плита BEKO CSE 57101 GW</t>
  </si>
  <si>
    <t>Плита BEKO CSG 42001 W</t>
  </si>
  <si>
    <t>8690842008214</t>
  </si>
  <si>
    <t>Плита BEKO CSG 52000 W =</t>
  </si>
  <si>
    <t>Плита BEKO CSM 57100 GW</t>
  </si>
  <si>
    <t>Плита BEKO CSS 48100 GW белая</t>
  </si>
  <si>
    <t>8690842007651</t>
  </si>
  <si>
    <t>Плита BEKO CSS 54010</t>
  </si>
  <si>
    <t>Плита DE LUXE 5003.17э (кр)</t>
  </si>
  <si>
    <t>Плита DE LUXE 5004.12э черн</t>
  </si>
  <si>
    <t>Плита DE LUXE 5040.20гэ (кр) ЧР</t>
  </si>
  <si>
    <t>Плита DE LUXE 5040.21гэ (кр) черн</t>
  </si>
  <si>
    <t>Плита DE LUXE 5040.37г (кр)</t>
  </si>
  <si>
    <t>Плита DE LUXE 5040.44г (кр) ЧР</t>
  </si>
  <si>
    <t>4607148933816</t>
  </si>
  <si>
    <t>Плита DE LUXE 506031.01гэ (кр)</t>
  </si>
  <si>
    <t>Плита DE LUXE 506040.03 г (кр) ЧР</t>
  </si>
  <si>
    <t>Плита GEFEST 1200 C5</t>
  </si>
  <si>
    <t>Плита GEFEST 1200 C6</t>
  </si>
  <si>
    <t>Плита GEFEST 1200 C6 K19</t>
  </si>
  <si>
    <t>Плита GEFEST 1200 C7 K19</t>
  </si>
  <si>
    <t>Плита GEFEST 1200 С7</t>
  </si>
  <si>
    <t>Плита GEFEST 1200 С7 К8</t>
  </si>
  <si>
    <t>Плита GEFEST 1500</t>
  </si>
  <si>
    <t>Плита GEFEST 1500 К19</t>
  </si>
  <si>
    <t>Плита GEFEST 1500 К32</t>
  </si>
  <si>
    <t>Плита GEFEST 3100-08</t>
  </si>
  <si>
    <t>Плита GEFEST 3100-08 К19</t>
  </si>
  <si>
    <t>Плита GEFEST 3200-05</t>
  </si>
  <si>
    <t>Плита GEFEST 3200-05 К19</t>
  </si>
  <si>
    <t>Плита GEFEST 3200-06</t>
  </si>
  <si>
    <t>4810114015120</t>
  </si>
  <si>
    <t>Плита GEFEST 3200-06 К19</t>
  </si>
  <si>
    <t>Плита GEFEST 3200-06 К62</t>
  </si>
  <si>
    <t>Плита GEFEST 3200-08</t>
  </si>
  <si>
    <t>Плита GEFEST 3200-08 К19</t>
  </si>
  <si>
    <t>Плита GEFEST 3500</t>
  </si>
  <si>
    <t>Плита GEFEST 3500 К 19</t>
  </si>
  <si>
    <t>Плита GEFEST 3500 К 32</t>
  </si>
  <si>
    <t>Плита GEFEST 5100-02</t>
  </si>
  <si>
    <t>Плита GEFEST 5100-02 0001</t>
  </si>
  <si>
    <t>Плита GEFEST 5100-02 0002</t>
  </si>
  <si>
    <t>Плита GEFEST 5100-02 0004</t>
  </si>
  <si>
    <t>Плита GEFEST 5100-02 0009</t>
  </si>
  <si>
    <t>Плита GEFEST 5100-02 0010</t>
  </si>
  <si>
    <t>Плита GEFEST 5100-02 0067</t>
  </si>
  <si>
    <t>Плита GEFEST 5100-02 0068</t>
  </si>
  <si>
    <t>Плита GEFEST 5100-02 0082</t>
  </si>
  <si>
    <t>Плита GEFEST 5100-02 0085</t>
  </si>
  <si>
    <t>Плита GEFEST 5102-02</t>
  </si>
  <si>
    <t>Плита GEFEST 5102-02 0001</t>
  </si>
  <si>
    <t>Плита GEFEST 5102-03</t>
  </si>
  <si>
    <t>Плита GEFEST 5102-03 0023</t>
  </si>
  <si>
    <t>Плита GEFEST 5110-01</t>
  </si>
  <si>
    <t>Плита GEFEST 5110-01 0005</t>
  </si>
  <si>
    <t>Плита GEFEST 5112-02</t>
  </si>
  <si>
    <t>Плита GEFEST 5140</t>
  </si>
  <si>
    <t>Плита GEFEST 5140 0001</t>
  </si>
  <si>
    <t>Плита GEFEST 5140-00 0031, белый</t>
  </si>
  <si>
    <t>Плита GEFEST 5140-01</t>
  </si>
  <si>
    <t>Плита GEFEST 5140-01 0001</t>
  </si>
  <si>
    <t>Плита GEFEST 5140-01 0035, белый</t>
  </si>
  <si>
    <t>Плита GEFEST 5500-03 0044</t>
  </si>
  <si>
    <t>Плита GEFEST 6100-01</t>
  </si>
  <si>
    <t>Плита GEFEST 6100-01 0001</t>
  </si>
  <si>
    <t>Плита GEFEST 6100-01 0002</t>
  </si>
  <si>
    <t>Плита GEFEST 6100-02</t>
  </si>
  <si>
    <t>Плита GEFEST 6100-02 0001</t>
  </si>
  <si>
    <t>Плита GEFEST 6100-02 0009</t>
  </si>
  <si>
    <t>4811260006727</t>
  </si>
  <si>
    <t>Плита GEFEST 6100-02 0010</t>
  </si>
  <si>
    <t>Плита GEFEST 6100-02 0068</t>
  </si>
  <si>
    <t>Плита GEFEST 6100-02 0086</t>
  </si>
  <si>
    <t>Плита GEFEST 6100-03 0001</t>
  </si>
  <si>
    <t>Плита GEFEST 6101-02 0001</t>
  </si>
  <si>
    <t>Плита GEFEST 6102-02</t>
  </si>
  <si>
    <t>Плита GEFEST 6102-03</t>
  </si>
  <si>
    <t>Плита GEFEST 6102-03 0001</t>
  </si>
  <si>
    <t>Плита GEFEST 6110-01</t>
  </si>
  <si>
    <t>4811260004815</t>
  </si>
  <si>
    <t>Плита GEFEST 6110-02 0001</t>
  </si>
  <si>
    <t>Плита GEFEST 6140-01</t>
  </si>
  <si>
    <t>Плита GEFEST 6140-02</t>
  </si>
  <si>
    <t>Плита GEFEST 6140-02 0001</t>
  </si>
  <si>
    <t>Плита GEFEST 6300-02 0046</t>
  </si>
  <si>
    <t>Плита GEFEST 6300-03 0046</t>
  </si>
  <si>
    <t>Плита GEFEST 6300-03 0047</t>
  </si>
  <si>
    <t>Плита GEFEST 6500-02 0042</t>
  </si>
  <si>
    <t>Плита GEFEST 6500-02 0045</t>
  </si>
  <si>
    <t>Плита GEFEST 6500-03 0044</t>
  </si>
  <si>
    <t>4811260006871</t>
  </si>
  <si>
    <t>Плита GEFEST 6500-03 0045</t>
  </si>
  <si>
    <t>Плита GEFEST 6502-02 0042</t>
  </si>
  <si>
    <t>Плита GEFEST 6502-02 0044</t>
  </si>
  <si>
    <t>4811260007052</t>
  </si>
  <si>
    <t>Плита GEFEST 6502-02 0045</t>
  </si>
  <si>
    <t>4811260007069</t>
  </si>
  <si>
    <t>Плита GEFEST 6502-03 0029</t>
  </si>
  <si>
    <t>Плита GEFEST 6502-03 0030</t>
  </si>
  <si>
    <t>Плита GEFEST 6502-03 0044</t>
  </si>
  <si>
    <t>4811260007083</t>
  </si>
  <si>
    <t>Плита GEFEST ПГ 900</t>
  </si>
  <si>
    <t>Плита GEFEST ПГ 900 К 17</t>
  </si>
  <si>
    <t>Плита GORENJE E52102AW, белый</t>
  </si>
  <si>
    <t>Плита GORENJE E52102AW0, белый</t>
  </si>
  <si>
    <t>3838942699078</t>
  </si>
  <si>
    <t>Плита Gorenje EC51103AW, белый</t>
  </si>
  <si>
    <t>CZ</t>
  </si>
  <si>
    <t>Плита Gorenje EC5112WG-B GOR</t>
  </si>
  <si>
    <t>3838782040900</t>
  </si>
  <si>
    <t>Плита GORENJE EC5121WG-B</t>
  </si>
  <si>
    <t>3838782040931</t>
  </si>
  <si>
    <t>Плита GORENJE EC5141WD, белый</t>
  </si>
  <si>
    <t>Плита GORENJE EC52106AW, белый</t>
  </si>
  <si>
    <t>Плита GORENJE EC52203AW, белый</t>
  </si>
  <si>
    <t>Si</t>
  </si>
  <si>
    <t>Плита Gorenje EC56102IX, нержавеющая сталь</t>
  </si>
  <si>
    <t>Плита GORENJE EC6111WG GOR</t>
  </si>
  <si>
    <t>3838782024979</t>
  </si>
  <si>
    <t>Плита GORENJE G6111XH нержавеющая сталь</t>
  </si>
  <si>
    <t>Плита GORENJE GI52339RW</t>
  </si>
  <si>
    <t>3838942706257</t>
  </si>
  <si>
    <t>Плита Gorenje GN51102AW, белый</t>
  </si>
  <si>
    <t>Плита GORENJE GN51103AW, белый</t>
  </si>
  <si>
    <t>Плита GORENJE GN51103AW0</t>
  </si>
  <si>
    <t>Плита GORENJE GN51103AW1, белый</t>
  </si>
  <si>
    <t>Плита GORENJE GN5111WH-B, белый</t>
  </si>
  <si>
    <t>3838782041181</t>
  </si>
  <si>
    <t>Плита GORENJE GN5112WF-B, белый</t>
  </si>
  <si>
    <t>Плита GORENJE GN5112WH, белый</t>
  </si>
  <si>
    <t>7287257293003</t>
  </si>
  <si>
    <t>Плита GORENJE K52160AW, белый</t>
  </si>
  <si>
    <t>Плита GORENJE K6121WG, белый</t>
  </si>
  <si>
    <t>Плита Gorenje KN5121WD, белый</t>
  </si>
  <si>
    <t>Плита GORENJE KN5121WG GOR</t>
  </si>
  <si>
    <t>3838782040641</t>
  </si>
  <si>
    <t>Плита GORENJE KN52160AW, белый</t>
  </si>
  <si>
    <t>Плита GRETA 1470 исп. 06 белая</t>
  </si>
  <si>
    <t>Плита GRETA 1470 исп. 06 коричневая</t>
  </si>
  <si>
    <t>Плита GRETA 1470 исп. 07 коричневая стекло</t>
  </si>
  <si>
    <t>Плита GRETA 1470 исп. 07 нерж.стекло+чуг. реш</t>
  </si>
  <si>
    <t>Плита GRETA 1470 исп. 07 стекл корич. + чуг. реш</t>
  </si>
  <si>
    <t>4820009041707</t>
  </si>
  <si>
    <t>Плита GRETA 1470 исп. 07 стекл фасад черная+ чуг. реш</t>
  </si>
  <si>
    <t>Плита GRETA 1470 исп. 07 стекл. + чуг. реш</t>
  </si>
  <si>
    <t>4820009041684</t>
  </si>
  <si>
    <t>Плита GRETA 1470 исп. 07 стекло</t>
  </si>
  <si>
    <t>Плита GRETA 1470 исп. 10 белая</t>
  </si>
  <si>
    <t>Плита GRETA 1470 исп. 12 белая</t>
  </si>
  <si>
    <t>Плита GRETA 1470 исп. 12 коричневая</t>
  </si>
  <si>
    <t>Плита GRETA 1470 исп. 16 белая</t>
  </si>
  <si>
    <t>Плита GRETA 1470 исп. 16 коричневая</t>
  </si>
  <si>
    <t>Плита GRETA 1470 исп. 20 белая</t>
  </si>
  <si>
    <t>Плита GRETA 1470 исп. 21 белая</t>
  </si>
  <si>
    <t>Плита GRETA 1470 исп. 22 белая</t>
  </si>
  <si>
    <t>Плита GRETA 1470 исп. 23 белая</t>
  </si>
  <si>
    <t>Плита GRETA 1470 исп. ГЭ 09 белая + чуг.реш</t>
  </si>
  <si>
    <t>4820009041790</t>
  </si>
  <si>
    <t>Плита GRETA 1470-Э исп. 06 белая</t>
  </si>
  <si>
    <t>4820009041585</t>
  </si>
  <si>
    <t>Плита GRETA 1470-Э исп. 07</t>
  </si>
  <si>
    <t>Плита GRETA 600 исп 12 турбо,</t>
  </si>
  <si>
    <t>Плита GRETA 600 исп 12 турбо, чуг. реш. кор.</t>
  </si>
  <si>
    <t>Плита GRETA 600 исп. 06 стекло турбо,</t>
  </si>
  <si>
    <t>Плита GRETA 600 исп. 06 стекло, турбо, чуг.реш., кор.</t>
  </si>
  <si>
    <t>Плита GRETA 600 исп. 07 стекло+чуг.решетка турбо</t>
  </si>
  <si>
    <t>Плита GRETA 600 исп. 10 стекло турбо</t>
  </si>
  <si>
    <t>Плита GRETA 600 исп. 10 стекло турбо, чуг.реш., кор</t>
  </si>
  <si>
    <t>Плита GRETA 600 исп. 15 белая чуг.реш</t>
  </si>
  <si>
    <t>Плита GRETA 600 исп. 15 стекло+чуг.решетка турбо</t>
  </si>
  <si>
    <t>Плита GRETA 600 исп. 16 стекло, турбо, чуг.реш., кор.</t>
  </si>
  <si>
    <t>Плита GRETA 600 исп. 16 турбо</t>
  </si>
  <si>
    <t>Плита GRETA мод.1103 кор</t>
  </si>
  <si>
    <t>Плита HANSA FCEW53000, белый</t>
  </si>
  <si>
    <t>Плита HANSA FCEW53001</t>
  </si>
  <si>
    <t>Плита HANSA FCGW 51001, белый</t>
  </si>
  <si>
    <t>Плита HANSA FCGW 51002</t>
  </si>
  <si>
    <t>Плита HANSA FCGW 51003</t>
  </si>
  <si>
    <t>Плита HANSA FCGW 51020</t>
  </si>
  <si>
    <t>Плита HANSA FCGW 61000 белый</t>
  </si>
  <si>
    <t>Плита HANSA FCGW51041</t>
  </si>
  <si>
    <t>Плита Hansa FCGW51050</t>
  </si>
  <si>
    <t>5906006557638</t>
  </si>
  <si>
    <t>Плита HANSA FCGW51054</t>
  </si>
  <si>
    <t>Плита HANSA FCGW61101, белый</t>
  </si>
  <si>
    <t>Плита HANSA FCMB 53020, коричневый</t>
  </si>
  <si>
    <t>Плита HANSA FCMB53050, коричневый</t>
  </si>
  <si>
    <t>5906006543143</t>
  </si>
  <si>
    <t>Плита HANSA FCMW 53000</t>
  </si>
  <si>
    <t>Плита HANSA FCMW 53020, белый</t>
  </si>
  <si>
    <t>Плита HANSA FCMW 53050</t>
  </si>
  <si>
    <t>Плита HANSA FCMW 63000</t>
  </si>
  <si>
    <t>Плита HANSA FCMW 64040, белый</t>
  </si>
  <si>
    <t>Плита HANSA FCMW 68020, белый</t>
  </si>
  <si>
    <t>Плита HANSA FCMW52001, белый</t>
  </si>
  <si>
    <t>Плита HANSA FCMW53010, белый</t>
  </si>
  <si>
    <t>5906006542924</t>
  </si>
  <si>
    <t>Плита HANSA FCMW53040, белый</t>
  </si>
  <si>
    <t>Плита HANSA FCMW53041</t>
  </si>
  <si>
    <t>5906006548193</t>
  </si>
  <si>
    <t>Плита HANSA FCMW53140</t>
  </si>
  <si>
    <t>5906006548179</t>
  </si>
  <si>
    <t>Плита HANSA FCMW58020</t>
  </si>
  <si>
    <t>Плита HANSA FCMX68021</t>
  </si>
  <si>
    <t>5906006558079</t>
  </si>
  <si>
    <t>Плита MORA KS 413 MBR</t>
  </si>
  <si>
    <t>Плита MORA PS 213 MW4</t>
  </si>
  <si>
    <t>Плита NEONIX SH 14.120-01 Br</t>
  </si>
  <si>
    <t>Плита NEONIX SH 14.120-01 W</t>
  </si>
  <si>
    <t>Плита NEONIX SH 14.120-02 W</t>
  </si>
  <si>
    <t>Плита NEONIX SH 14.120-03 Br</t>
  </si>
  <si>
    <t>Плита NEONIX SH 14.120-03 W</t>
  </si>
  <si>
    <t>Плита NEONIX SH 14.120-04 W</t>
  </si>
  <si>
    <t>Плита ORION OH-210</t>
  </si>
  <si>
    <t>4895156888918</t>
  </si>
  <si>
    <t>Плита SUPRA HS-101 black</t>
  </si>
  <si>
    <t>Плита SUPRA HS-201 black</t>
  </si>
  <si>
    <t>Плита SUPRA HS-702I</t>
  </si>
  <si>
    <t>00ПГ2100-00</t>
  </si>
  <si>
    <t>Плита газовая Bauer ПГ 2100-00 (0672451)</t>
  </si>
  <si>
    <t>0ПГ2100-01К</t>
  </si>
  <si>
    <t>Плита газовая Bauer ПГ 2100-01 (К) (1042887)</t>
  </si>
  <si>
    <t>00ПГ2100-02</t>
  </si>
  <si>
    <t>Плита газовая Bauer ПГ 2100-02</t>
  </si>
  <si>
    <t>0ПГ2100-02К</t>
  </si>
  <si>
    <t>Плита газовая Bauer ПГ 2100-02 (К)</t>
  </si>
  <si>
    <t>00ПГ2100-04</t>
  </si>
  <si>
    <t>Плита газовая Bauer ПГ 2100-04</t>
  </si>
  <si>
    <t>00ПГ2100-05</t>
  </si>
  <si>
    <t>Плита газовая Bauer ПГ 2100-05 (1042911)</t>
  </si>
  <si>
    <t>0ПГ2100-05К</t>
  </si>
  <si>
    <t>Плита газовая Bauer ПГ 2100-05(К) (1042911)</t>
  </si>
  <si>
    <t>00ПГ2100-07</t>
  </si>
  <si>
    <t>Плита газовая Bauer ПГ 2100-07 (1042911)</t>
  </si>
  <si>
    <t>00ПГ2100-08</t>
  </si>
  <si>
    <t>Плита газовая Bauer ПГ 2100-08</t>
  </si>
  <si>
    <t>0ПГ2100-08К</t>
  </si>
  <si>
    <t>Плита газовая Bauer ПГ 2100-08 (К)</t>
  </si>
  <si>
    <t>00ПГ2100-10</t>
  </si>
  <si>
    <t>Плита газовая Bauer ПГ 2100-10 (1042911)</t>
  </si>
  <si>
    <t>00ПГ3000-00</t>
  </si>
  <si>
    <t>Плита газовая Bauer ПГ 3000-00</t>
  </si>
  <si>
    <t>0ПГ3000-00К</t>
  </si>
  <si>
    <t>Плита газовая Bauer ПГ 3000-00 (К) (1042911)</t>
  </si>
  <si>
    <t>0ПГ3000-00Ч</t>
  </si>
  <si>
    <t>Плита газовая Bauer ПГ 3000-00 (Ч)</t>
  </si>
  <si>
    <t>ПГ3000-00ЧК</t>
  </si>
  <si>
    <t>Плита газовая Bauer ПГ 3000-00 (ЧК)</t>
  </si>
  <si>
    <t>00ПГ3000-01</t>
  </si>
  <si>
    <t>Плита газовая Bauer ПГ 3000-01</t>
  </si>
  <si>
    <t>0ПГ3000-01К</t>
  </si>
  <si>
    <t>Плита газовая Bauer ПГ 3000-01 (К)</t>
  </si>
  <si>
    <t>0ПГ3000-01Ч</t>
  </si>
  <si>
    <t>Плита газовая Bauer ПГ 3000-01 (Ч) (1042911)</t>
  </si>
  <si>
    <t>ПГ3000-01ЧК</t>
  </si>
  <si>
    <t>Плита газовая Bauer ПГ 3000-01 (ЧК)</t>
  </si>
  <si>
    <t>00ПГ3000-03</t>
  </si>
  <si>
    <t>Плита газовая Bauer ПГ 3000-03</t>
  </si>
  <si>
    <t>0ПГ3000-03К</t>
  </si>
  <si>
    <t>Плита газовая Bauer ПГ 3000-03 (К)</t>
  </si>
  <si>
    <t>0ПГ3000-03Ч</t>
  </si>
  <si>
    <t>Плита газовая Bauer ПГ 3000-03 (Ч) (1042911)</t>
  </si>
  <si>
    <t>ПГ3000-03ЧК</t>
  </si>
  <si>
    <t>Плита газовая Bauer ПГ 3000-03 (ЧК) (1042911)</t>
  </si>
  <si>
    <t>00ПГ3000-05</t>
  </si>
  <si>
    <t>Плита газовая Bauer ПГ 3000-05 (1042911)</t>
  </si>
  <si>
    <t>0ПГ3000-05Ч</t>
  </si>
  <si>
    <t>Плита газовая Bauer ПГ 3000-05 (Ч) (1042911)</t>
  </si>
  <si>
    <t>ПГ3000-05ЧК</t>
  </si>
  <si>
    <t>Плита газовая Bauer ПГ 3000-05 (ЧК) (1042911)</t>
  </si>
  <si>
    <t>000G5040ILB</t>
  </si>
  <si>
    <t>Плита газовая FERRE G5040-IL B</t>
  </si>
  <si>
    <t>000G5040ILW</t>
  </si>
  <si>
    <t>Плита газовая FERRE G5040-IL W</t>
  </si>
  <si>
    <t>00G5040ILGB</t>
  </si>
  <si>
    <t>Плита газовая FERRE G5040-ILG B</t>
  </si>
  <si>
    <t>00G5040ILGW</t>
  </si>
  <si>
    <t>Плита газовая FERRE G5040-ILG W</t>
  </si>
  <si>
    <t>00000G5040W</t>
  </si>
  <si>
    <t>Плита газовая FERRE G5040-W</t>
  </si>
  <si>
    <t>000G6040ILW</t>
  </si>
  <si>
    <t>Плита газовая FERRE G6040-IL W</t>
  </si>
  <si>
    <t>G5040LIGVCR</t>
  </si>
  <si>
    <t>Плита газовая G5040-LIGV CR беж.</t>
  </si>
  <si>
    <t>0G5040LIGVG</t>
  </si>
  <si>
    <t>Плита газовая G5040-LIGV G</t>
  </si>
  <si>
    <t>0G5040LIGVI</t>
  </si>
  <si>
    <t>Плита газовая G5040-LIGV I</t>
  </si>
  <si>
    <t>G5040LIGVMR</t>
  </si>
  <si>
    <t>Плита газовая G5040-LIGV MR черн.</t>
  </si>
  <si>
    <t xml:space="preserve">0G5040LIGVS </t>
  </si>
  <si>
    <t xml:space="preserve">Плита газовая G5040-LIGV S </t>
  </si>
  <si>
    <t>00G6040ILGW</t>
  </si>
  <si>
    <t>Плита газовая G6040-ILG W</t>
  </si>
  <si>
    <t>G6040LIGVBL</t>
  </si>
  <si>
    <t>Плита газовая G6040-LIGV BL</t>
  </si>
  <si>
    <t>Плита газовая ПГ4 "204-7А" (NORD) (коричневая)</t>
  </si>
  <si>
    <t>Плита газовая ПГ4 "205-7А" (NORD) (серая)</t>
  </si>
  <si>
    <t>0ПГЭ1000-03</t>
  </si>
  <si>
    <t>Плита газоэлектрическая Bauer ПГЭ 1000-03 (1042911)</t>
  </si>
  <si>
    <t>ПГЭ1000-03К</t>
  </si>
  <si>
    <t>Плита газоэлектрическая Bauer ПГЭ 1000-03(К) (0672963)</t>
  </si>
  <si>
    <t>0ПГЭ1000-05</t>
  </si>
  <si>
    <t>Плита газоэлектрическая Bauer ПГЭ 1000-05 (0672963)</t>
  </si>
  <si>
    <t>ПГЭ1000-05К</t>
  </si>
  <si>
    <t>Плита газоэлектрическая Bauer ПГЭ 1000-05(К) (0672963)</t>
  </si>
  <si>
    <t>0ПГЭ1000-12</t>
  </si>
  <si>
    <t>Плита газоэлектрическая Bauer ПГЭ 1000-12 (1042887)</t>
  </si>
  <si>
    <t>0ПГЭ1000-13</t>
  </si>
  <si>
    <t>Плита газоэлектрическая Bauer ПГЭ 1000-13 (0672823)</t>
  </si>
  <si>
    <t>00GE5031ILW</t>
  </si>
  <si>
    <t>Плита газоэлектрическая FERRE GE5031-IL W</t>
  </si>
  <si>
    <t>Плита газоэлектрическая ПГЭ-510.03 4А (NORD)  (белая)</t>
  </si>
  <si>
    <t>Плита Гефест 700-02</t>
  </si>
  <si>
    <t>Плита Гефест ПГ 700-03</t>
  </si>
  <si>
    <t>Плита ЛАДА  PR 12.120-04 Br</t>
  </si>
  <si>
    <t>Плита ЛАДА -4 (14.120) (исп 03) (крышка)</t>
  </si>
  <si>
    <t>Плита Лада-4 (14.120) (исп 03) (щиток)</t>
  </si>
  <si>
    <t>Плита Лада-4 (14.120) (исп 03) крышка кор.</t>
  </si>
  <si>
    <t>ЭПНД1000-03</t>
  </si>
  <si>
    <t>Плита электрическая Bauer ЭП Н Д 1000-03</t>
  </si>
  <si>
    <t>ЭПНД1000-05</t>
  </si>
  <si>
    <t>Плита электрическая Bauer ЭП Н Д 1000-05</t>
  </si>
  <si>
    <t>Плита Электрическая Beko CSS 56000 W</t>
  </si>
  <si>
    <t>000E5004LVW</t>
  </si>
  <si>
    <t>Плита электрическая E5004-LV W</t>
  </si>
  <si>
    <t>ПЭ048М</t>
  </si>
  <si>
    <t>ПЛИТА ЭЛЕКТРИЧЕСКАЯ ПЭ-0,48М (со шкафом жарочным ТЭН в т.ч. тара)</t>
  </si>
  <si>
    <t>Плита электрическая ЭП-4.00 4А ЭБЧШ 5-4-7,0/5,5-220 (белая) (без вилки и розетки)</t>
  </si>
  <si>
    <t>Плитка SUPRA HS-700I индукционная</t>
  </si>
  <si>
    <t>Плитка SUPRA HS-701I индукционная</t>
  </si>
  <si>
    <t>Плитка индукционная Redber  IS-12P</t>
  </si>
  <si>
    <t>Плитка индукционная Redber IS-25</t>
  </si>
  <si>
    <t>HIMG64235SX</t>
  </si>
  <si>
    <t>Поверхность независимая газовая Beko HIMG 64235 SX</t>
  </si>
  <si>
    <t>0HISG64235S</t>
  </si>
  <si>
    <t>Поверхность независимая газовая Beko HISG 64235 S</t>
  </si>
  <si>
    <t>0HIZG64120B</t>
  </si>
  <si>
    <t>Поверхность независимая газовая Beko HIZG 64120 B</t>
  </si>
  <si>
    <t>0HIZG64120X</t>
  </si>
  <si>
    <t>Поверхность независимая газовая Beko HIZG 64120 X</t>
  </si>
  <si>
    <t>Поддон стальной эмалированный TIVOLI 0,8 х 0,8 х 0,16</t>
  </si>
  <si>
    <t>7324 10 000 9</t>
  </si>
  <si>
    <t>Поддон стальной эмалированный TIVOLI 0,9 х 0,9 х 0,16</t>
  </si>
  <si>
    <t>Подставка под ванну STANDART</t>
  </si>
  <si>
    <t>Подставка под ванну TIVOLI  BASE</t>
  </si>
  <si>
    <t>Портативная акустика BBK CA-201S ч/о</t>
  </si>
  <si>
    <t>Портативная акустика DEFENDER Alpha S4</t>
  </si>
  <si>
    <t>Портативная акустика DEFENDER Hit S2 белый</t>
  </si>
  <si>
    <t>Портативная акустика DEFENDER Hit S2 синий</t>
  </si>
  <si>
    <t>Портативная акустика DEFENDER Moon Power белый, с функцией PowerBank</t>
  </si>
  <si>
    <t>Портативная акустика DEFENDER Moon Power черный, с функцией PowerBank</t>
  </si>
  <si>
    <t>Портативная акустика DEFENDER Moon Solo розовый</t>
  </si>
  <si>
    <t>Портативная акустика DEFENDER Soundway красный</t>
  </si>
  <si>
    <t>Портативная акустика DEFENDER Wild Beat красный</t>
  </si>
  <si>
    <t>Портативная акустика DEFENDER Wild Beat серебряный</t>
  </si>
  <si>
    <t>Портативная акустика GOLDSTAR JAZZ black</t>
  </si>
  <si>
    <t>8527 13 990 0</t>
  </si>
  <si>
    <t>Посудом.маш. GORENJE GS53110W GOR</t>
  </si>
  <si>
    <t>Посудомоечная машина AVEX F48 1030 W</t>
  </si>
  <si>
    <t>Посудомоечная машина BEKO DFS 05010W</t>
  </si>
  <si>
    <t>8690842038549</t>
  </si>
  <si>
    <t>Посудомоечная машина CANDY CDCF 6-07</t>
  </si>
  <si>
    <t>Посудомоечная машина DAEWOO DDW-G1211L</t>
  </si>
  <si>
    <t>Посудомоечная машина HANSA ZWM 407 IH, узкая, серебристая</t>
  </si>
  <si>
    <t>Посудомоечная машина Hansa ZWM 416 WH, белый</t>
  </si>
  <si>
    <t>Посудомоечная машина Hansa ZWM 6677 WEH, белый</t>
  </si>
  <si>
    <t>Посудомоечная машина INDESIT DFG 15B10 EU, белая</t>
  </si>
  <si>
    <t>Посудомоечная машина INDESIT DSR 15B3 RU</t>
  </si>
  <si>
    <t>Посудомоечная машина VESTEL CDF 8646 WS</t>
  </si>
  <si>
    <t>0000MF226DN</t>
  </si>
  <si>
    <t>Принтер Canon MF226DN</t>
  </si>
  <si>
    <t>8443 32 100 9</t>
  </si>
  <si>
    <t>Принтер SAMSUNG SL-M2020</t>
  </si>
  <si>
    <t>Проводная игровая клавиатура DEFENDER Doom Keeper GK-100DL</t>
  </si>
  <si>
    <t>4714033451000</t>
  </si>
  <si>
    <t>Проводная игровая клавиатура DEFENDER Metal Hunter GK-140L</t>
  </si>
  <si>
    <t>4714033451406</t>
  </si>
  <si>
    <t>Проводная игровая клавиатура DEFENDER Werewolf GK-120DL</t>
  </si>
  <si>
    <t>4714033451208</t>
  </si>
  <si>
    <t>Проводная игровая мышь Canyon PXCNDSGM1</t>
  </si>
  <si>
    <t>Проводная игровая мышь DEFENDER Doom Fighter GM-260L</t>
  </si>
  <si>
    <t>4714033522601</t>
  </si>
  <si>
    <t>Проводная игровая мышь DEFENDER Forced GM-020L</t>
  </si>
  <si>
    <t>4714033520201</t>
  </si>
  <si>
    <t>Проводная игровая мышь DEFENDER Ghost GM-190L</t>
  </si>
  <si>
    <t>4714033521901</t>
  </si>
  <si>
    <t>Проводная игровая мышь DEFENDER RedDragon CENTROPHORUS</t>
  </si>
  <si>
    <t>Проводная игровая мышь DEFENDER RedDragon NEMEANLION</t>
  </si>
  <si>
    <t>6950376704375</t>
  </si>
  <si>
    <t>Проводная игровая мышь DEFENDER Warhead GM-1710</t>
  </si>
  <si>
    <t>4714033527101</t>
  </si>
  <si>
    <t>Проводная игровая мышь DEFENDER Warhead GM-1740</t>
  </si>
  <si>
    <t>4714033527408</t>
  </si>
  <si>
    <t>Проводная игровая мышь DEFENDER Warhead GM-1750</t>
  </si>
  <si>
    <t>Проводная игровая мышь DEFENDER Warhead GM-1760</t>
  </si>
  <si>
    <t>Проводная игровая мышь DEFENDER Warhead GM-1780</t>
  </si>
  <si>
    <t>Проводная клавиатура DEFENDER Accent SB-720 чёрный</t>
  </si>
  <si>
    <t>Проводная клавиатура DEFENDER OfficeMate HM-710 черный</t>
  </si>
  <si>
    <t>Проводная оптическая мышь Canyon CNE-CMS1 black</t>
  </si>
  <si>
    <t>Проводная оптическая мышь Canyon CNE-CMS3 silver</t>
  </si>
  <si>
    <t>Проводная оптическая мышь Canyon CNE-CMSW3 Black</t>
  </si>
  <si>
    <t>Проводная оптическая мышь DEFENDER Accura MM-950 зелёный</t>
  </si>
  <si>
    <t>Проводная оптическая мышь DEFENDER Accura MM-950 красный</t>
  </si>
  <si>
    <t>Проводная оптическая мышь DEFENDER Accura MM-950 серый</t>
  </si>
  <si>
    <t>Проводная оптическая мышь DEFENDER Accura MM-950 синий</t>
  </si>
  <si>
    <t>Проводная оптическая мышь DEFENDER Datum MB-060 black</t>
  </si>
  <si>
    <t>Проводная оптическая мышь DEFENDER Datum MM-010 Black</t>
  </si>
  <si>
    <t>Проводная оптическая мышь DEFENDER Datum MM-070 Black</t>
  </si>
  <si>
    <t>4714033520706</t>
  </si>
  <si>
    <t>Проводная оптическая мышь DEFENDER Datum MM-070 red</t>
  </si>
  <si>
    <t>Проводная оптическая мышь DEFENDER MM-920 белый/серый</t>
  </si>
  <si>
    <t>Проводная оптическая мышь DEFENDER MM-920 красный+черный</t>
  </si>
  <si>
    <t>Проводная оптическая мышь DEFENDER MM-920 синий/серый</t>
  </si>
  <si>
    <t>Проводная оптическая мышь DEFENDER MM-930 черный</t>
  </si>
  <si>
    <t>Проводная оптическая мышь DEFENDER MS-900 красный</t>
  </si>
  <si>
    <t>Проводная оптическая мышь DEFENDER MS-900 серый</t>
  </si>
  <si>
    <t>Проводная оптическая мышь DEFENDER MS-900 синий</t>
  </si>
  <si>
    <t>Проводная оптическая мышь DEFENDER MS-900 чёрный</t>
  </si>
  <si>
    <t>Проводная оптическая мышь DEFENDER MS-940 красный</t>
  </si>
  <si>
    <t>Проводная оптическая мышь DEFENDER MS-940 серый</t>
  </si>
  <si>
    <t>Проводная оптическая мышь DEFENDER MS-940 чёрный</t>
  </si>
  <si>
    <t>Проводная оптическая мышь DEFENDER NetSprinter MM-440 белый/голубой</t>
  </si>
  <si>
    <t>Проводная оптическая мышь DEFENDER NetSprinter MM-440 чёрный</t>
  </si>
  <si>
    <t>Проводная оптическая мышь DEFENDER NetSprinter MM-440 черный/зеленый</t>
  </si>
  <si>
    <t>Проводная оптическая мышь DEFENDER NetSprinter MM-440 черный/оранжевый</t>
  </si>
  <si>
    <t>Проводная оптическая мышь DEFENDER Optimum MB-160</t>
  </si>
  <si>
    <t>Проводная оптическая мышь DEFENDER Optimum MM-140 серый</t>
  </si>
  <si>
    <t>Проводная оптическая мышь DEFENDER Optimum MS-130 чёрный</t>
  </si>
  <si>
    <t>Проводная оптическая мышь DEFENDER Orion MM-300 серый</t>
  </si>
  <si>
    <t>Проводная оптическая мышь DEFENDER Orion MM-300 чёрный</t>
  </si>
  <si>
    <t>Проводной геймпад DEFENDER Game Master G2</t>
  </si>
  <si>
    <t>9504 50 000 1</t>
  </si>
  <si>
    <t>Проводной геймпад DEFENDER Zoom USB Xinput, 10 кнопок, 2 стика</t>
  </si>
  <si>
    <t>4714033642446</t>
  </si>
  <si>
    <t>Проигрыватель BBK DVP 030S тёмно-серый</t>
  </si>
  <si>
    <t>Проигрыватель BBK DVP 170SI темно-серый</t>
  </si>
  <si>
    <t>Проигрыватель BBK DVP 170SI чёрный</t>
  </si>
  <si>
    <t>Проигрыватель LG DP-137</t>
  </si>
  <si>
    <t>Проигрыватель SUPRA DVS-202X, черный</t>
  </si>
  <si>
    <t>4895156888390</t>
  </si>
  <si>
    <t>Проигрыватель SUPRA DVS-203X black</t>
  </si>
  <si>
    <t>Проигрыватель SUPRA DVS-204X black</t>
  </si>
  <si>
    <t>Проигрыватель SUPRA DVS-206X, черный</t>
  </si>
  <si>
    <t>Проигрыватель SUPRA DVS-208X black</t>
  </si>
  <si>
    <t>Проигрыватель SUPRA DVS-301X</t>
  </si>
  <si>
    <t>4895156889731</t>
  </si>
  <si>
    <t>Проигрыватель SUPRA DVS-302 X</t>
  </si>
  <si>
    <t>Проточный водонагреватель Electrolux SMARTFIX 2.0 T (3,5 kW) - кран</t>
  </si>
  <si>
    <t>Пылесборник Euro clean арт.E-02/4 шт</t>
  </si>
  <si>
    <t>4607033886081</t>
  </si>
  <si>
    <t>4819 40 000 0</t>
  </si>
  <si>
    <t>Пылесборник Euro clean арт.E-03/4 шт</t>
  </si>
  <si>
    <t>4607033886098</t>
  </si>
  <si>
    <t>Пылесборник Euro clean арт.E-04/4 шт</t>
  </si>
  <si>
    <t>4607033886104</t>
  </si>
  <si>
    <t>Пылесборник Euro clean арт.E-05/4 шт</t>
  </si>
  <si>
    <t>4607033886111</t>
  </si>
  <si>
    <t>Пылесборник Euro clean арт.E-07/4 шт</t>
  </si>
  <si>
    <t>4607033886128</t>
  </si>
  <si>
    <t>Пылесборник Euro clean арт.EUN-01/4 шт</t>
  </si>
  <si>
    <t>4607033885329</t>
  </si>
  <si>
    <t>Пылесборник OZONE excellent SE-07</t>
  </si>
  <si>
    <t>4819 10 000 0</t>
  </si>
  <si>
    <t>Пылесборник OZONE H-01</t>
  </si>
  <si>
    <t>Пылесборник OZONE H-02</t>
  </si>
  <si>
    <t>Пылесборник OZONE H-03</t>
  </si>
  <si>
    <t>Пылесборник OZONE H-04</t>
  </si>
  <si>
    <t>Пылесборник OZONE H-05</t>
  </si>
  <si>
    <t>Пылесборник OZONE micron H-09</t>
  </si>
  <si>
    <t>Пылесборник OZONE micron M-01</t>
  </si>
  <si>
    <t>4607033874477</t>
  </si>
  <si>
    <t>8508 70 000 1</t>
  </si>
  <si>
    <t>Пылесборник OZONE micron M-02</t>
  </si>
  <si>
    <t>4607033874484</t>
  </si>
  <si>
    <t>Пылесборник OZONE micron M-03</t>
  </si>
  <si>
    <t>4607033874491</t>
  </si>
  <si>
    <t>Пылесборник OZONE micron M-04</t>
  </si>
  <si>
    <t>4607033874507</t>
  </si>
  <si>
    <t>Пылесборник OZONE micron M-05</t>
  </si>
  <si>
    <t>4607033874514</t>
  </si>
  <si>
    <t>Пылесборник OZONE micron M-06</t>
  </si>
  <si>
    <t>4607033874521</t>
  </si>
  <si>
    <t>Пылесборник OZONE micron M-07</t>
  </si>
  <si>
    <t>4607033874538</t>
  </si>
  <si>
    <t>Пылесборник OZONE micron M-08</t>
  </si>
  <si>
    <t>Пылесборник OZONE micron MX-02</t>
  </si>
  <si>
    <t>Пылесборник OZONE micron MX-03</t>
  </si>
  <si>
    <t>4607033878529</t>
  </si>
  <si>
    <t>Пылесборник OZONE micron MX-04</t>
  </si>
  <si>
    <t>Пылесборник OZONE micron MX-05</t>
  </si>
  <si>
    <t>Пылесборник OZONE micron MX-07</t>
  </si>
  <si>
    <t>Пылесборник OZONE micron MX-08</t>
  </si>
  <si>
    <t>Пылесборник OZONE micron MX-09</t>
  </si>
  <si>
    <t>Пылесборник OZONE micron MX-16</t>
  </si>
  <si>
    <t>Пылесборник OZONE micron MX-26</t>
  </si>
  <si>
    <t>Пылесборник OZONE micron MX-UN</t>
  </si>
  <si>
    <t>Пылесборник OZONE micron UN-01</t>
  </si>
  <si>
    <t>4607033874989</t>
  </si>
  <si>
    <t>Пылесборник OZONE micron UN-02</t>
  </si>
  <si>
    <t>Пылесос AVEX VC-309 violet</t>
  </si>
  <si>
    <t>Пылесос AVEX VC-509 night</t>
  </si>
  <si>
    <t>4680013316983</t>
  </si>
  <si>
    <t>Пылесос DAEWOO RC-2230 RA (R)</t>
  </si>
  <si>
    <t>Пылесос DAEWOO RC-2230 SA</t>
  </si>
  <si>
    <t>Пылесос DAEWOO RC-5500SA</t>
  </si>
  <si>
    <t>Пылесос DAEWOO RC-6880RA</t>
  </si>
  <si>
    <t>Пылесос DAEWOO RC-6880SA</t>
  </si>
  <si>
    <t>Пылесос Daewoo RCC-154RA</t>
  </si>
  <si>
    <t>Пылесос Daewoo RCC-154SA</t>
  </si>
  <si>
    <t>Пылесос DAEWOO RCC-601BA</t>
  </si>
  <si>
    <t>Пылесос Daewoo RCC-612SA</t>
  </si>
  <si>
    <t>Пылесос DAEWOO RCH-220R, красный</t>
  </si>
  <si>
    <t>Пылесос DAEWOO RGJ-210R</t>
  </si>
  <si>
    <t>8806323384252</t>
  </si>
  <si>
    <t>Пылесос DAEWOO RGJ-220S</t>
  </si>
  <si>
    <t>8806323384283</t>
  </si>
  <si>
    <t>Пылесос GORENJE VC 1411 B, голубой/черный</t>
  </si>
  <si>
    <t>Пылесос GORENJE VC 1615 G, зеленый/черный</t>
  </si>
  <si>
    <t>Пылесос Gorenje VC1901GCYIV зеленый</t>
  </si>
  <si>
    <t>Пылесос Gorenje VC2101SCY, оранжевый/серый</t>
  </si>
  <si>
    <t>8508 19 000 9</t>
  </si>
  <si>
    <t>Пылесос GORENJE VC2223RPBK, черно-красный</t>
  </si>
  <si>
    <t>Пылесос Gorenje VC2303RCYIV</t>
  </si>
  <si>
    <t>CV-BM16 240C BL</t>
  </si>
  <si>
    <t>Пылесос Hitachi CV-BM16 240C BL</t>
  </si>
  <si>
    <t>CV-BM16 240C GN</t>
  </si>
  <si>
    <t>Пылесос Hitachi CV-BM16 240C GN</t>
  </si>
  <si>
    <t>CV-BM16 240C GR</t>
  </si>
  <si>
    <t>Пылесос Hitachi CV-BM16 240C GR</t>
  </si>
  <si>
    <t>CV-BM16 240C RE</t>
  </si>
  <si>
    <t>Пылесос Hitachi CV-BM16 240C RE</t>
  </si>
  <si>
    <t>CV-BM16 240C YE</t>
  </si>
  <si>
    <t>Пылесос Hitachi CV-BM16 240C YE</t>
  </si>
  <si>
    <t>Пылесос HOOVER TCP 1401 019</t>
  </si>
  <si>
    <t>VC23201NNTP</t>
  </si>
  <si>
    <t>Пылесос LG VC23201NNTP</t>
  </si>
  <si>
    <t>8508 60 000 0</t>
  </si>
  <si>
    <t>VC33206NHTB</t>
  </si>
  <si>
    <t>Пылесос LG VC33206NHTB</t>
  </si>
  <si>
    <t>VC53000ENTC</t>
  </si>
  <si>
    <t>Пылесос LG VC53000ENTC</t>
  </si>
  <si>
    <t>VC53001MNTC</t>
  </si>
  <si>
    <t>Пылесос LG VC53001MNTC</t>
  </si>
  <si>
    <t>VC53201NHTO</t>
  </si>
  <si>
    <t>Пылесос LG VC53201NHTO</t>
  </si>
  <si>
    <t>VC53202NHTR</t>
  </si>
  <si>
    <t>Пылесос LG VC53202NHTR</t>
  </si>
  <si>
    <t>VC73181NHAB</t>
  </si>
  <si>
    <t>Пылесос LG VC73181NHAB</t>
  </si>
  <si>
    <t>VC83204UHAV</t>
  </si>
  <si>
    <t>Пылесос LG VC83204UHAV</t>
  </si>
  <si>
    <t>Пылесос LG V-K69401N</t>
  </si>
  <si>
    <t>Пылесос LG V-K69402N</t>
  </si>
  <si>
    <t>Пылесос LG V-K69461N</t>
  </si>
  <si>
    <t>Пылесос LG V-K69462N</t>
  </si>
  <si>
    <t>Пылесос LG VK69601N</t>
  </si>
  <si>
    <t>Пылесос LG VK69602N</t>
  </si>
  <si>
    <t>Пылесос LG VK69661N</t>
  </si>
  <si>
    <t>000VK69661N</t>
  </si>
  <si>
    <t>VK69661N.APRQCIS</t>
  </si>
  <si>
    <t>Пылесос LG VK69661N.APRQCIS</t>
  </si>
  <si>
    <t>000VK69662N</t>
  </si>
  <si>
    <t>Пылесос LG VK69662N</t>
  </si>
  <si>
    <t>8806087884708</t>
  </si>
  <si>
    <t>00VK705R07N</t>
  </si>
  <si>
    <t>Пылесос LG VK705R07N</t>
  </si>
  <si>
    <t>0VK705R07NA</t>
  </si>
  <si>
    <t>00VK705W06N</t>
  </si>
  <si>
    <t>Пылесос LG VK705W06N</t>
  </si>
  <si>
    <t>0VK705W06NA</t>
  </si>
  <si>
    <t>Пылесос LG V-K705W06N</t>
  </si>
  <si>
    <t>VK705W06N.APUQCIS</t>
  </si>
  <si>
    <t>Пылесос LG VK705W06N.APUQCIS</t>
  </si>
  <si>
    <t>0VK706R01NY</t>
  </si>
  <si>
    <t>Пылесос LG VK706R01NY</t>
  </si>
  <si>
    <t>0VK706R03NA</t>
  </si>
  <si>
    <t>Пылесос LG VK706R03N</t>
  </si>
  <si>
    <t>00VK706R03N</t>
  </si>
  <si>
    <t>VK706R03N.APRQCIS</t>
  </si>
  <si>
    <t>Пылесос LG VK706R03N.APRQCIS</t>
  </si>
  <si>
    <t>0VK706W02NY</t>
  </si>
  <si>
    <t>Пылесос LG VK706W02NY</t>
  </si>
  <si>
    <t>Пылесос LG V-K706W02NY</t>
  </si>
  <si>
    <t>Пылесос LG VK75R03HY</t>
  </si>
  <si>
    <t>8806087551884</t>
  </si>
  <si>
    <t>Пылесос LG VK75W01H</t>
  </si>
  <si>
    <t>Пылесос LG VK75W02HY</t>
  </si>
  <si>
    <t>0VK75W02HYA</t>
  </si>
  <si>
    <t>Пылесос LG VK75W02HY.AKOQCIS</t>
  </si>
  <si>
    <t>Пылесос LG VK76A00NDR</t>
  </si>
  <si>
    <t>8806087768190</t>
  </si>
  <si>
    <t>0VK76A00NDR</t>
  </si>
  <si>
    <t>Пылесос LG VK76A00NDS</t>
  </si>
  <si>
    <t>8806087768473</t>
  </si>
  <si>
    <t>0VK76A00NDS</t>
  </si>
  <si>
    <t>Пылесос LG VK76A02NTCB</t>
  </si>
  <si>
    <t>8806087777413</t>
  </si>
  <si>
    <t>Пылесос LG VK76A02NTL</t>
  </si>
  <si>
    <t>8806087921571</t>
  </si>
  <si>
    <t>0VK76A06NDB</t>
  </si>
  <si>
    <t>Пылесос LG VK76A06NDB</t>
  </si>
  <si>
    <t>0VK76A06NDR</t>
  </si>
  <si>
    <t>Пылесос LG VK76A06NDR</t>
  </si>
  <si>
    <t>Пылесос LG VK76A09NTCB</t>
  </si>
  <si>
    <t>8806087782646</t>
  </si>
  <si>
    <t>Пылесос LG VK76A09NTCR</t>
  </si>
  <si>
    <t>8806087771091</t>
  </si>
  <si>
    <t>00VK76R03HY</t>
  </si>
  <si>
    <t>Пылесос LG VK76R03HY</t>
  </si>
  <si>
    <t>Пылесос LG VK-76R03HY</t>
  </si>
  <si>
    <t>00VK76W02HY</t>
  </si>
  <si>
    <t>Пылесос LG VK76W02HY</t>
  </si>
  <si>
    <t>Пылесос LG V-K76W02HY</t>
  </si>
  <si>
    <t>Пылесос LG VK89304H</t>
  </si>
  <si>
    <t>8806087480771</t>
  </si>
  <si>
    <t>0VK89304HUM</t>
  </si>
  <si>
    <t>Пылесос LG VK89304HUM</t>
  </si>
  <si>
    <t>0VK89380NSP</t>
  </si>
  <si>
    <t>Пылесос LG VK89380NSP</t>
  </si>
  <si>
    <t>Пылесос LG VK-89380NSP</t>
  </si>
  <si>
    <t>00VK89383HU</t>
  </si>
  <si>
    <t>Пылесос LG VK89383HU</t>
  </si>
  <si>
    <t>Пылесос LG VK89601HQ, синий</t>
  </si>
  <si>
    <t>8806087205091</t>
  </si>
  <si>
    <t>Пылесос LG VK89682HU, красный</t>
  </si>
  <si>
    <t>8806087334531</t>
  </si>
  <si>
    <t>00FC6149/01</t>
  </si>
  <si>
    <t>Пылесос Philips FC6149/01</t>
  </si>
  <si>
    <t>00FC6162/02</t>
  </si>
  <si>
    <t>Пылесос Philips FC6162/02</t>
  </si>
  <si>
    <t>00FC8385/01</t>
  </si>
  <si>
    <t>Пылесос Philips FC8385/01</t>
  </si>
  <si>
    <t>00FC8389/01</t>
  </si>
  <si>
    <t>Пылесос Philips FC8389/01</t>
  </si>
  <si>
    <t>00FC8455/01</t>
  </si>
  <si>
    <t>Пылесос Philips FC8455/01</t>
  </si>
  <si>
    <t>00FC8474/01</t>
  </si>
  <si>
    <t>Пылесос Philips FC8474/01</t>
  </si>
  <si>
    <t>Пылесос Polaris PVC 1730CR, красный</t>
  </si>
  <si>
    <t>Пылесос Polaris PVC 1730CR, фиолетовый</t>
  </si>
  <si>
    <t>Пылесос REDMOND RV-329, черный/серый</t>
  </si>
  <si>
    <t>5055323621031</t>
  </si>
  <si>
    <t>Пылесос REDMOND RV-C316 красный 2200Вт</t>
  </si>
  <si>
    <t>Пылесос REDMOND RV-C331 фиолетовый</t>
  </si>
  <si>
    <t>Пылесос SAMSUNG SC18M2110SB синий</t>
  </si>
  <si>
    <t>Пылесос SAMSUNG SC18M21A0SB синий</t>
  </si>
  <si>
    <t>Пылесос SAMSUNG SC18M21D0VG титан</t>
  </si>
  <si>
    <t>Пылесос SAMSUNG SC18M3120V</t>
  </si>
  <si>
    <t>Пылесос SAMSUNG SC18M31A0HU голубой</t>
  </si>
  <si>
    <t>Пылесос SAMSUNG SC20F30WA красный</t>
  </si>
  <si>
    <t>Пылесос SAMSUNG SC20F30WE оранжевый</t>
  </si>
  <si>
    <t>Пылесос SAMSUNG SC20F30WNCN синий</t>
  </si>
  <si>
    <t>Пылесос SAMSUNG SC-20F70HC</t>
  </si>
  <si>
    <t>Пылесос SAMSUNG SC20M251AWB синий</t>
  </si>
  <si>
    <t>Пылесос SAMSUNG SC20M257AWR красный</t>
  </si>
  <si>
    <t>Пылесос SAMSUNG SC24JVNJGBJ голубой</t>
  </si>
  <si>
    <t>Пылесос SAMSUNG SC24LVNJGBB черный</t>
  </si>
  <si>
    <t>Пылесос SAMSUNG SC4140 синий</t>
  </si>
  <si>
    <t>8806088549071</t>
  </si>
  <si>
    <t>Пылесос SAMSUNG SC4181 бордовый</t>
  </si>
  <si>
    <t>Пылесос SAMSUNG SC4326</t>
  </si>
  <si>
    <t>Пылесос SAMSUNG SC4474 чёрный/фиолетовый</t>
  </si>
  <si>
    <t>Пылесос SAMSUNG SC-4477</t>
  </si>
  <si>
    <t>Пылесос Samsung SC-4520 white</t>
  </si>
  <si>
    <t>Пылесос SAMSUNG SC4520 красный</t>
  </si>
  <si>
    <t>Пылесос SAMSUNG SC-4520 синий</t>
  </si>
  <si>
    <t>Пылесос SAMSUNG SC4740</t>
  </si>
  <si>
    <t>Пылесос SAMSUNG SC-4752</t>
  </si>
  <si>
    <t>Пылесос SAMSUNG SC4761 красный</t>
  </si>
  <si>
    <t>11648FDHB0046</t>
  </si>
  <si>
    <t>Пылесос SAMSUNG SC5241 чёрный</t>
  </si>
  <si>
    <t>8806071740669</t>
  </si>
  <si>
    <t>Пылесос SAMSUNG SC5251 красный</t>
  </si>
  <si>
    <t>Пылесос SAMSUNG SC5483 чёрный/синий</t>
  </si>
  <si>
    <t>Пылесос Samsung SC-5491</t>
  </si>
  <si>
    <t>Пылесос SAMSUNG SC61B4 синий</t>
  </si>
  <si>
    <t>15098FBG70020</t>
  </si>
  <si>
    <t>Пылесос Samsung SC-6534</t>
  </si>
  <si>
    <t>Пылесос SAMSUNG SC-6573</t>
  </si>
  <si>
    <t>Пылесос SAMSUNG SC885FH3P</t>
  </si>
  <si>
    <t>8806088558042</t>
  </si>
  <si>
    <t>Пылесос SAMSUNG SC885HH3P</t>
  </si>
  <si>
    <t>07H38NBJ60079</t>
  </si>
  <si>
    <t>Пылесос SAMSUNG SCJG246V красный</t>
  </si>
  <si>
    <t>15288FEHC0033</t>
  </si>
  <si>
    <t>Пылесос SAMSUNG SD-9421</t>
  </si>
  <si>
    <t>Пылесос SAMSUNG VC18M21C0VN зеленый/черный</t>
  </si>
  <si>
    <t>Пылесос SAMSUNG VC18M3120V1 красный</t>
  </si>
  <si>
    <t>Пылесос SAMSUNG VC20F30WNGR</t>
  </si>
  <si>
    <t>VCC4326S31XEV</t>
  </si>
  <si>
    <t>Пылесос Samsung VCC4326S31/XEV</t>
  </si>
  <si>
    <t>VNM</t>
  </si>
  <si>
    <t>VCC4332V3BXEV</t>
  </si>
  <si>
    <t>Пылесос Samsung VCC4332V3B/XEV</t>
  </si>
  <si>
    <t>VCC4520S3BX</t>
  </si>
  <si>
    <t>Пылесос Samsung VCC4520S3B/XEV</t>
  </si>
  <si>
    <t>VCC4520S3RX</t>
  </si>
  <si>
    <t>Пылесос Samsung VCC4520S3R/XEV</t>
  </si>
  <si>
    <t>VCC4710S32XEV</t>
  </si>
  <si>
    <t>Пылесос Samsung VCC4710S32/XEV</t>
  </si>
  <si>
    <t>Пылесос SAMSUNG VCMA-16BS</t>
  </si>
  <si>
    <t>Пылесос SAMSUNG VCMA-18AV</t>
  </si>
  <si>
    <t>Пылесос Scarlett SC-VC80B07, красный</t>
  </si>
  <si>
    <t>Пылесос SCARLETT SC-VC80B95, черный</t>
  </si>
  <si>
    <t>Пылесос SCARLETT SC-VC80C01, 1500Вт, гранат</t>
  </si>
  <si>
    <t>Пылесос SINBO SVC 3449, черный/бордовый</t>
  </si>
  <si>
    <t>Пылесос SINBO SVC 3459 в ассортименте</t>
  </si>
  <si>
    <t>Пылесос SINBO SVC 3465, 2500Вт, серебристый</t>
  </si>
  <si>
    <t>Пылесос SINBO SVC 3467 красный</t>
  </si>
  <si>
    <t>Пылесос SINBO SVC 3475, 2200Вт, красный</t>
  </si>
  <si>
    <t>Пылесос SINBO SVC 3476Z</t>
  </si>
  <si>
    <t>Пылесос SINBO SVC 3478ZB</t>
  </si>
  <si>
    <t>Пылесос SINBO SVC 3478ZR</t>
  </si>
  <si>
    <t>Пылесос SINBO SVC 3479Z</t>
  </si>
  <si>
    <t>Пылесос SINBO SVC 3480Z</t>
  </si>
  <si>
    <t>Пылесос SINBO SVC 3483ZR, серый/красный</t>
  </si>
  <si>
    <t>Пылесос SINBO SVC 3485GZ, белый/зеленый</t>
  </si>
  <si>
    <t>8693807231023</t>
  </si>
  <si>
    <t>Пылесос SINBO SVC-3467 зеленый 2000Вт</t>
  </si>
  <si>
    <t>Пылесос SUPRA VCS-1400</t>
  </si>
  <si>
    <t>Пылесос Supra VCS-1400, белый</t>
  </si>
  <si>
    <t>Пылесос SUPRA VCS-1475 зеленый</t>
  </si>
  <si>
    <t>Пылесос SUPRA VCS-1530 terra</t>
  </si>
  <si>
    <t>Пылесос SUPRA VCS-1530 фиолетовый</t>
  </si>
  <si>
    <t>Пылесос SUPRA VCS-1602, красный</t>
  </si>
  <si>
    <t>4895156876113</t>
  </si>
  <si>
    <t>Пылесос Supra VCS-1602, синий</t>
  </si>
  <si>
    <t>Пылесос Supra VCS-1603, фиолетовый</t>
  </si>
  <si>
    <t>Пылесос SUPRA VCS-1615 (blue)</t>
  </si>
  <si>
    <t>Пылесос Supra VCS-1615 (red)</t>
  </si>
  <si>
    <t>Пылесос SUPRA VCS-1624 blue</t>
  </si>
  <si>
    <t>4895156875628</t>
  </si>
  <si>
    <t>Пылесос SUPRA VCS-1624 yellow</t>
  </si>
  <si>
    <t>4895156875635</t>
  </si>
  <si>
    <t>Пылесос SUPRA VCS-1631</t>
  </si>
  <si>
    <t>4895156889885</t>
  </si>
  <si>
    <t>Пылесос Supra VCS-1821, бордовый</t>
  </si>
  <si>
    <t>Пылесос Supra VCS-1821, серебристый</t>
  </si>
  <si>
    <t>Пылесос Supra VCS-2023, голубой</t>
  </si>
  <si>
    <t>Пылесос Supra VCS-2023, оранжевый</t>
  </si>
  <si>
    <t>Пылесос Supra VCS-2212</t>
  </si>
  <si>
    <t>00FC7028/01</t>
  </si>
  <si>
    <t>Пылесос паровой (пароочиститель) PHILIPS FC7028/01</t>
  </si>
  <si>
    <t>Пьедестал Santek Анимо 1WH110587</t>
  </si>
  <si>
    <t>Пьедестал Santeri Орион 1.3600.8.S00.00B.0 белый</t>
  </si>
  <si>
    <t>6910 90 000 0</t>
  </si>
  <si>
    <t>Радар-детектор SUPRA DRS-60S Белка</t>
  </si>
  <si>
    <t>8512 23 090 9</t>
  </si>
  <si>
    <t>Радиоприемник HARPER HDRS-033</t>
  </si>
  <si>
    <t>4895199606241</t>
  </si>
  <si>
    <t>8527 13  990 0</t>
  </si>
  <si>
    <t>Радиоприемник HARPER HDRS-099</t>
  </si>
  <si>
    <t>4897058502800</t>
  </si>
  <si>
    <t>Раковина Santek Анимо 60 1WH110508 с отверстием</t>
  </si>
  <si>
    <t>Раковина Santek Анимо 60 с отверстием белый</t>
  </si>
  <si>
    <t>Раковина Santeri Орион без пьедестала, с 1-отверстием</t>
  </si>
  <si>
    <t>Резервуар для воды Gorenje REZERVOAR PL 95</t>
  </si>
  <si>
    <t>Ресивер BBK SMP001HDT2 черный</t>
  </si>
  <si>
    <t>Ресивер BBK SMP001HDT2, темно-серый</t>
  </si>
  <si>
    <t>4895185401881</t>
  </si>
  <si>
    <t>Ресивер BBK SMP002HDT2 темно-серый</t>
  </si>
  <si>
    <t>Ресивер BBK SMP002HDT2 черный</t>
  </si>
  <si>
    <t>Ресивер BBK SMP014HDT2 тёмно-серый</t>
  </si>
  <si>
    <t>Ресивер BBK SMP014HDT2 черный</t>
  </si>
  <si>
    <t>Ресивер BBK SMP015HDT2 тёмно-серый</t>
  </si>
  <si>
    <t>Ресивер BBK SMP015HDT2 черный</t>
  </si>
  <si>
    <t>Ресивер BBK SMP016HDT2 тёмно-серый</t>
  </si>
  <si>
    <t>Ресивер BBK SMP016HDT2 черный</t>
  </si>
  <si>
    <t>Ресивер BBK SMP017HDT2 тёмно-серый</t>
  </si>
  <si>
    <t>Ресивер BBK SMP017HDT2 черный</t>
  </si>
  <si>
    <t>Ресивер BBK SMP018HDT2 тёмно-серый</t>
  </si>
  <si>
    <t>Ресивер BBK SMP018HDT2 черный</t>
  </si>
  <si>
    <t>Ресивер BBK SMP019HDT2 тёмно-серый</t>
  </si>
  <si>
    <t>Ресивер BBK SMP019HDT2 черный</t>
  </si>
  <si>
    <t>Ресивер BBK SMP123HDT2 темно-серый</t>
  </si>
  <si>
    <t>Ресивер BBK SMP129HDT2 тёмно-серый</t>
  </si>
  <si>
    <t>Ресивер BBK SMP129HDT2 черный</t>
  </si>
  <si>
    <t>Ресивер BBK SMP131HDT2 тёмно-серый</t>
  </si>
  <si>
    <t>Ресивер BBK SMP131HDT2 черный</t>
  </si>
  <si>
    <t>Ресивер BBK SMP132HDT2 тёмно-серый</t>
  </si>
  <si>
    <t>Ресивер BBK SMP132HDT2 черный</t>
  </si>
  <si>
    <t>Ресивер BBK SMP240HDT2 тёмно-серый</t>
  </si>
  <si>
    <t>Ресивер BBK SMP240HDT2 чер</t>
  </si>
  <si>
    <t>Ресивер HARPER HDT2-1005</t>
  </si>
  <si>
    <t>4897058509458</t>
  </si>
  <si>
    <t>Ресивер HARPER HDT2-1108</t>
  </si>
  <si>
    <t>Ресивер HARPER HDT2-1202</t>
  </si>
  <si>
    <t>Ресивер HARPER HDT2-1514</t>
  </si>
  <si>
    <t>Ресивер HARPER HDT2-2015 с функцией FULL HD медиаплеера</t>
  </si>
  <si>
    <t>4895199609112</t>
  </si>
  <si>
    <t>Ресивер HARPER HDT2-5010</t>
  </si>
  <si>
    <t>4895199609129</t>
  </si>
  <si>
    <t>Ресивер HARPER HDT2-5050 с функцией FULL HD медиаплеера</t>
  </si>
  <si>
    <t>4895199609136</t>
  </si>
  <si>
    <t>Ресивер HARPER НDT2-1513</t>
  </si>
  <si>
    <t>Ресивер SUPRA SDT-65</t>
  </si>
  <si>
    <t>4895156896654</t>
  </si>
  <si>
    <t>Ресивер SUPRA SDT-75</t>
  </si>
  <si>
    <t>4895156889496</t>
  </si>
  <si>
    <t>Ресивер SUPRA SDT-77</t>
  </si>
  <si>
    <t>Ресивер SUPRA SDT-81</t>
  </si>
  <si>
    <t>Ресивер SUPRA SDT-82</t>
  </si>
  <si>
    <t>4895156874577</t>
  </si>
  <si>
    <t>Ресивер SUPRA SDT-83</t>
  </si>
  <si>
    <t>Ресивер SUPRA SDT-84</t>
  </si>
  <si>
    <t>Ресивер SUPRA SDT-85</t>
  </si>
  <si>
    <t>4895156886822</t>
  </si>
  <si>
    <t>Ресивер SUPRA SDT-86</t>
  </si>
  <si>
    <t>Ресивер SUPRA SDT-87</t>
  </si>
  <si>
    <t>4895156894384</t>
  </si>
  <si>
    <t>Ресивер SUPRA SDT-89</t>
  </si>
  <si>
    <t>4895156894421</t>
  </si>
  <si>
    <t>Ресивер SUPRA SDT-90</t>
  </si>
  <si>
    <t>4895156886846</t>
  </si>
  <si>
    <t>Ресивер SUPRA SDT-91</t>
  </si>
  <si>
    <t>Ресивер SUPRA SDT-93</t>
  </si>
  <si>
    <t>Ресивер SUPRA SDT-94</t>
  </si>
  <si>
    <t>Ресивер Telefunken TF-DVBT211</t>
  </si>
  <si>
    <t>Ресивер TESLER DSR-330</t>
  </si>
  <si>
    <t>Робот-пылесос TESLER Trobot-190</t>
  </si>
  <si>
    <t>000DD100141</t>
  </si>
  <si>
    <t>Ручной блендер Moulinex Turbomix Plus DD100141</t>
  </si>
  <si>
    <t>00MK-GH1WTQ</t>
  </si>
  <si>
    <t>Ручной миксер Panasonic MK-GH1WTQ</t>
  </si>
  <si>
    <t>СВЧ Samsung GE-732KR</t>
  </si>
  <si>
    <t>СВЧ Supra MWS-2103MW</t>
  </si>
  <si>
    <t>СВЧ Supra MWS-2103SS</t>
  </si>
  <si>
    <t>СВЧ Supra MWS-2103SW</t>
  </si>
  <si>
    <t>Сендвичница SINBO SSM 2520T белый 750W</t>
  </si>
  <si>
    <t>8516 72 000 0</t>
  </si>
  <si>
    <t>Сетевой фильтр DEFENDER DFS 753 3,0 м, 5 розеток, 2xUSB, 2.1A</t>
  </si>
  <si>
    <t>4714033997539</t>
  </si>
  <si>
    <t>8536 30 100 0</t>
  </si>
  <si>
    <t>Сетевой фильтр DEFENDER DFS-151 белый, 6 розеток, 1.8 метра</t>
  </si>
  <si>
    <t>Сетевой фильтр DEFENDER DFS-151 черный, 6 розеток, 1.8 метра</t>
  </si>
  <si>
    <t>Сетевой фильтр DEFENDER DFS-153 белый, 6 розеток, 3 метра</t>
  </si>
  <si>
    <t>Сетевой фильтр DEFENDER DFS-155 белый, 6 розеток, 5 метров</t>
  </si>
  <si>
    <t>Сетевой фильтр DEFENDER DFS-155 черный, 6 розеток, 5 метров</t>
  </si>
  <si>
    <t>Сетевой фильтр Defender DFS-301 1.8м  8 розеток</t>
  </si>
  <si>
    <t>Сетевой фильтр Defender DFS-303 3.0м  8 розеток</t>
  </si>
  <si>
    <t>Сетевой фильтр DEFENDER ES 1.8 м black 5 розеток</t>
  </si>
  <si>
    <t>Сетевой фильтр DEFENDER ES 1.8 м white  5 розеток</t>
  </si>
  <si>
    <t>Сетевой фильтр DEFENDER ES 3 3 м, белый, 5 розеток</t>
  </si>
  <si>
    <t>Сетевой фильтр DEFENDER ES 3.0 m black 5 розеток</t>
  </si>
  <si>
    <t>Сетевой фильтр DEFENDER ES 3.0 м white  5 розеток</t>
  </si>
  <si>
    <t>Сетевой фильтр DEFENDER ES 5.0 м black 5 розеток</t>
  </si>
  <si>
    <t>Сетевой фильтр DEFENDER ES 5.0 м white 5 розеток</t>
  </si>
  <si>
    <t>Сетевой фильтр DEFENDER ES largo 1.8, 5 розеток</t>
  </si>
  <si>
    <t>4714033994972</t>
  </si>
  <si>
    <t>Сетевой фильтр DEFENDER ES largo 3,0 м, черный, 5 розеток</t>
  </si>
  <si>
    <t>4714033994989</t>
  </si>
  <si>
    <t>Сетевой фильтр DEFENDER ES largo 5,0 м, черный, 5 розеток</t>
  </si>
  <si>
    <t>4714033994996</t>
  </si>
  <si>
    <t>Сетевой фильтр DEFENDER ES Lite 1.8m grey 4 розетки</t>
  </si>
  <si>
    <t>Сетевой фильтр DEFENDER Voyage 100  1 розетка, 2 USB-порта</t>
  </si>
  <si>
    <t>Сетевой фильтр Ippon BK252 (6 роз.) 5,0м</t>
  </si>
  <si>
    <t>2768947800012</t>
  </si>
  <si>
    <t>Скороварка POLARIS PPC-0305AD</t>
  </si>
  <si>
    <t>Смартфон BQS 4570 Drive Черный</t>
  </si>
  <si>
    <t>8517 12 000 0</t>
  </si>
  <si>
    <t>Смартфон Lenovo A1000 DS 3G, черный</t>
  </si>
  <si>
    <t>Смартфон Samsung SM-J105 Galaxy J1 mini  8Gb белый</t>
  </si>
  <si>
    <t>Смартфон Samsung SM-J105 Galaxy J1 mini  8Gb золотистый</t>
  </si>
  <si>
    <t>Смеситель ZOLLEN WOLFSBURG WO75420431-1 для кухни</t>
  </si>
  <si>
    <t>8481 80 110 0</t>
  </si>
  <si>
    <t>Смеситель для ванны ZOLLEN DORTMUND DO62420341</t>
  </si>
  <si>
    <t>Смеситель для ванны ZOLLEN KOLN KO62410641</t>
  </si>
  <si>
    <t>Соковыжималка AVEX JC-150PC (бесшумная)</t>
  </si>
  <si>
    <t>Соковыжималка AVEX JC-300PC (бесшумная)</t>
  </si>
  <si>
    <t>Соковыжималка AVEX JC-302</t>
  </si>
  <si>
    <t>Соковыжималка GORENJE JC800G, белый</t>
  </si>
  <si>
    <t>Соковыжималка GORENJE JC800Y, белый</t>
  </si>
  <si>
    <t>00HR2738/00</t>
  </si>
  <si>
    <t>Соковыжималка Philips HR2738/00</t>
  </si>
  <si>
    <t>Соковыжималка REDMOND RJ-903</t>
  </si>
  <si>
    <t>Соковыжималка SUPRA JES-1870, серебристый</t>
  </si>
  <si>
    <t>Соковыжималка Supra JES-2010</t>
  </si>
  <si>
    <t>Соковыжималка АКСИОН СЦ32.01</t>
  </si>
  <si>
    <t>Соковыжималка АКСИОН СЦ32.02</t>
  </si>
  <si>
    <t>Соковыжималки SUPRA JES-1416</t>
  </si>
  <si>
    <t>Сплит-сист. AVEX AC-07CH Vita (out)</t>
  </si>
  <si>
    <t>4680013311063</t>
  </si>
  <si>
    <t>Сплит-сист. AVEX AC-09CH Vita (out)</t>
  </si>
  <si>
    <t>4680013311087</t>
  </si>
  <si>
    <t>Сплит-сист. AVEX AC-12CH Vita (out)</t>
  </si>
  <si>
    <t>4680013311100</t>
  </si>
  <si>
    <t>W000000S-12</t>
  </si>
  <si>
    <t>Сплит-система Alecord S-12</t>
  </si>
  <si>
    <t>W000000S-18</t>
  </si>
  <si>
    <t>Сплит-система Alecord S-18</t>
  </si>
  <si>
    <t>W000000S-24</t>
  </si>
  <si>
    <t>Сплит-система Alecord S-24</t>
  </si>
  <si>
    <t>W0000000S-7</t>
  </si>
  <si>
    <t>Сплит-система Alecord S-7</t>
  </si>
  <si>
    <t>W0000000S-9</t>
  </si>
  <si>
    <t>Сплит-система Alecord S-9</t>
  </si>
  <si>
    <t>Сплит-система AVEX AC-07CH Vella (in)</t>
  </si>
  <si>
    <t>4680013313159</t>
  </si>
  <si>
    <t>Сплит-система AVEX AC-07CH Vella (out)</t>
  </si>
  <si>
    <t>4680013313166</t>
  </si>
  <si>
    <t>Сплит-система AVEX AC-07CH Vita</t>
  </si>
  <si>
    <t>4680013311056</t>
  </si>
  <si>
    <t>Сплит-система AVEX AC-09CH Vella (in)</t>
  </si>
  <si>
    <t>4680013313173</t>
  </si>
  <si>
    <t>Сплит-система AVEX AC-09CH Vella (out)</t>
  </si>
  <si>
    <t>4680013313180</t>
  </si>
  <si>
    <t>Сплит-система AVEX AC-09CH Vita (in)</t>
  </si>
  <si>
    <t>4680013311070</t>
  </si>
  <si>
    <t>Сплит-система AVEX AC-12CH Inverter (in)</t>
  </si>
  <si>
    <t>4680013313272</t>
  </si>
  <si>
    <t>Сплит-система AVEX AC-12CH Inverter (out)</t>
  </si>
  <si>
    <t>4680013313289</t>
  </si>
  <si>
    <t>Сплит-система AVEX AC-12CH Vella (in)</t>
  </si>
  <si>
    <t>4680013313197</t>
  </si>
  <si>
    <t>Сплит-система AVEX AC-12CH Vella (out)</t>
  </si>
  <si>
    <t>4680013313203</t>
  </si>
  <si>
    <t>Сплит-система AVEX AC-12CH Vita (in)</t>
  </si>
  <si>
    <t>4680013311094</t>
  </si>
  <si>
    <t>Сплит-система AVEX AC-18CH Vella</t>
  </si>
  <si>
    <t>Сплит-система AVEX AC-18CH Vella (out)</t>
  </si>
  <si>
    <t>Сплит-система AVEX AC-24CH Vella (in)</t>
  </si>
  <si>
    <t>Сплит-система AVEX AC-24CH Vella (out)</t>
  </si>
  <si>
    <t>Сплит-система BALLU BSW 07HN1/OL/15Y in</t>
  </si>
  <si>
    <t>Сплит-система BALLU BSW 07HN1/OL/15Y out</t>
  </si>
  <si>
    <t>Сплит-система BALLU BSW 09HN1/OL/15Y in</t>
  </si>
  <si>
    <t>Сплит-система BALLU BSW 09HN1/OL/15Y out</t>
  </si>
  <si>
    <t>Сплит-система BALLU BSW 12HN1/OL/15Y (in)</t>
  </si>
  <si>
    <t>Сплит-система BALLU BSW 12HN1/OL/15Y (out)</t>
  </si>
  <si>
    <t>Сплит-система LG P07EP</t>
  </si>
  <si>
    <t>Сплит-система LG P09EP</t>
  </si>
  <si>
    <t>Сплит-система LG P09EP (out)</t>
  </si>
  <si>
    <t>Сплит-система Making Oasis everywhere CL-12 (in)</t>
  </si>
  <si>
    <t>4640015383246</t>
  </si>
  <si>
    <t>Сплит-система Making Oasis everywhere CL-12 (out)</t>
  </si>
  <si>
    <t>Сплит-система Making Oasis everywhere CL-7 (in)</t>
  </si>
  <si>
    <t>4640015383222</t>
  </si>
  <si>
    <t>Сплит-система Making Oasis everywhere CL-7 (out)</t>
  </si>
  <si>
    <t>Сплит-система Making Oasis everywhere CL-9 (in)</t>
  </si>
  <si>
    <t>4640015383239</t>
  </si>
  <si>
    <t>Сплит-система Making Oasis everywhere CL-9 (out)</t>
  </si>
  <si>
    <t>Сплит-система NEONIX AC-07 UNA (in)</t>
  </si>
  <si>
    <t>Сплит-система NEONIX AC-07 UNA (out)</t>
  </si>
  <si>
    <t>Сплит-система NEONIX AC-09 UNA (in)</t>
  </si>
  <si>
    <t>4680013315610</t>
  </si>
  <si>
    <t>Сплит-система NEONIX AC-09 UNA (out)</t>
  </si>
  <si>
    <t>4680013315627</t>
  </si>
  <si>
    <t>Сплит-система NEONIX AC-12 UNA (in)</t>
  </si>
  <si>
    <t>Сплит-система NEONIX AC-12 UNA (out)</t>
  </si>
  <si>
    <t>Сплит-система NEONIX AC-12CH ICE (in)</t>
  </si>
  <si>
    <t>4680013313357</t>
  </si>
  <si>
    <t>Сплит-система NEONIX AC-12CH ICE (out)</t>
  </si>
  <si>
    <t>AC-12CH-ICE-O</t>
  </si>
  <si>
    <t>Сплит-система NEONIX AC-18CH ICE (in)</t>
  </si>
  <si>
    <t>Сплит-система NEONIX AC-18CH ICE (out)</t>
  </si>
  <si>
    <t>Сплит-система NEONIX AC-24CH ICE (in)</t>
  </si>
  <si>
    <t>Сплит-система NEONIX AC-24CH ICE (out)</t>
  </si>
  <si>
    <t>Сплит-система SAMSUNG AR 09 KQFHBWKNER (in)</t>
  </si>
  <si>
    <t>8806088164571</t>
  </si>
  <si>
    <t>Сплит-система SAMSUNG AR 09 KQFHBWKNER (out)</t>
  </si>
  <si>
    <t>Сплит-система SUPRA SA12GBEI (внутр. блок)</t>
  </si>
  <si>
    <t>4895156890751</t>
  </si>
  <si>
    <t>Сплит-система SUPRA SA12GBEO (внеш. блок)</t>
  </si>
  <si>
    <t>4895156890768</t>
  </si>
  <si>
    <t>Сплит-система Supra серия Essentia SUPRA SA07HSBI (in)</t>
  </si>
  <si>
    <t>Сплит-система Supra серия Essentia SUPRA SA07HSBO (out)</t>
  </si>
  <si>
    <t>Сплит-система Supra серия Essentia SUPRA SA09HSBI (in)</t>
  </si>
  <si>
    <t>Сплит-система Supra серия Essentia SUPRA SA09HSBO (out)</t>
  </si>
  <si>
    <t>W000000BL-9</t>
  </si>
  <si>
    <t>Сплит-система Zerten BL-9</t>
  </si>
  <si>
    <t>Стабилизатор напряжения DEFENDER AVR Initial 1000</t>
  </si>
  <si>
    <t>4712279990185</t>
  </si>
  <si>
    <t>8504 31 800 8</t>
  </si>
  <si>
    <t>Стабилизатор напряжения DEFENDER AVR Initial 2000VA</t>
  </si>
  <si>
    <t>Стабилизатор напряжения DEFENDER AVR iPOWER 1000VA</t>
  </si>
  <si>
    <t>Стабилизатор напряжения DEFENDER AVR Real 1500VA (750Вт)</t>
  </si>
  <si>
    <t>Стабилизатор напряжения DEFENDER AVR Real 2000VA (1000Вт)</t>
  </si>
  <si>
    <t>Стабилизатор напряжения DEFENDER AVR Typhoon 1000</t>
  </si>
  <si>
    <t>4714033990332</t>
  </si>
  <si>
    <t>Стабилизатор напряжения DEFENDER AVR Typhoon 1200 дисплей</t>
  </si>
  <si>
    <t>Стайлер REDMOND RMS-4302</t>
  </si>
  <si>
    <t>SC-HC19EE-K</t>
  </si>
  <si>
    <t>Стереосистема Panasonic SC-HC19EE-K</t>
  </si>
  <si>
    <t>SC-PM250EES</t>
  </si>
  <si>
    <t>Стереосистема Panasonic SC-PM250EE-S</t>
  </si>
  <si>
    <t>Стир.маш. LG F-12U2HBS4</t>
  </si>
  <si>
    <t>8450 11 900 0</t>
  </si>
  <si>
    <t>Стиральная  машина HANSA AWS610DH</t>
  </si>
  <si>
    <t>8450 11 110 0</t>
  </si>
  <si>
    <t>Стиральная машина "Redber" модель WMT 40 P</t>
  </si>
  <si>
    <t>8450 19 000 0</t>
  </si>
  <si>
    <t>Стиральная машина "Redber" модель WMT 50 P</t>
  </si>
  <si>
    <t>Стиральная машина AVEX XPB 45-168</t>
  </si>
  <si>
    <t>4680013310172</t>
  </si>
  <si>
    <t>Стиральная машина AVEX XPB 60-55AW</t>
  </si>
  <si>
    <t>Стиральная машина AVEX XPB 65-188</t>
  </si>
  <si>
    <t>Стиральная машина AVEX XPB 65-55AW</t>
  </si>
  <si>
    <t>4680013310141</t>
  </si>
  <si>
    <t>Стиральная машина AVEX XPB 70-55AW</t>
  </si>
  <si>
    <t>WKB50801M</t>
  </si>
  <si>
    <t>Стиральная машина Beko WKB 50801 M</t>
  </si>
  <si>
    <t>Стиральная машина BEKO WKB 50801 M (аналог RKB 58801 MA)</t>
  </si>
  <si>
    <t>000WKB50821</t>
  </si>
  <si>
    <t>Стиральная машина Beko WKB 50821</t>
  </si>
  <si>
    <t>Стиральная машина BEKO WKB 50821 PTM</t>
  </si>
  <si>
    <t>Стиральная машина BEKO WKB 50831 PTM</t>
  </si>
  <si>
    <t>00WKB51001M</t>
  </si>
  <si>
    <t>Стиральная машина Beko WKB 51001 M</t>
  </si>
  <si>
    <t>Стиральная машина BEKO WKB 51001 M</t>
  </si>
  <si>
    <t>4607144783958</t>
  </si>
  <si>
    <t>Стиральная машина BEKO WKB 51001 MS</t>
  </si>
  <si>
    <t>Стиральная машина BEKO WKB 51021 PTMA</t>
  </si>
  <si>
    <t>Стиральная машина BEKO WKB 51031 PTMA</t>
  </si>
  <si>
    <t>Стиральная машина BEKO WKB 51231 PTMA</t>
  </si>
  <si>
    <t>7312110001151</t>
  </si>
  <si>
    <t>00WKB60801Y</t>
  </si>
  <si>
    <t>Стиральная машина Beko WKB 60801 Y</t>
  </si>
  <si>
    <t>Стиральная машина BEKO WKB 60801 Y (аналог RKB 68801 YA)</t>
  </si>
  <si>
    <t>Стиральная машина BEKO WKB 60821 PTY</t>
  </si>
  <si>
    <t>Стиральная машина BEKO WKB 60831 PTY</t>
  </si>
  <si>
    <t>WKB61001</t>
  </si>
  <si>
    <t>Стиральная машина Beko WKB 61001</t>
  </si>
  <si>
    <t>Стиральная машина BEKO WKB 61001 Y</t>
  </si>
  <si>
    <t>7315710001171</t>
  </si>
  <si>
    <t>Стиральная машина BEKO WKB 61001 YS</t>
  </si>
  <si>
    <t>000WKB61001</t>
  </si>
  <si>
    <t>WKB61021PTYA</t>
  </si>
  <si>
    <t>Стиральная машина Beko WKB 61021 PTYA</t>
  </si>
  <si>
    <t>Стиральная машина BEKO WKB 61021PTYA</t>
  </si>
  <si>
    <t>Стиральная машина BEKO WKB 61031 PTYA</t>
  </si>
  <si>
    <t>Стиральная машина BEKO WKB 61231 PTYA =</t>
  </si>
  <si>
    <t>Стиральная машина BEKO WKB41001</t>
  </si>
  <si>
    <t>Стиральная машина BEKO WKY 61021 YW2</t>
  </si>
  <si>
    <t>Стиральная машина BEKO WKY 70821 LYW2</t>
  </si>
  <si>
    <t>4607144783934</t>
  </si>
  <si>
    <t>Стиральная машина BEKO WKY 71021 LYW2</t>
  </si>
  <si>
    <t>Стиральная машина BEKO WRE 54P1 BWW</t>
  </si>
  <si>
    <t>4680037171063</t>
  </si>
  <si>
    <t>Стиральная машина BEKO WRE 64P1 BWW</t>
  </si>
  <si>
    <t>4607144785754</t>
  </si>
  <si>
    <t>Стиральная машина BEKO WRE 65P1 BWW, белый</t>
  </si>
  <si>
    <t>4607144785723</t>
  </si>
  <si>
    <t>Стиральная машина BEKO WRE 75P1 XWW</t>
  </si>
  <si>
    <t>Стиральная машина BEKO WRS 44P1 BWW</t>
  </si>
  <si>
    <t>Стиральная машина BEKO WRS 54P1 BWW, белый</t>
  </si>
  <si>
    <t>4607144785679</t>
  </si>
  <si>
    <t>Стиральная машина BEKO WRS 55P1 BSS, серебристый</t>
  </si>
  <si>
    <t>4607144785709</t>
  </si>
  <si>
    <t>Стиральная машина BEKO WRS 55P1 BWW, белый</t>
  </si>
  <si>
    <t>Стиральная машина CANDY AQUA 1D835-07</t>
  </si>
  <si>
    <t>Стиральная машина Candy CS4 1262D3/2-07</t>
  </si>
  <si>
    <t>Стиральная машина Candy CS4 1272D3/2-07</t>
  </si>
  <si>
    <t>Стиральная машина CANDY EVOGT 13072D-07</t>
  </si>
  <si>
    <t>Стиральная машина CANDY EVOT 10071D-07</t>
  </si>
  <si>
    <t>Стиральная машина CANDY GC34 1062D2-07</t>
  </si>
  <si>
    <t>Стиральная машина CANDY GC4 1072D-07</t>
  </si>
  <si>
    <t>Стиральная машина CANDY GV4 127DC1-07</t>
  </si>
  <si>
    <t>Стиральная машина Candy GV4 137TWHC3-07</t>
  </si>
  <si>
    <t>Стиральная машина CANDY GVF4 137TWHN/2-07, белый</t>
  </si>
  <si>
    <t>Стиральная машина CANDY GVS44 138TWHC-07</t>
  </si>
  <si>
    <t>Стиральная машина CANDY GVW 264DC-07</t>
  </si>
  <si>
    <t>Стиральная машина DAEWOO DWD-HC1212</t>
  </si>
  <si>
    <t>8806323329611</t>
  </si>
  <si>
    <t>Стиральная машина DAEWOO DWD-MH8011</t>
  </si>
  <si>
    <t>Стиральная машина DAEWOO DWD-NT1011</t>
  </si>
  <si>
    <t>Стиральная машина DAEWOO DWD-NT1212</t>
  </si>
  <si>
    <t>Стиральная машина GORENJE MV62Z02/SRIV</t>
  </si>
  <si>
    <t>Стиральная машина Gorenje MV6623N/S, белый</t>
  </si>
  <si>
    <t>Стиральная машина Gorenje W62FZ02/S</t>
  </si>
  <si>
    <t>Стиральная машина GORENJE W62RZ02/S</t>
  </si>
  <si>
    <t>3838942059278</t>
  </si>
  <si>
    <t>Стиральная машина GORENJE W64Z02/SRIV</t>
  </si>
  <si>
    <t>3838942908620</t>
  </si>
  <si>
    <t>Стиральная машина GORENJE W65FZ03/S</t>
  </si>
  <si>
    <t>Стиральная машина GORENJE W65FZ23R/S, красный</t>
  </si>
  <si>
    <t>Стиральная машина GORENJE W65Z03/S</t>
  </si>
  <si>
    <t>Стиральная машина GORENJE W65Z03A/S, серебристый</t>
  </si>
  <si>
    <t>Стиральная машина GORENJE W65Z03R/S, красный</t>
  </si>
  <si>
    <t>Стиральная машина GORENJE W65Z23/S</t>
  </si>
  <si>
    <t>Стиральная машина GORENJE W6623N/S</t>
  </si>
  <si>
    <t>3838942805424</t>
  </si>
  <si>
    <t>Стиральная машина GORENJE W6843L/S</t>
  </si>
  <si>
    <t>3838942805691</t>
  </si>
  <si>
    <t>Стиральная машина GORENJE W72ZX1/R (добавлять Резервуар для воды Gorenje REZERVOAR PL 95)</t>
  </si>
  <si>
    <t>Стиральная машина GORENJE W72ZY2/R (добавлять Резервуар для воды Gorenje REZERVOAR PL 95)</t>
  </si>
  <si>
    <t>Стиральная машина GORENJE W75FZ23/S1 GOR</t>
  </si>
  <si>
    <t>3838782005572</t>
  </si>
  <si>
    <t>Стиральная машина GORENJE W75Z23A/S, серебристый</t>
  </si>
  <si>
    <t>Стиральная машина GORENJE W76Z23 L/S</t>
  </si>
  <si>
    <t>Стиральная машина GORENJE W85Z031</t>
  </si>
  <si>
    <t>4459186473003</t>
  </si>
  <si>
    <t>Стиральная машина GORENJE WS62SY2B</t>
  </si>
  <si>
    <t>3838942957772</t>
  </si>
  <si>
    <t>Стиральная машина GORENJE WT62093</t>
  </si>
  <si>
    <t>SK</t>
  </si>
  <si>
    <t>Стиральная машина GORENJE WT62113</t>
  </si>
  <si>
    <t>4689397243001</t>
  </si>
  <si>
    <t>8450 11 190 0</t>
  </si>
  <si>
    <t>HW120-B1558</t>
  </si>
  <si>
    <t>Стиральная машина HAIER HW120-B1558</t>
  </si>
  <si>
    <t>HW60-1002D</t>
  </si>
  <si>
    <t>Стиральная машина Haier HW60-1002D</t>
  </si>
  <si>
    <t>HW60-1011N</t>
  </si>
  <si>
    <t>Стиральная машина HAIER HW60-1011N</t>
  </si>
  <si>
    <t>0HW60-1011N</t>
  </si>
  <si>
    <t>HW60-10266A</t>
  </si>
  <si>
    <t>Стиральная машина Haier HW60-10266A</t>
  </si>
  <si>
    <t>HW60-12266AS</t>
  </si>
  <si>
    <t>Стиральная машина Haier HW60-12266AS</t>
  </si>
  <si>
    <t>HW60-12636</t>
  </si>
  <si>
    <t>Стиральная машина HAIER HW60-12636</t>
  </si>
  <si>
    <t>0HW60-12636</t>
  </si>
  <si>
    <t>00HW60-1279</t>
  </si>
  <si>
    <t>Стиральная машина Haier HW60-1279</t>
  </si>
  <si>
    <t>0HW60-1279S</t>
  </si>
  <si>
    <t>Стиральная машина Haier HW60-1279S</t>
  </si>
  <si>
    <t>00HW60-1282</t>
  </si>
  <si>
    <t>Стиральная машина HAIER HW60-1282</t>
  </si>
  <si>
    <t>HW60-12829</t>
  </si>
  <si>
    <t>Стиральная машина HAIER HW60-12829</t>
  </si>
  <si>
    <t>0HW60-12829</t>
  </si>
  <si>
    <t>0HW80-14636</t>
  </si>
  <si>
    <t>Стиральная машина HAIER HW80-14636</t>
  </si>
  <si>
    <t>Стиральная машина HANSA AWS 510 LH</t>
  </si>
  <si>
    <t>5906006401313</t>
  </si>
  <si>
    <t>Стиральная машина Hansa WHB 1238</t>
  </si>
  <si>
    <t>Стиральная машина Hansa WHB 838</t>
  </si>
  <si>
    <t>Стиральная машина Hansa WHB1038</t>
  </si>
  <si>
    <t>Стиральная машина HANSA WHC 1453, белый</t>
  </si>
  <si>
    <t>Стиральная машина HANSA WHE 840</t>
  </si>
  <si>
    <t>5906006402532</t>
  </si>
  <si>
    <t>Стиральная машина HISENSE WFDJ6010</t>
  </si>
  <si>
    <t>6901101805164</t>
  </si>
  <si>
    <t>Стиральная машина HISENSE WFEA6010S</t>
  </si>
  <si>
    <t>Стиральная машина HISENSE WFU6012</t>
  </si>
  <si>
    <t>Стиральная машина HISENSE WFU6012S</t>
  </si>
  <si>
    <t>Стиральная машина HISENSE WFU7012</t>
  </si>
  <si>
    <t>Стиральная машина INDESIT BWSA 61051</t>
  </si>
  <si>
    <t>Стиральная машина INDESIT BWSA 71052 L B, белый</t>
  </si>
  <si>
    <t>Стиральная машина INDESIT BWSB 50851</t>
  </si>
  <si>
    <t>Стиральная машина INDESIT BWSB 51051</t>
  </si>
  <si>
    <t>Стиральная машина INDESIT BWSD 51051</t>
  </si>
  <si>
    <t>Стиральная машина INDESIT BWSE 61051</t>
  </si>
  <si>
    <t>8050147022481</t>
  </si>
  <si>
    <t>Стиральная машина INDESIT EWD 71052 CIS, белый</t>
  </si>
  <si>
    <t>Стиральная машина INDESIT ITW A 5851 W (RF)</t>
  </si>
  <si>
    <t>8007842877076</t>
  </si>
  <si>
    <t>Стиральная машина INDESIT ITW A 61051 W (RF)</t>
  </si>
  <si>
    <t>Стиральная машина INDESIT ITW D 51052 W (RF)</t>
  </si>
  <si>
    <t>Стиральная машина INDESIT ITW E 61052 G (RF)</t>
  </si>
  <si>
    <t>Стиральная машина INDESIT ITW E 71252 G (RF)</t>
  </si>
  <si>
    <t>Стиральная машина INDESIT IWC 6105 B</t>
  </si>
  <si>
    <t>8007842619928</t>
  </si>
  <si>
    <t>Стиральная машина INDESIT IWD 5085</t>
  </si>
  <si>
    <t>Стиральная машина INDESIT IWE 6105 B</t>
  </si>
  <si>
    <t>Стиральная машина INDESIT IWE 7105 B</t>
  </si>
  <si>
    <t>Стиральная машина INDESIT IWSB 5085</t>
  </si>
  <si>
    <t>Стиральная машина INDESIT IWSB 5105</t>
  </si>
  <si>
    <t>Стиральная машина INDESIT IWSC 6105 (CSI)</t>
  </si>
  <si>
    <t>Стиральная машина INDESIT IWSD 5085</t>
  </si>
  <si>
    <t>Стиральная машина INDESIT IWSD 5105 (CSI)</t>
  </si>
  <si>
    <t>Стиральная машина INDESIT IWSD 6105 B</t>
  </si>
  <si>
    <t>Стиральная машина INDESIT IWSE 6105 B(CSI).L</t>
  </si>
  <si>
    <t>Стиральная машина INDESIT IWUB 4085</t>
  </si>
  <si>
    <t>Стиральная машина INDESIT IWUB 4105 (CIS)</t>
  </si>
  <si>
    <t>8007842629163</t>
  </si>
  <si>
    <t>Стиральная машина INDESIT IWUC 4105</t>
  </si>
  <si>
    <t>Стиральная машина INDESIT IWUD 4105 (CSI)</t>
  </si>
  <si>
    <t>000F0J5LN3W</t>
  </si>
  <si>
    <t>Стиральная машина LG F0J5LN3W</t>
  </si>
  <si>
    <t>000F0J5NN3W</t>
  </si>
  <si>
    <t>Стиральная машина LG F0J5NN3W</t>
  </si>
  <si>
    <t>000F0J5NN4L</t>
  </si>
  <si>
    <t>Стиральная машина LG F0J5NN4L</t>
  </si>
  <si>
    <t>Стиральная машина LG F-1089ND</t>
  </si>
  <si>
    <t>Стиральная машина LG F1096ND3</t>
  </si>
  <si>
    <t>Стиральная машина LG F1096SD3</t>
  </si>
  <si>
    <t>Стиральная машина LG F1096TD3</t>
  </si>
  <si>
    <t>Стиральная машина LG F-10A8HDS5</t>
  </si>
  <si>
    <t>Стиральная машина LG F10B8LD0</t>
  </si>
  <si>
    <t>8806087422399</t>
  </si>
  <si>
    <t>Стиральная машина LG F10B8MD</t>
  </si>
  <si>
    <t>Стиральная машина LG F10B8MD1</t>
  </si>
  <si>
    <t>Стиральная машина LG F-10B8ND</t>
  </si>
  <si>
    <t>Стиральная машина LG F10B8ND1</t>
  </si>
  <si>
    <t>Стиральная машина LG F-10B8QD</t>
  </si>
  <si>
    <t>Стиральная машина LG F-10B8SD</t>
  </si>
  <si>
    <t>Стиральная машина LG F-10B8SD0</t>
  </si>
  <si>
    <t>Стиральная машина LG F-10B9LD</t>
  </si>
  <si>
    <t>Стиральная машина LG F-10B9SD</t>
  </si>
  <si>
    <t>Стиральная машина LG F-10C3LD</t>
  </si>
  <si>
    <t>Стиральная машина LG F-1281HD5</t>
  </si>
  <si>
    <t>Стиральная машина LG F1296CD3</t>
  </si>
  <si>
    <t>Стиральная машина LG F-1296ND3</t>
  </si>
  <si>
    <t>Стиральная машина LG F1296ND4</t>
  </si>
  <si>
    <t>Стиральная машина LG F-1296TD3</t>
  </si>
  <si>
    <t>Стиральная машина LG F-1296TD4</t>
  </si>
  <si>
    <t>Стиральная машина LG F-12A8CDP</t>
  </si>
  <si>
    <t>Стиральная машина LG F-12A8HD</t>
  </si>
  <si>
    <t>Стиральная машина LG F-12A8HDS5</t>
  </si>
  <si>
    <t>Стиральная машина LG F-12B8MD</t>
  </si>
  <si>
    <t>Стиральная машина LG F-12B8MD1</t>
  </si>
  <si>
    <t>Стиральная машина LG F12B8ND</t>
  </si>
  <si>
    <t>Стиральная машина LG F12B8ND1</t>
  </si>
  <si>
    <t>Стиральная машина LG F-12B8QD</t>
  </si>
  <si>
    <t>Стиральная машина LG F-12B8QD5</t>
  </si>
  <si>
    <t>Стиральная машина LG F12B8TD</t>
  </si>
  <si>
    <t>Стиральная машина LG F12B8WD7</t>
  </si>
  <si>
    <t>Стиральная машина LG F12B8WDS7</t>
  </si>
  <si>
    <t>8806087489576</t>
  </si>
  <si>
    <t>Стиральная машина LG F-12B9LD</t>
  </si>
  <si>
    <t>Стиральная машина LG F12U2HCS2</t>
  </si>
  <si>
    <t>Стиральная машина LG F12U2HFN3</t>
  </si>
  <si>
    <t>Стиральная машина LG F-12U2HFNA</t>
  </si>
  <si>
    <t>Стиральная машина LG F14U2TBS4</t>
  </si>
  <si>
    <t>8806084851093</t>
  </si>
  <si>
    <t>Стиральная машина LG F2J5NN3W</t>
  </si>
  <si>
    <t>8801031703579</t>
  </si>
  <si>
    <t>000F2J5QN3W</t>
  </si>
  <si>
    <t>Стиральная машина LG F2J5QN3W</t>
  </si>
  <si>
    <t>000F2J6NN0W</t>
  </si>
  <si>
    <t>Стиральная машина LG F2J6NN0W</t>
  </si>
  <si>
    <t>000F2J6NN8S</t>
  </si>
  <si>
    <t>Стиральная машина LG F2J6NN8S</t>
  </si>
  <si>
    <t>000F2J6NS1W</t>
  </si>
  <si>
    <t>Стиральная машина LG F2J6NS1W</t>
  </si>
  <si>
    <t>000F2J6NS8S</t>
  </si>
  <si>
    <t>Стиральная машина LG F2J6NS8S</t>
  </si>
  <si>
    <t>000F2J9HS2S</t>
  </si>
  <si>
    <t>Стиральная машина LG F2J9HS2S</t>
  </si>
  <si>
    <t>000F2J9HS2W</t>
  </si>
  <si>
    <t>Стиральная машина LG F2J9HS2W</t>
  </si>
  <si>
    <t>000F4J5VN3W</t>
  </si>
  <si>
    <t>Стиральная машина LG F4J5VN3W</t>
  </si>
  <si>
    <t>000F4J6TM0W</t>
  </si>
  <si>
    <t>Стиральная машина LG F4J6TM0W</t>
  </si>
  <si>
    <t>Стиральная машина LG F80B8LD0</t>
  </si>
  <si>
    <t>Стиральная машина LG F80B8MD</t>
  </si>
  <si>
    <t>Стиральная машина LG F-80B9LD</t>
  </si>
  <si>
    <t>Стиральная машина LG F-80C3LD</t>
  </si>
  <si>
    <t>0000FH096ND</t>
  </si>
  <si>
    <t>Стиральная машина LG FH096ND</t>
  </si>
  <si>
    <t>FH096ND5</t>
  </si>
  <si>
    <t>Стиральная машина LG FH096ND5</t>
  </si>
  <si>
    <t>000FH096WD3</t>
  </si>
  <si>
    <t>Стиральная машина LG FH096WD3</t>
  </si>
  <si>
    <t xml:space="preserve">FH096WD3 </t>
  </si>
  <si>
    <t xml:space="preserve">Стиральная машина LG FH096WD3 </t>
  </si>
  <si>
    <t>000FH0B8LD0</t>
  </si>
  <si>
    <t>Стиральная машина LG FH0B8LD0</t>
  </si>
  <si>
    <t>Стиральная машина LG FH0B8LD6</t>
  </si>
  <si>
    <t>0000FH0B8ND</t>
  </si>
  <si>
    <t>Стиральная машина LG FH0B8ND</t>
  </si>
  <si>
    <t xml:space="preserve">FH0B8ND </t>
  </si>
  <si>
    <t xml:space="preserve">Стиральная машина LG FH0B8ND </t>
  </si>
  <si>
    <t xml:space="preserve">FH0B8ND1 </t>
  </si>
  <si>
    <t xml:space="preserve">Стиральная машина LG FH0B8ND1 </t>
  </si>
  <si>
    <t>Стиральная машина LG FH0B8ND3</t>
  </si>
  <si>
    <t>Стиральная машина LG FH0B8ND4</t>
  </si>
  <si>
    <t xml:space="preserve">FH0B8ND5 </t>
  </si>
  <si>
    <t xml:space="preserve">Стиральная машина LG FH0B8ND5 </t>
  </si>
  <si>
    <t>0000FH0B8QD</t>
  </si>
  <si>
    <t>Стиральная машина LG FH0B8QD</t>
  </si>
  <si>
    <t>Стиральная машина LG FH0C3LD</t>
  </si>
  <si>
    <t>0000FH0C3ND</t>
  </si>
  <si>
    <t>Стиральная машина LG FH0C3ND</t>
  </si>
  <si>
    <t>0000FH0C3QD</t>
  </si>
  <si>
    <t>Стиральная машина LG FH0C3QD</t>
  </si>
  <si>
    <t>Стиральная машина LG FH0H4SDN0</t>
  </si>
  <si>
    <t>Стиральная машина LG FH2A8HDM2N</t>
  </si>
  <si>
    <t>Стиральная машина LG FH2A8HDN2</t>
  </si>
  <si>
    <t>Стиральная машина LG FH2A8HDN4</t>
  </si>
  <si>
    <t>8806087364101</t>
  </si>
  <si>
    <t>Стиральная машина LG FH2A8HDS2</t>
  </si>
  <si>
    <t>Стиральная машина LG FH2A8HDS4</t>
  </si>
  <si>
    <t>0000FH2B8ND</t>
  </si>
  <si>
    <t>Стиральная машина LG FH2B8ND</t>
  </si>
  <si>
    <t>Стиральная машина LG FH2H3TD0, белый</t>
  </si>
  <si>
    <t>8806098063994</t>
  </si>
  <si>
    <t>Стиральная машина LG FH2H3WD1</t>
  </si>
  <si>
    <t>8806087693829</t>
  </si>
  <si>
    <t>FH2U1HBS2</t>
  </si>
  <si>
    <t>Стиральная машина LG FH2U1HBS2</t>
  </si>
  <si>
    <t>Стиральная машина LG FH4A8TDN2</t>
  </si>
  <si>
    <t>Стиральная машина LG FH4A8TDN4</t>
  </si>
  <si>
    <t>Стиральная машина LG FH4A8TDS4</t>
  </si>
  <si>
    <t>00FH4U2TCN4</t>
  </si>
  <si>
    <t>Стиральная машина LG FH4U2TCN4</t>
  </si>
  <si>
    <t>Стиральная машина LG FH8B8LD6</t>
  </si>
  <si>
    <t>Стиральная машина LG FH8C3LD</t>
  </si>
  <si>
    <t>0000FH8C3LD</t>
  </si>
  <si>
    <t xml:space="preserve">FH8C3LD </t>
  </si>
  <si>
    <t xml:space="preserve">Стиральная машина LG FH8C3LD </t>
  </si>
  <si>
    <t>Стиральная машина LG FR096WD3</t>
  </si>
  <si>
    <t>Стиральная машина LG FR296WD4</t>
  </si>
  <si>
    <t>Стиральная машина SAMSUNG WF60F1R0E2W белый</t>
  </si>
  <si>
    <t>Стиральная машина SAMSUNG WF60F1R0F2W</t>
  </si>
  <si>
    <t>8806088060095</t>
  </si>
  <si>
    <t>Стиральная машина SAMSUNG WF60F1R0H0W</t>
  </si>
  <si>
    <t>Стиральная машина SAMSUNG WF60F1R1F2W</t>
  </si>
  <si>
    <t>Стиральная машина SAMSUNG WF60F1R1H0W</t>
  </si>
  <si>
    <t>Стиральная машина SAMSUNG WF60F1R2E2W</t>
  </si>
  <si>
    <t>8806088165066</t>
  </si>
  <si>
    <t>Стиральная машина SAMSUNG WF60F1R2F2W</t>
  </si>
  <si>
    <t>Стиральная машина SAMSUNG WF8590NLW8</t>
  </si>
  <si>
    <t>Стиральная машина SAMSUNG WF8590NLW9</t>
  </si>
  <si>
    <t>Стиральная машина SAMSUNG WF8590NMW8</t>
  </si>
  <si>
    <t>Стиральная машина SAMSUNG WF8590NMW9</t>
  </si>
  <si>
    <t>Стиральная машина SAMSUNG WW60H2200EW</t>
  </si>
  <si>
    <t>Стиральная машина SAMSUNG WW60H2210EW</t>
  </si>
  <si>
    <t>Стиральная машина SAMSUNG WW60H2230EW</t>
  </si>
  <si>
    <t>Стиральная машина SAMSUNG WW60J3090JW</t>
  </si>
  <si>
    <t>Стиральная машина SAMSUNG WW60J4090HW</t>
  </si>
  <si>
    <t>Стиральная машина SAMSUNG WW60J4090NW</t>
  </si>
  <si>
    <t>Стиральная машина SAMSUNG WW65J42E0HSDLP, серебристый</t>
  </si>
  <si>
    <t>8806088902203</t>
  </si>
  <si>
    <t>Стиральная машина SAMSUNG WW65J42E0JW</t>
  </si>
  <si>
    <t>8806088902227</t>
  </si>
  <si>
    <t>Стиральная машина SAMSUNG WW65K42E00SDLP</t>
  </si>
  <si>
    <t>Стиральная машина SAMSUNG WW65K42E08W</t>
  </si>
  <si>
    <t>Стиральная машина SAMSUNG WW70J3240JW</t>
  </si>
  <si>
    <t>Стиральная машина SAMSUNG WW70J52E0HW</t>
  </si>
  <si>
    <t>Стиральная машина SAMSUNG WW80K42E06W</t>
  </si>
  <si>
    <t>Стиральная машина VESTEL ESACUS 0850 RL</t>
  </si>
  <si>
    <t>Стиральная машина VESTEL F2WM 1041</t>
  </si>
  <si>
    <t>Стиральная машина Vestel F2WM 832</t>
  </si>
  <si>
    <t>Стиральная машина VESTEL F2WM 840</t>
  </si>
  <si>
    <t>Стиральная машина Vestel F2WM 841</t>
  </si>
  <si>
    <t>Стиральная машина VESTEL F4WM 840</t>
  </si>
  <si>
    <t>Стиральная машина VESTEL F4WM 841</t>
  </si>
  <si>
    <t>Стиральная машина VESTEL NIX 1060</t>
  </si>
  <si>
    <t>Стиральная машина VESTEL OLYMPUS 1060 RLS</t>
  </si>
  <si>
    <t>Стиральная машина АТЛАНТ СМА-35М102-001</t>
  </si>
  <si>
    <t>Стиральная машина АТЛАНТ СМА-50С101-000</t>
  </si>
  <si>
    <t>Стиральная машина АТЛАНТ СМА-50С81-000</t>
  </si>
  <si>
    <t>Стиральная машина АТЛАНТ СМА-50У101-000</t>
  </si>
  <si>
    <t>Стиральная машина АТЛАНТ СМА-50У102-000</t>
  </si>
  <si>
    <t>Стиральная машина АТЛАНТ СМА-50У107-000</t>
  </si>
  <si>
    <t>Стиральная машина АТЛАНТ СМА-50У108-000</t>
  </si>
  <si>
    <t>4811159031281</t>
  </si>
  <si>
    <t>Стиральная машина АТЛАНТ СМА-50У81-00</t>
  </si>
  <si>
    <t>Стиральная машина АТЛАНТ СМА-50У82-000</t>
  </si>
  <si>
    <t>Стиральная машина АТЛАНТ СМА-50У87-000</t>
  </si>
  <si>
    <t>Стиральная машина АТЛАНТ СМА-50У88-000</t>
  </si>
  <si>
    <t>4811159031298</t>
  </si>
  <si>
    <t>Стиральная машина АТЛАНТ СМА-60С102-000</t>
  </si>
  <si>
    <t>4811159031007</t>
  </si>
  <si>
    <t>Стиральная машина АТЛАНТ СМА-60С107-000</t>
  </si>
  <si>
    <t>4811159030451</t>
  </si>
  <si>
    <t>Стиральная машина АТЛАНТ СМА-60С108-000</t>
  </si>
  <si>
    <t>Стиральная машина АТЛАНТ СМА-60С87-000</t>
  </si>
  <si>
    <t>Стиральная машина АТЛАНТ СМА-60С88-000</t>
  </si>
  <si>
    <t>Стиральная машина АТЛАНТ СМА-60У1010-00</t>
  </si>
  <si>
    <t>4811159037177</t>
  </si>
  <si>
    <t>Стиральная машина АТЛАНТ СМА-60У107-000</t>
  </si>
  <si>
    <t>Стиральная машина АТЛАНТ СМА-60У108-00</t>
  </si>
  <si>
    <t>Стиральная машина АТЛАНТ СМА-60У109-00</t>
  </si>
  <si>
    <t>Стиральная машина АТЛАНТ СМА-60У810-00</t>
  </si>
  <si>
    <t>4811159037207</t>
  </si>
  <si>
    <t>Стиральная машина АТЛАНТ СМА-60У87-000</t>
  </si>
  <si>
    <t>Стиральная машина АТЛАНТ СМА-70С1010-00</t>
  </si>
  <si>
    <t>Стиральная машина АТЛАНТ СМА-70С1010-02</t>
  </si>
  <si>
    <t>Стиральная машина АТЛАНТ СМА-70С107-000</t>
  </si>
  <si>
    <t>4811159031182</t>
  </si>
  <si>
    <t>Стиральная машина АТЛАНТ СМА-70С108-00</t>
  </si>
  <si>
    <t>Стиральная машина АТЛАНТ СМА-70С87-000</t>
  </si>
  <si>
    <t>Стиральная машина ФЕЯ модель СМП 50</t>
  </si>
  <si>
    <t>Стиральная машина ФЕЯ модель СМП 50Н(насос)</t>
  </si>
  <si>
    <t>8450 12 000 0</t>
  </si>
  <si>
    <t>Стиральная машина ФЕЯ СМ-151</t>
  </si>
  <si>
    <t>Стиральная машина ФЕЯ СМ-2 "Фея-2"</t>
  </si>
  <si>
    <t>Стиральная машина Фея СМ-253</t>
  </si>
  <si>
    <t>Стиральная машина ФЕЯ СМП 32</t>
  </si>
  <si>
    <t>Стиральная машина ФЕЯ СМП 32 Н</t>
  </si>
  <si>
    <t>Стиральная машина ФЕЯ СМП 40</t>
  </si>
  <si>
    <t>Стиральная машина ФЕЯ СМП 40 Н</t>
  </si>
  <si>
    <t>Стиральная машина Фея СМП 60</t>
  </si>
  <si>
    <t>Стиральная машина ФЕЯ СМП 60 Н</t>
  </si>
  <si>
    <t>Сумка для ноутбука Ascetic 15"-16" черный, жесткий каркас, карман DEFENDER</t>
  </si>
  <si>
    <t>4202 99 000 0</t>
  </si>
  <si>
    <t>Сумка для ноутбука Business lady 15''-16'' серый, карманы, косметичка DEFENDER</t>
  </si>
  <si>
    <t>Сумка для ноутбука DEFENDER Biz bag 15-16" / мужская / 310 х 420 х 80 мм / полиэстер / черный.</t>
  </si>
  <si>
    <t>Сумка для ноутбука DEFENDER Butterfly 13''-14.1" красный + принт</t>
  </si>
  <si>
    <t>4714033260213</t>
  </si>
  <si>
    <t>Сумка для ноутбука DEFENDER Monte 17'' черный, органайзер</t>
  </si>
  <si>
    <t>4714033260657</t>
  </si>
  <si>
    <t>4202 92 980 0</t>
  </si>
  <si>
    <t>Сумка для ноутбука DEFENDER Mystery 10"-11" черный, красная подкладка</t>
  </si>
  <si>
    <t>6906327060199</t>
  </si>
  <si>
    <t>Сумка для ноутбука Ego 15"-16" черный, искусственная кожа DEFENDER</t>
  </si>
  <si>
    <t>Сумка для ноутбука Gala 17" коричневый DEFENDER</t>
  </si>
  <si>
    <t>Сумка для ноутбука Handy 15''-16" коричневый,органайзер, карманы DEFENDER</t>
  </si>
  <si>
    <t>Сумка для ноутбука Iota 15"-16" черный, органайзер, карман DEFENDER</t>
  </si>
  <si>
    <t>4714033260077</t>
  </si>
  <si>
    <t>Сумка для ноутбука Liberty Roomy 15''-16'' серый, органайзер, клапан DEFENDER</t>
  </si>
  <si>
    <t>Сумка для ноутбука Megapolis 15''-16'' темно-синий, карманы DEFENDER</t>
  </si>
  <si>
    <t>Сумка для ноутбука Shiny 15''-16" черный, светоотражающая полоса DEFENDER</t>
  </si>
  <si>
    <t>4714033260978</t>
  </si>
  <si>
    <t>Сумка для ноутбука Swift 15''- 16" черный, органайзер, карманы DEFENDER</t>
  </si>
  <si>
    <t>Сушилка для овощей и фруктов SINBO SFD 7403 синий</t>
  </si>
  <si>
    <t>8693807231467</t>
  </si>
  <si>
    <t>Сушилка для овощей и фруктов SUPRA DFS-211</t>
  </si>
  <si>
    <t>Сушилка для овощей и фруктов SUPRA DFS-311</t>
  </si>
  <si>
    <t>Сушилка для овощей и фруктов SUPRA DFS-521</t>
  </si>
  <si>
    <t>Сушилка для овощей и фруктов SUPRA DFS-522</t>
  </si>
  <si>
    <t>Сушилка для овощей и фруктов SUPRA DFS-523</t>
  </si>
  <si>
    <t>Сушилка для овощей и фруктов SUPRA DFS-524</t>
  </si>
  <si>
    <t>Сушилка для овощей и фруктов SUPRA DFS-527</t>
  </si>
  <si>
    <t>4895156893271</t>
  </si>
  <si>
    <t>Сушилка для овощей и фруктов SUPRA DFS-631</t>
  </si>
  <si>
    <t>Сушилка для овощей и фруктов ЭС-03 0.5/220 "Ока"</t>
  </si>
  <si>
    <t>Сушильная машина Gorenje  D844BH</t>
  </si>
  <si>
    <t>8451 21 000 9</t>
  </si>
  <si>
    <t>Сушильная машина Gorenje D85F65T, белый</t>
  </si>
  <si>
    <t>3838942113123</t>
  </si>
  <si>
    <t>Сушильная машина Gorenje D98F65F, белый</t>
  </si>
  <si>
    <t>3838942113185</t>
  </si>
  <si>
    <t>Сушка для фруктов и овощей Polaris PFD 0705 серый</t>
  </si>
  <si>
    <t>Сэндвичница Sinbo SSM 2522G белый</t>
  </si>
  <si>
    <t>Сэндвичница Sinbo SSM 2522G, черный</t>
  </si>
  <si>
    <t>Сэндвичница Sinbo SSM 2523, серебристый</t>
  </si>
  <si>
    <t>Сэндвичница SINBO SSM 2524, белый</t>
  </si>
  <si>
    <t>Сэндвичница Sinbo SSM 2525G черный/серебристый</t>
  </si>
  <si>
    <t>ТВ Тумба Holder Alteza TV-2783 (черн. мат, черн. стекло)</t>
  </si>
  <si>
    <t>9403 89 000 0</t>
  </si>
  <si>
    <t>ТВ Тумба Holder PL-18110-K бесцв. стекло</t>
  </si>
  <si>
    <t>ТВ Тумба Holder TV-32110 (черн. мат,черн. стекло)</t>
  </si>
  <si>
    <t>ТВ Тумба Holder TV-3790 (черный)</t>
  </si>
  <si>
    <t>ТВ Тумба Holder TV-42110 черный</t>
  </si>
  <si>
    <t>ТВ Тумба Holder TV-43110 черный</t>
  </si>
  <si>
    <t>Телевизионная антенна BBK DA19</t>
  </si>
  <si>
    <t xml:space="preserve">8529 10 650 0 </t>
  </si>
  <si>
    <t>Телевизионная антенна BBK DA20 комнатная</t>
  </si>
  <si>
    <t>Телевизионная антенна HARPER ADVB-1213</t>
  </si>
  <si>
    <t>4897058508802</t>
  </si>
  <si>
    <t>Телевизионная антенна HARPER ADVB-2010</t>
  </si>
  <si>
    <t>4895199607422</t>
  </si>
  <si>
    <t>Телевизионная антенна HARPER ADVB-2111</t>
  </si>
  <si>
    <t>Телевизионная антенна HARPER ADVB-2820</t>
  </si>
  <si>
    <t>Телевизионная антенна HARPER ADVB-2969</t>
  </si>
  <si>
    <t>W32lec05T2S</t>
  </si>
  <si>
    <t>Телевизор AKIRA 32lec05T2S Сurved</t>
  </si>
  <si>
    <t>W32LED02T2M</t>
  </si>
  <si>
    <t>Телевизор AKIRA 32LED02T2M</t>
  </si>
  <si>
    <t>W39LED01T2M</t>
  </si>
  <si>
    <t>Телевизор AKIRA 39LED01T2M</t>
  </si>
  <si>
    <t>Телевизор BBK 19LEM-1010/T2C</t>
  </si>
  <si>
    <t>Телевизор BBK 20LEM-1029/T2C</t>
  </si>
  <si>
    <t>4690640005266</t>
  </si>
  <si>
    <t>Телевизор BBK 20LEM-1033/T2C, черный</t>
  </si>
  <si>
    <t>Телевизор BBK 22LEM-1026/FT2C, черный</t>
  </si>
  <si>
    <t>Телевизор BBK 22LEM-1028/FT2C, черный</t>
  </si>
  <si>
    <t>Телевизор BBK 24LEM-1010/T2C</t>
  </si>
  <si>
    <t>Телевизор BBK 24LEM-1026/T2C, черный</t>
  </si>
  <si>
    <t>Телевизор BBK 24LEM-1027/T2C, черный</t>
  </si>
  <si>
    <t>Телевизор BBK 24LEM-1028/T2C</t>
  </si>
  <si>
    <t>Телевизор BBK 28LEM-1019/T2C, черный</t>
  </si>
  <si>
    <t>Телевизор BBK 28LEM-1021/T2C</t>
  </si>
  <si>
    <t>Телевизор BBK 28LEM-1022/T2C</t>
  </si>
  <si>
    <t>Телевизор BBK 28LEM-1029/T2C, черный</t>
  </si>
  <si>
    <t>Телевизор BBK 32LEM-1005/T2C</t>
  </si>
  <si>
    <t>Телевизор BBK 32LEM-1015/T2C</t>
  </si>
  <si>
    <t>Телевизор BBK 32LEM-1019/T2C</t>
  </si>
  <si>
    <t>Телевизор BBK 32LEM-1023/T2C черный</t>
  </si>
  <si>
    <t>Телевизор BBK 32LEM-1024/TS2C, черный</t>
  </si>
  <si>
    <t>Телевизор BBK 32LEM-1027/TS2C</t>
  </si>
  <si>
    <t>Телевизор BBK 32LEM-1029/TS2C</t>
  </si>
  <si>
    <t>Телевизор BBK 32LEM-1033/TS2C, черный</t>
  </si>
  <si>
    <t>4690640004306</t>
  </si>
  <si>
    <t>Телевизор BBK 32LEM-1037/TS2C, белый</t>
  </si>
  <si>
    <t>Телевизор BBK 32LEX-5023/T2C, черный</t>
  </si>
  <si>
    <t>Телевизор BBK 32LEX-5024/T2C</t>
  </si>
  <si>
    <t>4690640005273</t>
  </si>
  <si>
    <t>Телевизор BBK 32LEX-5027/T2C, черный</t>
  </si>
  <si>
    <t>4690640004344</t>
  </si>
  <si>
    <t>Телевизор BBK 32LEX-5031/T2C</t>
  </si>
  <si>
    <t>Телевизор BBK 40LEM-1005/FT2C</t>
  </si>
  <si>
    <t>Телевизор BBK 40LEM-1007/FT2C</t>
  </si>
  <si>
    <t>Телевизор BBK 40LEM-1009/T2C, черный</t>
  </si>
  <si>
    <t>Телевизор BBK 40LEM-1010/T2C</t>
  </si>
  <si>
    <t>Телевизор BBK 40LEM-1017/T2C, черный</t>
  </si>
  <si>
    <t>Телевизор BBK 40LEM-1027/TS2C</t>
  </si>
  <si>
    <t>Телевизор BBK 40LEM-1029/FTS2C, черный</t>
  </si>
  <si>
    <t>Телевизор BBK 40LEX-5026/FT2C, черный</t>
  </si>
  <si>
    <t>Телевизор BBK 40LEX-5027/T2C, черный</t>
  </si>
  <si>
    <t>4690640004559</t>
  </si>
  <si>
    <t>Телевизор BBK 42LEX-5026/FT2C, черный</t>
  </si>
  <si>
    <t>Телевизор DAEWOO L32R630VKE</t>
  </si>
  <si>
    <t>Телевизор DAEWOO L32R640VTE</t>
  </si>
  <si>
    <t>8806323321035</t>
  </si>
  <si>
    <t>Телевизор DAEWOO L32S650VHE</t>
  </si>
  <si>
    <t>8806323321103</t>
  </si>
  <si>
    <t>Телевизор DAEWOO L32S790VNE</t>
  </si>
  <si>
    <t>Телевизор DAEWOO L40R630VKE</t>
  </si>
  <si>
    <t>Телевизор DAEWOO L40R640VTE</t>
  </si>
  <si>
    <t>Телевизор DAEWOO L43R630VKE</t>
  </si>
  <si>
    <t>Телевизор DAEWOO L43S790VNE</t>
  </si>
  <si>
    <t>Телевизор DAEWOO L49R630VKE</t>
  </si>
  <si>
    <t>Телевизор DAEWOO L49S790VNE</t>
  </si>
  <si>
    <t>8806323321714</t>
  </si>
  <si>
    <t>Телевизор ERISSON 19LEC21T2</t>
  </si>
  <si>
    <t>Телевизор ERISSON 19LEE30T2</t>
  </si>
  <si>
    <t>Телевизор ERISSON 19LES16</t>
  </si>
  <si>
    <t>Телевизор ERISSON 19LES70T2</t>
  </si>
  <si>
    <t>Телевизор ERISSON 19LES71T2</t>
  </si>
  <si>
    <t>Телевизор ERISSON 19LES76T2</t>
  </si>
  <si>
    <t>Телевизор ERISSON 22LEC20T2</t>
  </si>
  <si>
    <t>Телевизор ERISSON 22LEC21T2</t>
  </si>
  <si>
    <t>Телевизор ERISSON 22LED15T2</t>
  </si>
  <si>
    <t>Телевизор ERISSON 22LED20T2</t>
  </si>
  <si>
    <t>Телевизор ERISSON 22LEE30T2</t>
  </si>
  <si>
    <t>Телевизор ERISSON 22LEE31T2</t>
  </si>
  <si>
    <t>Телевизор ERISSON 22LES16</t>
  </si>
  <si>
    <t>Телевизор ERISSON 22LES76T2</t>
  </si>
  <si>
    <t>Телевизор ERISSON 22LES80T2</t>
  </si>
  <si>
    <t>Телевизор ERISSON 22LES81T2</t>
  </si>
  <si>
    <t>4690640005624</t>
  </si>
  <si>
    <t>Телевизор ERISSON 24LEA20T2SM</t>
  </si>
  <si>
    <t>4690640005556</t>
  </si>
  <si>
    <t>Телевизор ERISSON 24LED15T2</t>
  </si>
  <si>
    <t>4690640005921</t>
  </si>
  <si>
    <t>Телевизор ERISSON 24LEE30T2</t>
  </si>
  <si>
    <t>Телевизор ERISSON 24LEE31T2</t>
  </si>
  <si>
    <t>Телевизор ERISSON 24LES16</t>
  </si>
  <si>
    <t>Телевизор ERISSON 24LES70T2</t>
  </si>
  <si>
    <t>Телевизор ERISSON 24LES71T2</t>
  </si>
  <si>
    <t>Телевизор ERISSON 24LES76T2</t>
  </si>
  <si>
    <t>Телевизор ERISSON 24LES78T2W</t>
  </si>
  <si>
    <t>4690640004801</t>
  </si>
  <si>
    <t>Телевизор ERISSON 28LEC20T2</t>
  </si>
  <si>
    <t>Телевизор ERISSON 28LES76T2</t>
  </si>
  <si>
    <t>4690640005655</t>
  </si>
  <si>
    <t>Телевизор ERISSON 28LES78T2</t>
  </si>
  <si>
    <t>Телевизор ERISSON 28LES78T2 W</t>
  </si>
  <si>
    <t>Телевизор ERISSON 32 LEC 22 T2</t>
  </si>
  <si>
    <t>Телевизор ERISSON 32LEA17T2G</t>
  </si>
  <si>
    <t>Телевизор ERISSON 32LEA20T2SM</t>
  </si>
  <si>
    <t>4690640005587</t>
  </si>
  <si>
    <t>Телевизор ERISSON 32LEE30T2</t>
  </si>
  <si>
    <t>Телевизор ERISSON 32LEE31T2</t>
  </si>
  <si>
    <t>Телевизор ERISSON 32LEK50T2</t>
  </si>
  <si>
    <t>Телевизор ERISSON 32LES01SBT2</t>
  </si>
  <si>
    <t>4690640004979</t>
  </si>
  <si>
    <t>Телевизор ERISSON 32LES16</t>
  </si>
  <si>
    <t>Телевизор ERISSON 32LES76T2</t>
  </si>
  <si>
    <t>4690640003910</t>
  </si>
  <si>
    <t>Телевизор ERISSON 32LES77T2</t>
  </si>
  <si>
    <t>Телевизор ERISSON 32LES78T2 W</t>
  </si>
  <si>
    <t>Телевизор ERISSON 32LES80T2</t>
  </si>
  <si>
    <t>Телевизор ERISSON 32LES81T2</t>
  </si>
  <si>
    <t>Телевизор ERISSON 32LET41T2</t>
  </si>
  <si>
    <t>4690640003316</t>
  </si>
  <si>
    <t>Телевизор ERISSON 39LEA20T2SM</t>
  </si>
  <si>
    <t>4690640005600</t>
  </si>
  <si>
    <t>Телевизор ERISSON 39LEC20T2</t>
  </si>
  <si>
    <t>Телевизор ERISSON 39LES70T2</t>
  </si>
  <si>
    <t>Телевизор ERISSON 39LES71T2</t>
  </si>
  <si>
    <t>Телевизор ERISSON 39LES76T2</t>
  </si>
  <si>
    <t>Телевизор ERISSON 39LES80T2</t>
  </si>
  <si>
    <t>4690640005099</t>
  </si>
  <si>
    <t>Телевизор ERISSON 39LES81T2</t>
  </si>
  <si>
    <t>Телевизор ERISSON 40LEE30T2</t>
  </si>
  <si>
    <t>Телевизор ERISSON 40LES76T2</t>
  </si>
  <si>
    <t>Телевизор ERISSON 40LES80T2</t>
  </si>
  <si>
    <t>Телевизор ERISSON 40LES85T2</t>
  </si>
  <si>
    <t>Телевизор ERISSON 42LEE30T2</t>
  </si>
  <si>
    <t>4690640005419</t>
  </si>
  <si>
    <t>Телевизор ERISSON 42LEK50T2</t>
  </si>
  <si>
    <t>Телевизор ERISSON 43LED15T2</t>
  </si>
  <si>
    <t>Телевизор ERISSON 43LED20T2</t>
  </si>
  <si>
    <t>Телевизор ERISSON 43LES71 T2</t>
  </si>
  <si>
    <t>Телевизор ERISSON 43LES76T2</t>
  </si>
  <si>
    <t>Телевизор ERISSON 48LEK50T2</t>
  </si>
  <si>
    <t>Телевизор ERISSON 49LES78T2</t>
  </si>
  <si>
    <t>Телевизор FUSION FLTV-16C10</t>
  </si>
  <si>
    <t>Телевизор FUSION FLTV-19C10</t>
  </si>
  <si>
    <t>Телевизор FUSION FLTV-19L31B</t>
  </si>
  <si>
    <t>Телевизор FUSION FLTV-20C100</t>
  </si>
  <si>
    <t>Телевизор FUSION FLTV-20T21</t>
  </si>
  <si>
    <t>Телевизор FUSION FLTV-22L31B</t>
  </si>
  <si>
    <t>Телевизор FUSION FLTV-22N100</t>
  </si>
  <si>
    <t>4895156892267</t>
  </si>
  <si>
    <t>Телевизор FUSION FLTV-22N100T</t>
  </si>
  <si>
    <t>Телевизор FUSION FLTV-24B100</t>
  </si>
  <si>
    <t>4895156895008</t>
  </si>
  <si>
    <t>Телевизор FUSION FLTV-24B100T</t>
  </si>
  <si>
    <t>Телевизор FUSION FLTV-24H100</t>
  </si>
  <si>
    <t>4895156892281</t>
  </si>
  <si>
    <t>Телевизор FUSION FLTV-24K11</t>
  </si>
  <si>
    <t>Телевизор FUSION FLTV-24L32</t>
  </si>
  <si>
    <t>Телевизор FUSION FLTV-28C10</t>
  </si>
  <si>
    <t>Телевизор FUSION FLTV-28C11</t>
  </si>
  <si>
    <t>Телевизор FUSION FLTV-28T21</t>
  </si>
  <si>
    <t>Телевизор FUSION FLTV-30B100</t>
  </si>
  <si>
    <t>Телевизор FUSION FLTV-32C100T</t>
  </si>
  <si>
    <t>4895156892304</t>
  </si>
  <si>
    <t>Телевизор FUSION FLTV-32C12</t>
  </si>
  <si>
    <t>Телевизор FUSION FLTV-32H10</t>
  </si>
  <si>
    <t>Телевизор FUSION FLTV-32H110T</t>
  </si>
  <si>
    <t>Телевизор FUSION FLTV-32K11</t>
  </si>
  <si>
    <t>Телевизор FUSION FLTV-32L32</t>
  </si>
  <si>
    <t>Телевизор FUSION FLTV-32T26</t>
  </si>
  <si>
    <t>Телевизор FUSION FLTV-32А100T</t>
  </si>
  <si>
    <t>4895156892311</t>
  </si>
  <si>
    <t>Телевизор FUSION FLTV-40K11</t>
  </si>
  <si>
    <t>Телевизор FUSION FLTV-42K11</t>
  </si>
  <si>
    <t>Телевизор GOLDSTAR LT-28T450R</t>
  </si>
  <si>
    <t>Телевизор GOLDSTAR LT-32T350R</t>
  </si>
  <si>
    <t>Телевизор GOLDSTAR LT-42T500U</t>
  </si>
  <si>
    <t>LE55Q6500U</t>
  </si>
  <si>
    <t>Телевизор HAIER LE55Q6500U</t>
  </si>
  <si>
    <t>LE32B8000S</t>
  </si>
  <si>
    <t>Телевизор Haier LED LE32B8000S</t>
  </si>
  <si>
    <t>0LE32B8000S</t>
  </si>
  <si>
    <t>0LE32B8500S</t>
  </si>
  <si>
    <t>Телевизор HAIER LED LE32B8500S</t>
  </si>
  <si>
    <t>0LE32K5500T</t>
  </si>
  <si>
    <t>Телевизор HAIER LED LE32K5500T</t>
  </si>
  <si>
    <t>LE42B8000SF</t>
  </si>
  <si>
    <t>Телевизор Haier LED LE42B8000SF</t>
  </si>
  <si>
    <t>0LE55Q6500U</t>
  </si>
  <si>
    <t>Телевизор HAIER LED LE55Q6500U</t>
  </si>
  <si>
    <t>Телевизор HARPER 16R470</t>
  </si>
  <si>
    <t>Телевизор HARPER 19R470</t>
  </si>
  <si>
    <t>Телевизор HARPER 20R470</t>
  </si>
  <si>
    <t>Телевизор HARPER 20R470T</t>
  </si>
  <si>
    <t>4895199607293</t>
  </si>
  <si>
    <t>Телевизор HARPER 22F0530</t>
  </si>
  <si>
    <t>Телевизор HARPER 22F470</t>
  </si>
  <si>
    <t>4895199609198</t>
  </si>
  <si>
    <t>Телевизор HARPER 24F470T</t>
  </si>
  <si>
    <t>4895199605374</t>
  </si>
  <si>
    <t>Телевизор HARPER 24R470T</t>
  </si>
  <si>
    <t>4895199606623</t>
  </si>
  <si>
    <t>Телевизор HARPER 24R471T</t>
  </si>
  <si>
    <t>Телевизор HARPER 28R660T</t>
  </si>
  <si>
    <t>4895199607316</t>
  </si>
  <si>
    <t>Телевизор HARPER 28R661T</t>
  </si>
  <si>
    <t>4895199610507</t>
  </si>
  <si>
    <t>Телевизор HARPER 32R0550Т</t>
  </si>
  <si>
    <t>Телевизор HARPER 32R470T</t>
  </si>
  <si>
    <t>4895199608375</t>
  </si>
  <si>
    <t>Телевизор HARPER 32R660TS</t>
  </si>
  <si>
    <t>Телевизор HARPER 32R660Т</t>
  </si>
  <si>
    <t>Телевизор HARPER 32R661T</t>
  </si>
  <si>
    <t>Телевизор HARPER 40F470T2</t>
  </si>
  <si>
    <t>Телевизор HARPER 42F660T</t>
  </si>
  <si>
    <t>4895199606647</t>
  </si>
  <si>
    <t>Телевизор HARPER 43F0550TS</t>
  </si>
  <si>
    <t>Телевизор JVC LT-22M440</t>
  </si>
  <si>
    <t>Телевизор JVC LT-22M440W</t>
  </si>
  <si>
    <t>Телевизор JVC LT-22M445</t>
  </si>
  <si>
    <t>Телевизор JVC LT-22M445W</t>
  </si>
  <si>
    <t>Телевизор JVC LT-24M440</t>
  </si>
  <si>
    <t>4975769422805</t>
  </si>
  <si>
    <t>Телевизор JVC LT-24M450</t>
  </si>
  <si>
    <t>4975769446993</t>
  </si>
  <si>
    <t>Телевизор JVC LT-24M550</t>
  </si>
  <si>
    <t>Телевизор JVC LT-28M340</t>
  </si>
  <si>
    <t>Телевизор JVC LT-32M340</t>
  </si>
  <si>
    <t>Телевизор JVC LT-32M340W</t>
  </si>
  <si>
    <t>Телевизор JVC LT-32M345</t>
  </si>
  <si>
    <t>Телевизор JVC LT-32M350</t>
  </si>
  <si>
    <t>4975769444586</t>
  </si>
  <si>
    <t>Телевизор JVC LT-32M350W</t>
  </si>
  <si>
    <t>Телевизор JVC LT-32M355</t>
  </si>
  <si>
    <t>4975769447013</t>
  </si>
  <si>
    <t>Телевизор JVC LT-32M550</t>
  </si>
  <si>
    <t>Телевизор JVC LT-39M640</t>
  </si>
  <si>
    <t>Телевизор JVC LT-40M445</t>
  </si>
  <si>
    <t>Телевизор JVC LT-40M640</t>
  </si>
  <si>
    <t>Телевизор JVC LT-40M645</t>
  </si>
  <si>
    <t>Телевизор JVC LT-42M450</t>
  </si>
  <si>
    <t>4975769443398</t>
  </si>
  <si>
    <t>Телевизор JVC LT-42M650</t>
  </si>
  <si>
    <t>Телевизор JVC LT-43M450</t>
  </si>
  <si>
    <t>4975769444616</t>
  </si>
  <si>
    <t>Телевизор JVC LT-43M650</t>
  </si>
  <si>
    <t>Телевизор JVC LT-48M640</t>
  </si>
  <si>
    <t>Телевизор JVC LT-50M640</t>
  </si>
  <si>
    <t>Телевизор JVC LT50M650, черный</t>
  </si>
  <si>
    <t>40UF670V.ADGZ</t>
  </si>
  <si>
    <t>Телевизор LED 4K LG 40UF670V</t>
  </si>
  <si>
    <t>49UF670V.ADGZ</t>
  </si>
  <si>
    <t>Телевизор LED 4K LG 49UF670V</t>
  </si>
  <si>
    <t>32LF510U.ADGZ</t>
  </si>
  <si>
    <t>Телевизор LED LG 32LF510U</t>
  </si>
  <si>
    <t>32LF550U.ADGZ</t>
  </si>
  <si>
    <t>Телевизор LED LG 32LF550U</t>
  </si>
  <si>
    <t>42LF550V.ADGZ</t>
  </si>
  <si>
    <t>Телевизор LED LG 42LF550V</t>
  </si>
  <si>
    <t>Телевизор LG 19MN43D-PZ</t>
  </si>
  <si>
    <t>Телевизор LG 22LF450U</t>
  </si>
  <si>
    <t>Телевизор LG 22LH450V</t>
  </si>
  <si>
    <t>Телевизор LG 22MT58VF-PZ</t>
  </si>
  <si>
    <t>Телевизор LG 24LH450U</t>
  </si>
  <si>
    <t>Телевизор LG 24LH451U</t>
  </si>
  <si>
    <t>Телевизор LG 24LH480U</t>
  </si>
  <si>
    <t>Телевизор LG 24LJ480U</t>
  </si>
  <si>
    <t>8806084933249</t>
  </si>
  <si>
    <t>Телевизор LG 28LF491U</t>
  </si>
  <si>
    <t>Телевизор LG 28LF551C</t>
  </si>
  <si>
    <t>Телевизор LG 28LH451U</t>
  </si>
  <si>
    <t>Телевизор LG 28LН491U</t>
  </si>
  <si>
    <t>Телевизор LG 28MT48S-PZ</t>
  </si>
  <si>
    <t>Телевизор LG 28MT49S-PZ</t>
  </si>
  <si>
    <t>8806084932921</t>
  </si>
  <si>
    <t>Телевизор LG 32LF510U</t>
  </si>
  <si>
    <t>Телевизор LG 32LF550U</t>
  </si>
  <si>
    <t>Телевизор LG 32LF560U</t>
  </si>
  <si>
    <t>Телевизор LG 32LF650V</t>
  </si>
  <si>
    <t>Телевизор LG 32LH500D</t>
  </si>
  <si>
    <t>00032LH510U</t>
  </si>
  <si>
    <t>Телевизор LG 32LH510U</t>
  </si>
  <si>
    <t>Телевизор LG 32LH513U</t>
  </si>
  <si>
    <t>Телевизор LG 32LH519U</t>
  </si>
  <si>
    <t>Телевизор LG 32LH530V</t>
  </si>
  <si>
    <t>Телевизор LG 32LH533V</t>
  </si>
  <si>
    <t>Телевизор LG 32LH570U</t>
  </si>
  <si>
    <t>00032LH590U</t>
  </si>
  <si>
    <t>Телевизор LG 32LH590U</t>
  </si>
  <si>
    <t>Телевизор LG 32LH604V</t>
  </si>
  <si>
    <t>Телевизор LG 32LJ500U</t>
  </si>
  <si>
    <t>8808992206682</t>
  </si>
  <si>
    <t>Телевизор LG 32LJ500V</t>
  </si>
  <si>
    <t>8806087264401</t>
  </si>
  <si>
    <t>Телевизор LG 32LJ501U</t>
  </si>
  <si>
    <t>8806087866780</t>
  </si>
  <si>
    <t>Телевизор LG 32LJ510U</t>
  </si>
  <si>
    <t>8806084618405</t>
  </si>
  <si>
    <t>Телевизор LG 32LJ519U</t>
  </si>
  <si>
    <t>8806087109405</t>
  </si>
  <si>
    <t>Телевизор LG 32LJ594U</t>
  </si>
  <si>
    <t>8806087414875</t>
  </si>
  <si>
    <t>Телевизор LG 32LJ600U</t>
  </si>
  <si>
    <t>8806087242317</t>
  </si>
  <si>
    <t>Телевизор LG 32LJ610V</t>
  </si>
  <si>
    <t>8806084176844</t>
  </si>
  <si>
    <t>Телевизор LG 32LX308C</t>
  </si>
  <si>
    <t>Телевизор LG 40LF634V</t>
  </si>
  <si>
    <t>Телевизор LG 40UF670V</t>
  </si>
  <si>
    <t>Телевизор LG 42LF550V</t>
  </si>
  <si>
    <t>Телевизор LG 42LF560V</t>
  </si>
  <si>
    <t>Телевизор LG 42LF580V</t>
  </si>
  <si>
    <t>Телевизор LG 42LF620V</t>
  </si>
  <si>
    <t>Телевизор LG 42LF650V</t>
  </si>
  <si>
    <t>Телевизор LG 43LF590V</t>
  </si>
  <si>
    <t>Телевизор LG 43LF634V</t>
  </si>
  <si>
    <t>Телевизор LG 43LH500T</t>
  </si>
  <si>
    <t>Телевизор LG 43LH510V</t>
  </si>
  <si>
    <t>Телевизор LG 43LH513V</t>
  </si>
  <si>
    <t>Телевизор LG 43LH541V</t>
  </si>
  <si>
    <t>00043LH541V</t>
  </si>
  <si>
    <t>00043LH541V </t>
  </si>
  <si>
    <t>Телевизор LG 43LH541V </t>
  </si>
  <si>
    <t>Телевизор LG 43LH543V</t>
  </si>
  <si>
    <t>Телевизор LG 43LH570V</t>
  </si>
  <si>
    <t>00043LH590V</t>
  </si>
  <si>
    <t>Телевизор LG 43LH590V</t>
  </si>
  <si>
    <t>Телевизор LG 43LH590V, черный</t>
  </si>
  <si>
    <t>Телевизор LG 43LH604V</t>
  </si>
  <si>
    <t>Телевизор LG 43LJ500V</t>
  </si>
  <si>
    <t>8808992316893</t>
  </si>
  <si>
    <t>Телевизор LG 43LJ510V</t>
  </si>
  <si>
    <t>Телевизор LG 43LJ515V</t>
  </si>
  <si>
    <t>8806087263053</t>
  </si>
  <si>
    <t>Телевизор LG 43LJ519V</t>
  </si>
  <si>
    <t>8806087264036</t>
  </si>
  <si>
    <t>Телевизор LG 43LJ594V</t>
  </si>
  <si>
    <t>8806087199314</t>
  </si>
  <si>
    <t>Телевизор LG 43LJ595V</t>
  </si>
  <si>
    <t>Телевизор LG 43LJ610V, черный</t>
  </si>
  <si>
    <t>8806084176905</t>
  </si>
  <si>
    <t>Телевизор LG 43LX341C</t>
  </si>
  <si>
    <t>Телевизор LG 43UH603V</t>
  </si>
  <si>
    <t>Телевизор LG 43UH610V</t>
  </si>
  <si>
    <t>Телевизор LG 43UH619V, белый</t>
  </si>
  <si>
    <t>Телевизор LG 43UH671V</t>
  </si>
  <si>
    <t>Телевизор LG 43UJ630V</t>
  </si>
  <si>
    <t>8806084176912</t>
  </si>
  <si>
    <t>Телевизор LG 43UJ634V</t>
  </si>
  <si>
    <t>8806087111279</t>
  </si>
  <si>
    <t>Телевизор LG 43UJ639V</t>
  </si>
  <si>
    <t>8806087261028</t>
  </si>
  <si>
    <t>Телевизор LG 49LF551C</t>
  </si>
  <si>
    <t>Телевизор LG 49LF590V</t>
  </si>
  <si>
    <t>Телевизор LG 49LF620V</t>
  </si>
  <si>
    <t>Телевизор LG 49LF640V</t>
  </si>
  <si>
    <t>00049LH510V</t>
  </si>
  <si>
    <t>Телевизор LG 49LH510V</t>
  </si>
  <si>
    <t>Телевизор LG 49LH513V</t>
  </si>
  <si>
    <t>00049LH541V</t>
  </si>
  <si>
    <t>Телевизор LG 49LH541V</t>
  </si>
  <si>
    <t>8806087713701</t>
  </si>
  <si>
    <t>Телевизор LG 49LH570V</t>
  </si>
  <si>
    <t>8806087678048</t>
  </si>
  <si>
    <t>00049LH590V</t>
  </si>
  <si>
    <t>Телевизор LG 49LH590V</t>
  </si>
  <si>
    <t>Телевизор LG 49LH590V, черный</t>
  </si>
  <si>
    <t>Телевизор LG 49LH595V</t>
  </si>
  <si>
    <t>Телевизор LG 49LH604V</t>
  </si>
  <si>
    <t>Телевизор LG 49LJ510V</t>
  </si>
  <si>
    <t>8806084177759</t>
  </si>
  <si>
    <t>Телевизор LG 49LJ540V</t>
  </si>
  <si>
    <t>Телевизор LG 49LJ594V, черный</t>
  </si>
  <si>
    <t>8806087200805</t>
  </si>
  <si>
    <t>Телевизор LG 49LJ595V, черный</t>
  </si>
  <si>
    <t>8806087260953</t>
  </si>
  <si>
    <t>Телевизор LG 49LJ610V</t>
  </si>
  <si>
    <t>Телевизор LG 49LJ622V, черный</t>
  </si>
  <si>
    <t>8806087241204</t>
  </si>
  <si>
    <t>Телевизор LG 49LX341C</t>
  </si>
  <si>
    <t>Телевизор LG 49UH603V,  черный</t>
  </si>
  <si>
    <t>8806087909050</t>
  </si>
  <si>
    <t>Телевизор LG 49UH610V</t>
  </si>
  <si>
    <t>Телевизор LG 49UH619V белый</t>
  </si>
  <si>
    <t>8806087631227</t>
  </si>
  <si>
    <t>Телевизор LG 49UH651V</t>
  </si>
  <si>
    <t>Телевизор LG 49UJ630V</t>
  </si>
  <si>
    <t>8806084178558</t>
  </si>
  <si>
    <t>Телевизор LG 49UJ634V</t>
  </si>
  <si>
    <t>8806087112450</t>
  </si>
  <si>
    <t>Телевизор LG 49UJ639V</t>
  </si>
  <si>
    <t>Телевизор LG 55LH604V</t>
  </si>
  <si>
    <t>Телевизор LG 55LJ540V</t>
  </si>
  <si>
    <t>8806087843378</t>
  </si>
  <si>
    <t>Телевизор LG 55LJ622V</t>
  </si>
  <si>
    <t>8806087240467</t>
  </si>
  <si>
    <t>Телевизор LG 55SJ810V</t>
  </si>
  <si>
    <t>8806084707550</t>
  </si>
  <si>
    <t>Телевизор LG 55UH605V</t>
  </si>
  <si>
    <t>Телевизор LG 55UJ630V</t>
  </si>
  <si>
    <t>8806084529176</t>
  </si>
  <si>
    <t>Телевизор LG 55UJ651V</t>
  </si>
  <si>
    <t>8806084530523</t>
  </si>
  <si>
    <t>Телевизор LG 60UF853V</t>
  </si>
  <si>
    <t>Телевизор LG 60UJ634V</t>
  </si>
  <si>
    <t>8806087116441</t>
  </si>
  <si>
    <t>Телевизор LG 65UF860V</t>
  </si>
  <si>
    <t>Телевизор LG 75UH780V</t>
  </si>
  <si>
    <t>Телевизор NORDSTAR NSTV-3207K</t>
  </si>
  <si>
    <t>Телевизор NORDSTAR NSTV-3208K</t>
  </si>
  <si>
    <t>Телевизор NORDSTAR NSTV-4003</t>
  </si>
  <si>
    <t>Телевизор ORION OLT-19100</t>
  </si>
  <si>
    <t>Телевизор ORION OLT-19300</t>
  </si>
  <si>
    <t>Телевизор ORION OLT-22110</t>
  </si>
  <si>
    <t>Телевизор ORION OLT-22112</t>
  </si>
  <si>
    <t>Телевизор ORION OLT-24100</t>
  </si>
  <si>
    <t>Телевизор ORION OLT-24302</t>
  </si>
  <si>
    <t>Телевизор ORION OLT-24502</t>
  </si>
  <si>
    <t>Телевизор ORION OLT-32000</t>
  </si>
  <si>
    <t>Телевизор ORION OLT-32002</t>
  </si>
  <si>
    <t>4895156892366</t>
  </si>
  <si>
    <t>Телевизор ORION OLT-32102</t>
  </si>
  <si>
    <t>Телевизор ORION OLT-32302</t>
  </si>
  <si>
    <t>Телевизор ORION OLT-32402</t>
  </si>
  <si>
    <t>Телевизор ORION OLT-32702</t>
  </si>
  <si>
    <t>Телевизор ORION OLT-32802</t>
  </si>
  <si>
    <t>Телевизор ORION OLT-42110</t>
  </si>
  <si>
    <t>Телевизор ORION ПТ-101ЖК-100ЦТ</t>
  </si>
  <si>
    <t>Телевизор ORION ПТ-71ЖК-100</t>
  </si>
  <si>
    <t>TX-40CSR520</t>
  </si>
  <si>
    <t>Телевизор Panasonic LED TX-40CSR520</t>
  </si>
  <si>
    <t>TX-40CSR620</t>
  </si>
  <si>
    <t>Телевизор Panasonic LED TX-40CSR620</t>
  </si>
  <si>
    <t>0TX-32DR400</t>
  </si>
  <si>
    <t>Телевизор Panasonic TX-32DR400</t>
  </si>
  <si>
    <t>TX-32DSR500</t>
  </si>
  <si>
    <t>Телевизор Panasonic TX-32DSR500</t>
  </si>
  <si>
    <t>Телевизор PHILIPS 22PFT4031/60</t>
  </si>
  <si>
    <t>Телевизор PHILIPS 24PHT4031/60</t>
  </si>
  <si>
    <t>8718863010488</t>
  </si>
  <si>
    <t>Телевизор PHILIPS 32PFT5501/60</t>
  </si>
  <si>
    <t>Телевизор PHILIPS 32PHT4001/60</t>
  </si>
  <si>
    <t>Телевизор PHILIPS 32PHT4101/60</t>
  </si>
  <si>
    <t>Телевизор PHILIPS 32PHT4201/60</t>
  </si>
  <si>
    <t>Телевизор PHILIPS 40PFT4101/60</t>
  </si>
  <si>
    <t>Телевизор PHILIPS 43PFT4001/60</t>
  </si>
  <si>
    <t>Телевизор PHILIPS 43PUT6101/60</t>
  </si>
  <si>
    <t>Телевизор PRESTIGIO PTV32DN01Z</t>
  </si>
  <si>
    <t>8595248138902</t>
  </si>
  <si>
    <t>Телевизор SAMSUNG LT19C350EX</t>
  </si>
  <si>
    <t>Телевизор SAMSUNG LT22C350EX</t>
  </si>
  <si>
    <t>Телевизор SAMSUNG LT24E390EX</t>
  </si>
  <si>
    <t>Телевизор SAMSUNG LT24Е310EX</t>
  </si>
  <si>
    <t>Телевизор SAMSUNG LT28E310EX</t>
  </si>
  <si>
    <t>Телевизор SAMSUNG UE19H4000</t>
  </si>
  <si>
    <t>Телевизор SAMSUNG UE22H5000</t>
  </si>
  <si>
    <t>Телевизор SAMSUNG UE22H5600</t>
  </si>
  <si>
    <t>Телевизор SAMSUNG UE22H5610 белый</t>
  </si>
  <si>
    <t>Телевизор SAMSUNG UE24H4070</t>
  </si>
  <si>
    <t>Телевизор SAMSUNG UE24H4080 белый</t>
  </si>
  <si>
    <t>Телевизор SAMSUNG UE28J4100</t>
  </si>
  <si>
    <t>Телевизор SAMSUNG UE32J4000</t>
  </si>
  <si>
    <t>Телевизор SAMSUNG UE32J4500</t>
  </si>
  <si>
    <t>Телевизор SAMSUNG UE-32J4710</t>
  </si>
  <si>
    <t>Телевизор SAMSUNG UE32J5005</t>
  </si>
  <si>
    <t>Телевизор SAMSUNG UE32J5100</t>
  </si>
  <si>
    <t>Телевизор SAMSUNG UE32J5205</t>
  </si>
  <si>
    <t>Телевизор SAMSUNG UE32J5500</t>
  </si>
  <si>
    <t>Телевизор SAMSUNG UE32J5530</t>
  </si>
  <si>
    <t>Телевизор SAMSUNG UE32K5500</t>
  </si>
  <si>
    <t>Телевизор SAMSUNG UE-32M4000</t>
  </si>
  <si>
    <t>Телевизор SAMSUNG UE-32M5000</t>
  </si>
  <si>
    <t>Телевизор SAMSUNG UE-32M5500AUXRU</t>
  </si>
  <si>
    <t>Телевизор SAMSUNG UE-32M5503</t>
  </si>
  <si>
    <t>0BWN3LEJA0103</t>
  </si>
  <si>
    <t>Телевизор SAMSUNG UE40J5000</t>
  </si>
  <si>
    <t>Телевизор SAMSUNG UE40J5100</t>
  </si>
  <si>
    <t>Телевизор SAMSUNG UE40J5200</t>
  </si>
  <si>
    <t>Телевизор SAMSUNG UE40J5530</t>
  </si>
  <si>
    <t>Телевизор SAMSUNG UE40J6240A</t>
  </si>
  <si>
    <t>Телевизор SAMSUNG UE40JU6000</t>
  </si>
  <si>
    <t>Телевизор SAMSUNG UE40K5500</t>
  </si>
  <si>
    <t>Телевизор SAMSUNG UE40K5510</t>
  </si>
  <si>
    <t>Телевизор SAMSUNG UE40K6500</t>
  </si>
  <si>
    <t>Телевизор SAMSUNG UE40KU6000</t>
  </si>
  <si>
    <t>Телевизор SAMSUNG UE40KU6300</t>
  </si>
  <si>
    <t>Телевизор SAMSUNG UE40KU6400</t>
  </si>
  <si>
    <t>Телевизор SAMSUNG UE-40M5000AUXRU</t>
  </si>
  <si>
    <t>Телевизор SAMSUNG UE40MU6100</t>
  </si>
  <si>
    <t>Телевизор SAMSUNG UE-40MU6103</t>
  </si>
  <si>
    <t>Телевизор SAMSUNG UE-40MU6400</t>
  </si>
  <si>
    <t>Телевизор SAMSUNG UE43KU6400</t>
  </si>
  <si>
    <t>Телевизор SAMSUNG UE-43M5500AUXRU</t>
  </si>
  <si>
    <t>Телевизор SAMSUNG UE-43M5513AUX</t>
  </si>
  <si>
    <t>8806088954240</t>
  </si>
  <si>
    <t>Телевизор SAMSUNG UE-43MU6100</t>
  </si>
  <si>
    <t>Телевизор SAMSUNG UE-43MU6103UXRU</t>
  </si>
  <si>
    <t>Телевизор SAMSUNG UE48J5200</t>
  </si>
  <si>
    <t>Телевизор SAMSUNG UE48J5500</t>
  </si>
  <si>
    <t>Телевизор SAMSUNG UE48J5530</t>
  </si>
  <si>
    <t>Телевизор SAMSUNG UE49K5500</t>
  </si>
  <si>
    <t>Телевизор SAMSUNG UE49K5510</t>
  </si>
  <si>
    <t>Телевизор SAMSUNG UE49K6500</t>
  </si>
  <si>
    <t>Телевизор SAMSUNG UE49KS7500</t>
  </si>
  <si>
    <t>Телевизор SAMSUNG UE49KU6300UX</t>
  </si>
  <si>
    <t>Телевизор SAMSUNG UE-49KU6400U</t>
  </si>
  <si>
    <t>Телевизор SAMSUNG UE-49M5000</t>
  </si>
  <si>
    <t>0bsp3laj50019</t>
  </si>
  <si>
    <t>Телевизор SAMSUNG UE-49M5503AUX</t>
  </si>
  <si>
    <t>0bwv3ldja0075</t>
  </si>
  <si>
    <t>Телевизор SAMSUNG UE-49M6500AUXRU</t>
  </si>
  <si>
    <t>Телевизор SAMSUNG UE-49MU6103UX, черный</t>
  </si>
  <si>
    <t>0BWZ3LDJB0137</t>
  </si>
  <si>
    <t>Телевизор SAMSUNG UE-49MU6400</t>
  </si>
  <si>
    <t>8806088703824</t>
  </si>
  <si>
    <t>Телевизор SAMSUNG UE50J6240</t>
  </si>
  <si>
    <t>Телевизор SAMSUNG UE55J6200</t>
  </si>
  <si>
    <t>Телевизор SAMSUNG UE55J6300</t>
  </si>
  <si>
    <t>Телевизор SAMSUNG UE55JS7200U</t>
  </si>
  <si>
    <t>Телевизор SAMSUNG UE55JU6600</t>
  </si>
  <si>
    <t>Телевизор SAMSUNG UE55K5500</t>
  </si>
  <si>
    <t>Телевизор SAMSUNG UE55K6500</t>
  </si>
  <si>
    <t>Телевизор SAMSUNG UE55KU6000</t>
  </si>
  <si>
    <t>Телевизор SAMSUNG UE55KU6300</t>
  </si>
  <si>
    <t>Телевизор SAMSUNG UE-55KU6500UXRU, серебристый</t>
  </si>
  <si>
    <t>Телевизор SAMSUNG UE-55M5500</t>
  </si>
  <si>
    <t>8806088749556</t>
  </si>
  <si>
    <t>Телевизор SAMSUNG UE-55MU6300</t>
  </si>
  <si>
    <t>8806088746852</t>
  </si>
  <si>
    <t>Телевизор SAMSUNG UE60J6300</t>
  </si>
  <si>
    <t>Телевизор SAMSUNGUE60KU6000</t>
  </si>
  <si>
    <t xml:space="preserve">STV-40LED14 </t>
  </si>
  <si>
    <t xml:space="preserve">Телевизор SHIVAKI STV-40LED14 </t>
  </si>
  <si>
    <t xml:space="preserve">STV-40LED15 </t>
  </si>
  <si>
    <t xml:space="preserve">Телевизор SHIVAKI STV-40LED15 </t>
  </si>
  <si>
    <t xml:space="preserve">STV-48LED15 </t>
  </si>
  <si>
    <t xml:space="preserve">Телевизор SHIVAKI STV-48LED15 </t>
  </si>
  <si>
    <t xml:space="preserve">STV-55LED15 </t>
  </si>
  <si>
    <t xml:space="preserve">Телевизор SHIVAKI STV-55LED15 </t>
  </si>
  <si>
    <t>UE32J4000AK</t>
  </si>
  <si>
    <t xml:space="preserve">Телевизор Sumsung UE32J4000AKXUZ </t>
  </si>
  <si>
    <t>Телевизор SUPRA STV-LC16740WL</t>
  </si>
  <si>
    <t>Телевизор SUPRA STV-LC19500WL</t>
  </si>
  <si>
    <t>Телевизор SUPRA STV-LC19T660WL</t>
  </si>
  <si>
    <t>Телевизор SUPRA STV-LC19T800WL</t>
  </si>
  <si>
    <t>Телевизор SUPRA STV-LC22500FL</t>
  </si>
  <si>
    <t>4895156836810</t>
  </si>
  <si>
    <t>Телевизор SUPRA STV-LC22LT0020F</t>
  </si>
  <si>
    <t>4895156892410</t>
  </si>
  <si>
    <t>Телевизор SUPRA STV-LC22T440FL</t>
  </si>
  <si>
    <t>Телевизор SUPRA STV-LC22T550FL</t>
  </si>
  <si>
    <t>Телевизор SUPRA STV-LC22T800FL</t>
  </si>
  <si>
    <t>Телевизор SUPRA STV-LC24LT0020F</t>
  </si>
  <si>
    <t>4895156895084</t>
  </si>
  <si>
    <t>Телевизор SUPRA STV-LC24T440WL</t>
  </si>
  <si>
    <t>Телевизор SUPRA STV-LC24T560FL, черный</t>
  </si>
  <si>
    <t>Телевизор SUPRA STV-LC24T660WL</t>
  </si>
  <si>
    <t>Телевизор SUPRA STV-LC24T800WL</t>
  </si>
  <si>
    <t>Телевизор SUPRA STV-LC28T440WL</t>
  </si>
  <si>
    <t>Телевизор SUPRA STV-LC32500WL</t>
  </si>
  <si>
    <t>Телевизор SUPRA STV-LC32ST1000W</t>
  </si>
  <si>
    <t>4895156892427</t>
  </si>
  <si>
    <t>Телевизор SUPRA STV-LC32ST900WL</t>
  </si>
  <si>
    <t>Телевизор SUPRA STV-LC32T430WL</t>
  </si>
  <si>
    <t>Телевизор SUPRA STV-LC32T440WL</t>
  </si>
  <si>
    <t>Телевизор SUPRA STV-LC32T550WL</t>
  </si>
  <si>
    <t>Телевизор SUPRA STV-LC32T560WL</t>
  </si>
  <si>
    <t>4895156885153</t>
  </si>
  <si>
    <t>Телевизор SUPRA STV-LC32T650WL</t>
  </si>
  <si>
    <t>Телевизор SUPRA STV-LC32T740WL</t>
  </si>
  <si>
    <t>Телевизор SUPRA STV-LC32T840WL</t>
  </si>
  <si>
    <t>Телевизор SUPRA STV-LC40LT0050F</t>
  </si>
  <si>
    <t>Телевизор SUPRA STV-LC40ST900FL</t>
  </si>
  <si>
    <t>Телевизор SUPRA STV-LC40T440FL</t>
  </si>
  <si>
    <t>Телевизор SUPRA STV-LC40T500WL</t>
  </si>
  <si>
    <t>4895156884613</t>
  </si>
  <si>
    <t>Телевизор SUPRA STV-LC40T560FL</t>
  </si>
  <si>
    <t>4895156885160</t>
  </si>
  <si>
    <t>Телевизор SUPRA STV-LC42T440FL, черный</t>
  </si>
  <si>
    <t>Телевизор SUPRA STV-LC42T700FL, черный</t>
  </si>
  <si>
    <t>Телевизор SUPRA STV-LC42T880FL, черный</t>
  </si>
  <si>
    <t>Телевизор TELEFUNKEN TF-LED24S30</t>
  </si>
  <si>
    <t>Телевизор TELEFUNKEN TF-LED32S17T2, черный</t>
  </si>
  <si>
    <t>Телевизор TELEFUNKEN TF-LED32S19</t>
  </si>
  <si>
    <t>Телевизор TELEFUNKEN TF-LED32S41T2, черный</t>
  </si>
  <si>
    <t>Телевизор TELEFUNKEN TF-LED43S27T2, черный</t>
  </si>
  <si>
    <t>Телефон BBK BKT-100 черный</t>
  </si>
  <si>
    <t>8517 18 000 0</t>
  </si>
  <si>
    <t>KXTS2350CAC</t>
  </si>
  <si>
    <t>Телефон Panasonic KX-TS2350CAC</t>
  </si>
  <si>
    <t>Телефон Supra STL-110 серый</t>
  </si>
  <si>
    <t>Телефон SUPRA STL-110 черный</t>
  </si>
  <si>
    <t>Тепловая печь SUPRA MTS-302 Black</t>
  </si>
  <si>
    <t>4895156819912</t>
  </si>
  <si>
    <t>Тепловая пушка BALLU BKN-3</t>
  </si>
  <si>
    <t>4610021226042</t>
  </si>
  <si>
    <t>Тепловая пушка BALLU BKX-3</t>
  </si>
  <si>
    <t>Тепловая пушка BALLU BKX-5</t>
  </si>
  <si>
    <t>Тепловая пушка HYUNDAI H-HG-20-U9005</t>
  </si>
  <si>
    <t>Тепловая пушка Oasis TPL-30S</t>
  </si>
  <si>
    <t>Тепловая пушка SUPRA IH02-20</t>
  </si>
  <si>
    <t>Тепловая пушка SUPRA IH02-20B</t>
  </si>
  <si>
    <t>Тепловентилятор BALLU BFH/C-20N, белый/черный</t>
  </si>
  <si>
    <t>4610021227292</t>
  </si>
  <si>
    <t>Тепловентилятор BALLU BFH/C-29, белый/черный</t>
  </si>
  <si>
    <t>4610021227315</t>
  </si>
  <si>
    <t>Тепловентилятор Ballu BFH/S-04</t>
  </si>
  <si>
    <t>Тепловентилятор Ballu BFH/S-06</t>
  </si>
  <si>
    <t>Тепловентилятор Ballu BFH/S-09N</t>
  </si>
  <si>
    <t>Тепловентилятор Ballu BFH/W-102W, белый</t>
  </si>
  <si>
    <t>Тепловентилятор OASIS SB-20R</t>
  </si>
  <si>
    <t>4670004377093</t>
  </si>
  <si>
    <t>Тепловентилятор Polaris PCDH 2018</t>
  </si>
  <si>
    <t>Тепловентилятор Polaris PCSH 0920RCD</t>
  </si>
  <si>
    <t>Тепловентилятор Polaris PCSH 1020HD</t>
  </si>
  <si>
    <t>Тепловентилятор POLARIS PFH 8520</t>
  </si>
  <si>
    <t>5055539110527</t>
  </si>
  <si>
    <t xml:space="preserve">00AVANT9005 </t>
  </si>
  <si>
    <t xml:space="preserve">Тепловентилятор керамический настенный FAURA AVANT 9005 </t>
  </si>
  <si>
    <t>LITEN9016</t>
  </si>
  <si>
    <t>Тепловентилятор настенный Neoclima LITEN 9016</t>
  </si>
  <si>
    <t xml:space="preserve">ТВС2 </t>
  </si>
  <si>
    <t>Тепловентилятор Энергопром ТВС-2 [2000 вт, спираль]</t>
  </si>
  <si>
    <t>0000КТ13181</t>
  </si>
  <si>
    <t>Терка электрическая KITFORT КТ-1318-1 красная</t>
  </si>
  <si>
    <t>Термопот SINBO SK 2395</t>
  </si>
  <si>
    <t>Термопот SUPRA TPS-3001 gerbera</t>
  </si>
  <si>
    <t>Термопот SUPRA TPS-3002</t>
  </si>
  <si>
    <t>Термопот SUPRA TPS-3016</t>
  </si>
  <si>
    <t>Термопот ФЕЯ ТП-5011</t>
  </si>
  <si>
    <t>Термопот ФЕЯ ТП-5051</t>
  </si>
  <si>
    <t>Термопот-самовар PULLMAN PL-1028R</t>
  </si>
  <si>
    <t>Термопот-самовар PULLMAN PL-1029B</t>
  </si>
  <si>
    <t>W000КТ20011</t>
  </si>
  <si>
    <t>Тостер KITFORT КТ-2001-1 черный</t>
  </si>
  <si>
    <t>Тостер POLARIS PET 0707,  слоновая кость</t>
  </si>
  <si>
    <t>Тостер POLARIS PET0804A</t>
  </si>
  <si>
    <t>Тостер REDMOND RT-405</t>
  </si>
  <si>
    <t>5055323623127</t>
  </si>
  <si>
    <t>Тостер REDMOND RT-M404</t>
  </si>
  <si>
    <t>5055323617164</t>
  </si>
  <si>
    <t>Тостер REDMOND RT-M406 E, белый</t>
  </si>
  <si>
    <t>Тостер SCARLETT SC-TM11003, белый</t>
  </si>
  <si>
    <t>Тостер SCARLETT SC-TM11005, белый</t>
  </si>
  <si>
    <t>Тостер SINBO ST 2411, белый</t>
  </si>
  <si>
    <t>Тостер Sinbo ST 2418, белый</t>
  </si>
  <si>
    <t>Тостер Sinbo ST 2420, белый</t>
  </si>
  <si>
    <t>Тостер SUPRA TTS-100</t>
  </si>
  <si>
    <t>Тостер SUPRA TTS-115</t>
  </si>
  <si>
    <t>Тостер Supra TTS-216 black</t>
  </si>
  <si>
    <t>Тостер Supra TTS-216 white</t>
  </si>
  <si>
    <t>Тостер Supra TTS-217</t>
  </si>
  <si>
    <t>0ER1410S520</t>
  </si>
  <si>
    <t>Триммер Panasonic ER1410S520</t>
  </si>
  <si>
    <t>ER2403K520</t>
  </si>
  <si>
    <t>Триммер Panasonic ER2403K520</t>
  </si>
  <si>
    <t>0ER2403K520</t>
  </si>
  <si>
    <t>00ER407K520</t>
  </si>
  <si>
    <t>Триммер Panasonic ER407K520</t>
  </si>
  <si>
    <t>ER-GN30-K520</t>
  </si>
  <si>
    <t>Триммер Panasonic ER-GN30-K520</t>
  </si>
  <si>
    <t>0ERGN30K520</t>
  </si>
  <si>
    <t>QC5115/15</t>
  </si>
  <si>
    <t>Триммер Philips QC5115/15</t>
  </si>
  <si>
    <t>Триммер POLARIS PHC 0502RC,  синий</t>
  </si>
  <si>
    <t>Триммер Scarlett SC-HC63C06 синий</t>
  </si>
  <si>
    <t>Триммер Scarlett SC-HC63C07 бронзовый</t>
  </si>
  <si>
    <t>Триммер SINBO SHC 4354,  черный</t>
  </si>
  <si>
    <t>Триммер Sinbo SHC 4358 черный/серебристый 5.5Вт</t>
  </si>
  <si>
    <t>Триммер Sinbo SHC 4360, пурпурный</t>
  </si>
  <si>
    <t>Триммер Sinbo SHC 4363, красный</t>
  </si>
  <si>
    <t>Триммер Sinbo SHC 4364</t>
  </si>
  <si>
    <t>Триммер SUPRA HCS-208</t>
  </si>
  <si>
    <t>4895156882657</t>
  </si>
  <si>
    <t>Триммер SUPRA NTS-102C, синий</t>
  </si>
  <si>
    <t>Триммер SUPRA NTS-103 шампань</t>
  </si>
  <si>
    <t>4895156888703</t>
  </si>
  <si>
    <t>Триммер SUPRA NTS-103, бронзовый</t>
  </si>
  <si>
    <t>Триммер SUPRA RS-404,  синий</t>
  </si>
  <si>
    <t>00QC5115/15</t>
  </si>
  <si>
    <t>Триммер д/волос Philips QC5115/15</t>
  </si>
  <si>
    <t>Турка электрическая Gorenje TCM 300W</t>
  </si>
  <si>
    <t>Увлажнитель воздуха BALLU UHB-200, черный</t>
  </si>
  <si>
    <t>W00NHL220L2</t>
  </si>
  <si>
    <t>Увлажнитель воздуха Neoclima NHL-220L красный</t>
  </si>
  <si>
    <t>W00NHL220L3</t>
  </si>
  <si>
    <t>Увлажнитель воздуха Neoclima NHL-220L фиолетовой</t>
  </si>
  <si>
    <t>W00NHL220L4</t>
  </si>
  <si>
    <t>Увлажнитель воздуха Neoclima NHL-220L чёрный</t>
  </si>
  <si>
    <t>W00NHL250L1</t>
  </si>
  <si>
    <t>Увлажнитель воздуха Neoclima NHL-250L белый</t>
  </si>
  <si>
    <t>W00NHL250L5</t>
  </si>
  <si>
    <t>Увлажнитель воздуха Neoclima NHL-250L синий</t>
  </si>
  <si>
    <t>W00NHL250L3</t>
  </si>
  <si>
    <t>Увлажнитель воздуха Neoclima NHL-250L фиолетовый</t>
  </si>
  <si>
    <t>W00NHL250L4</t>
  </si>
  <si>
    <t>Увлажнитель воздуха Neoclima NHL-250L черный</t>
  </si>
  <si>
    <t>Увлажнитель воздуха Polaris PUH 2204 25Вт (ультразвуковой) черный</t>
  </si>
  <si>
    <t>Увлажнитель воздуха POLARIS PUH 3102, желтый</t>
  </si>
  <si>
    <t>5055539112583</t>
  </si>
  <si>
    <t>Увлажнитель воздуха Polaris PUH 3102, синий</t>
  </si>
  <si>
    <t>Увлажнитель воздуха POLARIS PUH 5545, белый</t>
  </si>
  <si>
    <t>Увлажнитель воздуха POLARIS PUH 5903, белый</t>
  </si>
  <si>
    <t>Увлажнитель воздуха POLARIS PUH 6504, белый</t>
  </si>
  <si>
    <t>Увлажнитель воздуха SUPRA HDS-102, белый</t>
  </si>
  <si>
    <t>W00NHL200L1</t>
  </si>
  <si>
    <t>Увлажнитель воздуха ультразвуковой Neoclima NHL-200L, белый</t>
  </si>
  <si>
    <t>W00NHL220L1</t>
  </si>
  <si>
    <t>Увлажнитель воздуха ультразвуковой Neoclima NHL-220L белый</t>
  </si>
  <si>
    <t>00000NHL150</t>
  </si>
  <si>
    <t>Увлажнитель воздуха ультрозвуковой Neoklima NHL-150 L</t>
  </si>
  <si>
    <t>W0000NHL060</t>
  </si>
  <si>
    <t xml:space="preserve">Увлажнитель ультразвуковой  электронный Neoclima NHL-060 </t>
  </si>
  <si>
    <t>W0000NHL075</t>
  </si>
  <si>
    <t xml:space="preserve">Увлажнитель ультразвуковой электронный Neoclima NHL-075 </t>
  </si>
  <si>
    <t>Удлинитель DEFENDER E318 1.8 м, 3 розетки</t>
  </si>
  <si>
    <t>4714033992213</t>
  </si>
  <si>
    <t>Удлинитель DEFENDER E330 3.0 м, 3 розетки</t>
  </si>
  <si>
    <t>4714033992220</t>
  </si>
  <si>
    <t>Удлинитель DEFENDER E350 5.0 м, 3 розетки</t>
  </si>
  <si>
    <t>4714033992237</t>
  </si>
  <si>
    <t>Удлинитель DEFENDER E430 3.0 м, 4 розетки</t>
  </si>
  <si>
    <t>Удлинитель DEFENDER E450 5.0 м, 4 розетки</t>
  </si>
  <si>
    <t>Удлинитель DEFENDER E530 3.0 м, 5 розеток</t>
  </si>
  <si>
    <t>Удлинитель DEFENDER S318 Выключатель, 1.8 м, 3 розетки</t>
  </si>
  <si>
    <t>4714033992336</t>
  </si>
  <si>
    <t>Удлинитель DEFENDER S330 Выключатель, 3.0 м, 3 розетки</t>
  </si>
  <si>
    <t>4714033992343</t>
  </si>
  <si>
    <t>Удлинитель DEFENDER S350 Выключатель, 5.0 м, 3 розетки</t>
  </si>
  <si>
    <t>Удлинитель DEFENDER S418 Выключатель, 1.8 м, 4 розетки</t>
  </si>
  <si>
    <t>4714033992374</t>
  </si>
  <si>
    <t>Удлинитель DEFENDER S430 Выключатель, 3.0 м, 4 розетки</t>
  </si>
  <si>
    <t>4714033992381</t>
  </si>
  <si>
    <t>Удлинитель DEFENDER S518 Выключатель, 1.8 м, 5 розеток</t>
  </si>
  <si>
    <t>4714033992411</t>
  </si>
  <si>
    <t>Удлинитель DEFENDER S530 Выключатель, 3.0 м, 5 розеток</t>
  </si>
  <si>
    <t>4714033992428</t>
  </si>
  <si>
    <t>Удлинитель DEFENDER S550 Выключатель, 5.0 м, 5 розеток</t>
  </si>
  <si>
    <t>4714033992435</t>
  </si>
  <si>
    <t>W00NHL500VS</t>
  </si>
  <si>
    <t>Ультразвуковой увлажнитель воздуха Neoclima NHL-500-VS</t>
  </si>
  <si>
    <t>Утюг AVEX Si-201</t>
  </si>
  <si>
    <t>Утюг AVEX Si-202</t>
  </si>
  <si>
    <t>Утюг AVEX Si-301</t>
  </si>
  <si>
    <t>Утюг AVEX Si-401</t>
  </si>
  <si>
    <t>Утюг AVEX Si-501</t>
  </si>
  <si>
    <t>Утюг AVEX Si-502</t>
  </si>
  <si>
    <t>Утюг AVEX Si-701</t>
  </si>
  <si>
    <t>Утюг GORENJE SIH 1800BT,  1800Вт,  синий/ белый</t>
  </si>
  <si>
    <t>Утюг Gorenje SIH 2200BC голубой 2200W</t>
  </si>
  <si>
    <t>Утюг Gorenje SIH 2200BS синий 2200W</t>
  </si>
  <si>
    <t>Утюг GORENJE SIH 2200GC, белый/серый</t>
  </si>
  <si>
    <t>3838942058868</t>
  </si>
  <si>
    <t>Утюг GORENJE SIH 2200PS фиолетовый</t>
  </si>
  <si>
    <t>3838942983443</t>
  </si>
  <si>
    <t>Утюг Gorenje SIH 2200TC голубой 2200W</t>
  </si>
  <si>
    <t>Утюг Gorenje SIH 2600BS синий 2600W</t>
  </si>
  <si>
    <t>NI-E410TMTW</t>
  </si>
  <si>
    <t>Утюг Panasonic NI-E410TMTW</t>
  </si>
  <si>
    <t>NI-E510TDTW</t>
  </si>
  <si>
    <t>Утюг Panasonic NI-E510TDTW</t>
  </si>
  <si>
    <t>NI-E610TVTW</t>
  </si>
  <si>
    <t>Утюг Panasonic NI-E610TVTW</t>
  </si>
  <si>
    <t>NI-P200TTTW</t>
  </si>
  <si>
    <t>Утюг Panasonic NI-P200TTTW</t>
  </si>
  <si>
    <t>NI-P210TGTW</t>
  </si>
  <si>
    <t>Утюг Panasonic NI-P210TGTW</t>
  </si>
  <si>
    <t>NI-P300TATW</t>
  </si>
  <si>
    <t>Утюг Panasonic NI-P300TATW</t>
  </si>
  <si>
    <t>NI-W900CMTW</t>
  </si>
  <si>
    <t>Утюг Panasonic NI-W900CMTW</t>
  </si>
  <si>
    <t>NI-WT960RTW</t>
  </si>
  <si>
    <t>Утюг Panasonic NI-WT960RTW</t>
  </si>
  <si>
    <t>00GC1028/20</t>
  </si>
  <si>
    <t>Утюг Philips GC1028/20</t>
  </si>
  <si>
    <t>00GC2905/50</t>
  </si>
  <si>
    <t>Утюг Philips GC2905/50</t>
  </si>
  <si>
    <t>00GC2906/70</t>
  </si>
  <si>
    <t>Утюг Philips GC2906/70</t>
  </si>
  <si>
    <t>00GC2907/20</t>
  </si>
  <si>
    <t>Утюг Philips GC2907/20</t>
  </si>
  <si>
    <t>00GC2910/20</t>
  </si>
  <si>
    <t>Утюг Philips GC2910/20</t>
  </si>
  <si>
    <t>00GC2930/30</t>
  </si>
  <si>
    <t>Утюг Philips GC2930/30</t>
  </si>
  <si>
    <t>00GC2960/50</t>
  </si>
  <si>
    <t>Утюг PHILIPS GC2960/50</t>
  </si>
  <si>
    <t>00GC3820/20</t>
  </si>
  <si>
    <t>Утюг Philips GC3820/20</t>
  </si>
  <si>
    <t>00GC3821/70</t>
  </si>
  <si>
    <t>Утюг Philips GC3821/70</t>
  </si>
  <si>
    <t>Утюг Polaris PIR 1877, бордовый</t>
  </si>
  <si>
    <t>Утюг Polaris PIR 1877, голубой</t>
  </si>
  <si>
    <t>Утюг Polaris PIR 2186, зеленый</t>
  </si>
  <si>
    <t>Утюг POLARIS PIR 2186, малиновый</t>
  </si>
  <si>
    <t>5055539121967</t>
  </si>
  <si>
    <t>Утюг Polaris PIR 2258 синий</t>
  </si>
  <si>
    <t>Утюг Polaris PIR 2262 зел</t>
  </si>
  <si>
    <t>Утюг Polaris PIR 2263 Голубой</t>
  </si>
  <si>
    <t>Утюг Polaris PIR 2263 мятный</t>
  </si>
  <si>
    <t>Утюг Polaris PIR 2283K, фиолетовый</t>
  </si>
  <si>
    <t>Утюг Polaris PIR 2464</t>
  </si>
  <si>
    <t>Утюг Polaris PIR2466K бирюзовый 2400W</t>
  </si>
  <si>
    <t>Утюг Polaris PIR-2469K Голубой</t>
  </si>
  <si>
    <t>Утюг Polaris PIR-2469K Розовый</t>
  </si>
  <si>
    <t>Утюг REDMOND RI-C220 Голубой</t>
  </si>
  <si>
    <t>Утюг REDMOND RI-C220 коричневый</t>
  </si>
  <si>
    <t>Утюг REDMOND RI-C220 красный</t>
  </si>
  <si>
    <t>Утюг REDMOND RI-C222 Голубой</t>
  </si>
  <si>
    <t>Утюг REDMOND RI-C222 фиолетовый/ белый</t>
  </si>
  <si>
    <t>5055323606731</t>
  </si>
  <si>
    <t>Утюг REDMOND RI-C224 голубой</t>
  </si>
  <si>
    <t>Утюг REDMOND RI-C224 фиолетовый</t>
  </si>
  <si>
    <t>Утюг REDMOND RI-C227,  2200Вт,  черный</t>
  </si>
  <si>
    <t>Утюг REDMOND RI-C233, фиолетовый/серый</t>
  </si>
  <si>
    <t>Утюг REDMOND RI-C245, голубой/белый</t>
  </si>
  <si>
    <t>5055323618802</t>
  </si>
  <si>
    <t>Утюг REDMOND RI-C245, фиолетовый</t>
  </si>
  <si>
    <t>Утюг REDMOND RI-C246</t>
  </si>
  <si>
    <t>Утюг REDMOND RI-C256</t>
  </si>
  <si>
    <t>5055323621864</t>
  </si>
  <si>
    <t>Утюг REDMOND RI-C258 красный</t>
  </si>
  <si>
    <t>5055323622830</t>
  </si>
  <si>
    <t>Утюг REDMOND RI-C258 синий</t>
  </si>
  <si>
    <t>Утюг REDMOND RI-C262</t>
  </si>
  <si>
    <t>5055323625596</t>
  </si>
  <si>
    <t>Утюг REDMOND RI-S220 Голубой</t>
  </si>
  <si>
    <t>Утюг REDMOND RI-S220 коричневый</t>
  </si>
  <si>
    <t>Утюг REDMOND RI-S220, красный</t>
  </si>
  <si>
    <t>Утюг Sinbo SSI 2851 синий</t>
  </si>
  <si>
    <t>Утюг Sinbo SSI 2854</t>
  </si>
  <si>
    <t>Утюг Sinbo SSI 2854, зеленый</t>
  </si>
  <si>
    <t>Утюг Sinbo SSI 2863 синий</t>
  </si>
  <si>
    <t>Утюг SINBO SSI 2863,  2200Вт,  коричневый</t>
  </si>
  <si>
    <t>Утюг Sinbo SSI 2864</t>
  </si>
  <si>
    <t>Утюг SINBO SSI 2864</t>
  </si>
  <si>
    <t>8693807225848</t>
  </si>
  <si>
    <t>Утюг SINBO SSI 2865,  1200Вт,  белый</t>
  </si>
  <si>
    <t>Утюг Sinbo SSI 2868 коричневый 1800W</t>
  </si>
  <si>
    <t>Утюг Sinbo SSI 2868 синий</t>
  </si>
  <si>
    <t>Утюг Sinbo SSI 2871 коричневый</t>
  </si>
  <si>
    <t>Утюг Sinbo SSI 2871 синий</t>
  </si>
  <si>
    <t>Утюг Sinbo SSI 2871 фиолетовый</t>
  </si>
  <si>
    <t>Утюг Sinbo SSI 2872 белый/коричневый 2000W</t>
  </si>
  <si>
    <t>Утюг Sinbo SSI 2872 черный/красный</t>
  </si>
  <si>
    <t>Утюг Sinbo SSI 2873 пурпурный 2200Вт</t>
  </si>
  <si>
    <t>Утюг SINBO SSI 2873 синий</t>
  </si>
  <si>
    <t>8693807228795</t>
  </si>
  <si>
    <t>Утюг Sinbo SSI 2874, красный</t>
  </si>
  <si>
    <t>Утюг Sinbo SSI 2874, синий</t>
  </si>
  <si>
    <t>Утюг Sinbo SSI 2876 коричневый 2600W</t>
  </si>
  <si>
    <t>Утюг SINBO SSI 2876,  2600Вт,  голубой</t>
  </si>
  <si>
    <t>Утюг Sinbo SSI 2878, синий</t>
  </si>
  <si>
    <t>Утюг Sinbo SSI 2887, пурпурный</t>
  </si>
  <si>
    <t>Утюг Sinbo SSI 2888, синий</t>
  </si>
  <si>
    <t>Утюг Supra IS-0500 blue/white</t>
  </si>
  <si>
    <t>Утюг SUPRA IS-0500P, белый/синий</t>
  </si>
  <si>
    <t>4895156882992</t>
  </si>
  <si>
    <t>Утюг Supra IS-0600</t>
  </si>
  <si>
    <t>Утюг Supra IS-0800 blue/white</t>
  </si>
  <si>
    <t>Утюг SUPRA IS-1801</t>
  </si>
  <si>
    <t>Утюг Supra IS-2201</t>
  </si>
  <si>
    <t>Утюг Supra IS-2202</t>
  </si>
  <si>
    <t>Утюг Supra IS-2602C зеленый</t>
  </si>
  <si>
    <t>Утюг SUPRA IS-2602C синий</t>
  </si>
  <si>
    <t>4895156858041</t>
  </si>
  <si>
    <t>Утюг Supra IS-2603 C</t>
  </si>
  <si>
    <t>Утюг Supra IS-2700</t>
  </si>
  <si>
    <t>Утюг Supra IS-2740</t>
  </si>
  <si>
    <t>Утюг Supra IS-2750</t>
  </si>
  <si>
    <t>Утюг Supra IS-4124, коричневый</t>
  </si>
  <si>
    <t>Утюг Supra IS-9700</t>
  </si>
  <si>
    <t>000FV3830L0</t>
  </si>
  <si>
    <t>Утюг Tefal FV3830L0</t>
  </si>
  <si>
    <t>000FV3925L0</t>
  </si>
  <si>
    <t>Утюг Tefal FV3925L0</t>
  </si>
  <si>
    <t>000FV4870L0</t>
  </si>
  <si>
    <t>Утюг Tefal FV4870L0</t>
  </si>
  <si>
    <t>FV4880L0</t>
  </si>
  <si>
    <t>Утюг Tefal FV4880L0</t>
  </si>
  <si>
    <t>FV5331L0</t>
  </si>
  <si>
    <t>Утюг Tefal FV5331L0</t>
  </si>
  <si>
    <t>000FV5350L0</t>
  </si>
  <si>
    <t>Утюг Tefal FV5350L0</t>
  </si>
  <si>
    <t>FV5375L0</t>
  </si>
  <si>
    <t>Утюг Tefal FV5375L0</t>
  </si>
  <si>
    <t>FV9603L0</t>
  </si>
  <si>
    <t>Утюг Tefal FV9603L0</t>
  </si>
  <si>
    <t>Утюг беспроводной REDMOND RI-C234 (Мятный)</t>
  </si>
  <si>
    <t>Утюг беспроводной REDMOND RI-C234 (Розовый)</t>
  </si>
  <si>
    <t>Фен BBK BHD1200, черный/серый</t>
  </si>
  <si>
    <t>8516 31 000 0</t>
  </si>
  <si>
    <t>Фен BBK BHD1203 черный/серебро</t>
  </si>
  <si>
    <t>Фен BBK BHD3200i, черный/металик</t>
  </si>
  <si>
    <t>Фен BBK BHD3205i, белый/шампанс</t>
  </si>
  <si>
    <t>Фен BBK BHD3210i, черный</t>
  </si>
  <si>
    <t>Фен BBK BHD3223i, белый/металик</t>
  </si>
  <si>
    <t>Фен BBK BHD3225i, черный/желтый</t>
  </si>
  <si>
    <t>EH5571K865</t>
  </si>
  <si>
    <t>Фен Panasonic EH5571K865</t>
  </si>
  <si>
    <t>0EH5571K865</t>
  </si>
  <si>
    <t>EH5573S865</t>
  </si>
  <si>
    <t>Фен Panasonic EH5573S865</t>
  </si>
  <si>
    <t>00HP8116/70</t>
  </si>
  <si>
    <t>Фен Philips HP8116/70</t>
  </si>
  <si>
    <t>00HP8232/00</t>
  </si>
  <si>
    <t>Фен Philips HP8232/00</t>
  </si>
  <si>
    <t>Фен POLARIS  PHD 1667 TTi черный/серебро</t>
  </si>
  <si>
    <t>Фен Polaris PHD 1667TTi (фиолет/серебро)</t>
  </si>
  <si>
    <t>Фен POLARIS PHD 2247Ti, серый</t>
  </si>
  <si>
    <t>5055539107749</t>
  </si>
  <si>
    <t>Фен Polaris PHD1463T pink</t>
  </si>
  <si>
    <t>Фен Polaris PHD-2077i Фиолетово-черный</t>
  </si>
  <si>
    <t>Фен REDMOND RF-510</t>
  </si>
  <si>
    <t>Фен Redmond RF-511 black</t>
  </si>
  <si>
    <t>Фен REDMOND RF-511 золотой</t>
  </si>
  <si>
    <t>Фен REDMOND RF-515,  черный</t>
  </si>
  <si>
    <t>Фен REDMOND RF-515,  шампань</t>
  </si>
  <si>
    <t>Фен REDMOND RF-516, 2000Вт, черный</t>
  </si>
  <si>
    <t>Фен REDMOND RF-516, золотистый</t>
  </si>
  <si>
    <t>Фен REDMOND RF-517</t>
  </si>
  <si>
    <t>Фен REDMOND RF-518 черный</t>
  </si>
  <si>
    <t>Фен REDMOND RF-519</t>
  </si>
  <si>
    <t>Фен Redmond RF-522, черный/фиолетовый</t>
  </si>
  <si>
    <t>Фен REDMOND RF-523</t>
  </si>
  <si>
    <t>5055323622571</t>
  </si>
  <si>
    <t>Фен Scarlett SC-076 (розовый)</t>
  </si>
  <si>
    <t>Фен Sinbo SHD 7014 черный</t>
  </si>
  <si>
    <t>Фен Sinbo SHD 7015  черный</t>
  </si>
  <si>
    <t>Фен Sinbo SHD 7025 коричневый</t>
  </si>
  <si>
    <t>Фен Sinbo SHD 7025 красный</t>
  </si>
  <si>
    <t>Фен Sinbo SHD 7026 белый</t>
  </si>
  <si>
    <t>Фен Sinbo SHD 7033</t>
  </si>
  <si>
    <t>Фен SINBO SHD 7034, 1000Вт, черный</t>
  </si>
  <si>
    <t>Фен Sinbo SHD 7037 черный</t>
  </si>
  <si>
    <t>Фен Sinbo SHD 7039 серебристый/черный</t>
  </si>
  <si>
    <t>Фен Sinbo SHD 7040 черный</t>
  </si>
  <si>
    <t>Фен SINBO SHD 7044, 2200Вт, черный</t>
  </si>
  <si>
    <t>Фен Supra PHS-1201 black</t>
  </si>
  <si>
    <t>Фен Supra PHS-1211 белый/голубой</t>
  </si>
  <si>
    <t>Фен Supra PHS-1211 белый/серебристый</t>
  </si>
  <si>
    <t>Фен Supra PHS-1680 blue</t>
  </si>
  <si>
    <t>Фен Supra PHS-2003 бежевый</t>
  </si>
  <si>
    <t>Фен Supra PHS-2003 фиолетовый</t>
  </si>
  <si>
    <t>Фен Supra PHS-2004 beige</t>
  </si>
  <si>
    <t>Фен Supra PHS-2004 pink</t>
  </si>
  <si>
    <t>Фен Supra PHS-2005 серый</t>
  </si>
  <si>
    <t>Фен SUPRA PHS-2006 purple</t>
  </si>
  <si>
    <t>Фен SUPRA PHS-2007, бежевый</t>
  </si>
  <si>
    <t>Фен Supra PHS-2009</t>
  </si>
  <si>
    <t>4895156881650</t>
  </si>
  <si>
    <t>Фен Supra PHS-2020 gold braun</t>
  </si>
  <si>
    <t>Фен Supra PHS-2020 silver blue</t>
  </si>
  <si>
    <t>Фен Supra PHS-2030N red</t>
  </si>
  <si>
    <t>Фен Supra PHS-2041N розовый</t>
  </si>
  <si>
    <t>Фен SUPRA PHS-2111</t>
  </si>
  <si>
    <t>Фен Supra PHS-2200PRO черный</t>
  </si>
  <si>
    <t>Фен-щетка BBK BHC800IC черный/магента</t>
  </si>
  <si>
    <t>Фен-щетка POLARIS PHS 0745 красный</t>
  </si>
  <si>
    <t>Фен-щетка Redmond RMS-4303</t>
  </si>
  <si>
    <t>Фен-щетка SUPRA PHS-2030N, шампань</t>
  </si>
  <si>
    <t>4895156807254</t>
  </si>
  <si>
    <t>Фильтр аэрозольный Гефест  ВОК 51.0.000</t>
  </si>
  <si>
    <t>8414 90 000 0</t>
  </si>
  <si>
    <t>Фритюрница SINBO SCO 5050 белый 1300Вт</t>
  </si>
  <si>
    <t>8516 79 200 0</t>
  </si>
  <si>
    <t>Фритюрница SINBO SDF 3831, белый</t>
  </si>
  <si>
    <t>Хлебопечь AVEX BM-250 X</t>
  </si>
  <si>
    <t>4680013316075</t>
  </si>
  <si>
    <t>Хлебопечь GORENJE BM 900 BKC, черный</t>
  </si>
  <si>
    <t>Хлебопечь GORENJE BM900 WII</t>
  </si>
  <si>
    <t>Хлебопечь GORENJE BM900ND, черный</t>
  </si>
  <si>
    <t>Хлебопечь GORENJE BM900W UR, белый</t>
  </si>
  <si>
    <t>Хлебопечь Magnit RBM-1005</t>
  </si>
  <si>
    <t>SD-2510WTS</t>
  </si>
  <si>
    <t>Хлебопечь Panasonic SD-2510WTS</t>
  </si>
  <si>
    <t>Хлебопечь REDMOND RBM-1908 черный</t>
  </si>
  <si>
    <t>Хлебопечь REDMOND RBM-1908, белый</t>
  </si>
  <si>
    <t>Хлебопечь REDMOND RBM-M1910</t>
  </si>
  <si>
    <t>Хлебопечь REDMOND RBM-M1911</t>
  </si>
  <si>
    <t>Хлебопечь REDMOND RBM-M1911,  серебристый</t>
  </si>
  <si>
    <t>Хлебопечь Sinbo SBM 4716</t>
  </si>
  <si>
    <t>Хлебопечь Sinbo SBM 4717</t>
  </si>
  <si>
    <t>Хлебопечь SUPRA BMS-151</t>
  </si>
  <si>
    <t>Хлебопечь SUPRA BMS-159</t>
  </si>
  <si>
    <t>Хлебопечь SUPRA BMS-191</t>
  </si>
  <si>
    <t>4895156878063</t>
  </si>
  <si>
    <t>Холодильная витрина POZIS-СВИЯГА-513-6 C белый</t>
  </si>
  <si>
    <t>Холодильник "ERF 266 010". (NORD)</t>
  </si>
  <si>
    <t>8418 21 910 0</t>
  </si>
  <si>
    <t>A2F635CCMV</t>
  </si>
  <si>
    <t>Холодильник A2F635CCMV</t>
  </si>
  <si>
    <t>A2F635CRMV</t>
  </si>
  <si>
    <t>Холодильник A2F635CRMV</t>
  </si>
  <si>
    <t>A2F637CXMV</t>
  </si>
  <si>
    <t>Холодильник A2F637CXMV</t>
  </si>
  <si>
    <t>Холодильник ATLANT 4209-000</t>
  </si>
  <si>
    <t>Холодильник ATLANT 4421-089 ND, серебристый</t>
  </si>
  <si>
    <t>Холодильник ATLANT 4424-009 ND</t>
  </si>
  <si>
    <t>Холодильник ATLANT 4424-089-ND , серебристый</t>
  </si>
  <si>
    <t>Холодильник ATLANT ХМ 4021-000</t>
  </si>
  <si>
    <t>4811159032561</t>
  </si>
  <si>
    <t>Холодильник ATLANT ХМ 4210-000</t>
  </si>
  <si>
    <t>Холодильник ATLANT ХМ 4424-030 N</t>
  </si>
  <si>
    <t>4811159040931</t>
  </si>
  <si>
    <t>Холодильник ATLANT ХМ 4426-080 N</t>
  </si>
  <si>
    <t>4811159039386</t>
  </si>
  <si>
    <t>Холодильник ATLANT ХМ 4524-000 N</t>
  </si>
  <si>
    <t>4811159037863</t>
  </si>
  <si>
    <t>Холодильник ATLANT ХМ 4524-080 N</t>
  </si>
  <si>
    <t>4811159040764</t>
  </si>
  <si>
    <t>Холодильник ATLANT ХМ 4709-100</t>
  </si>
  <si>
    <t>4811159035395</t>
  </si>
  <si>
    <t>Холодильник ATLANT ХМ 4710-100</t>
  </si>
  <si>
    <t>4811159035432</t>
  </si>
  <si>
    <t>Холодильник ATLANT ХМ 4712-100</t>
  </si>
  <si>
    <t>4811159035517</t>
  </si>
  <si>
    <t>Холодильник ATLANT ХМ 4721-101</t>
  </si>
  <si>
    <t>4811159043918</t>
  </si>
  <si>
    <t>Холодильник ATLANT ХМ 4725-101</t>
  </si>
  <si>
    <t>4811159044335</t>
  </si>
  <si>
    <t>Холодильник ATLANT ХМ 6024-080</t>
  </si>
  <si>
    <t>4811159023965</t>
  </si>
  <si>
    <t>Холодильник ATLANT ХМ 6221-100</t>
  </si>
  <si>
    <t>4811159037481</t>
  </si>
  <si>
    <t>Холодильник AVEX RF-180 CS</t>
  </si>
  <si>
    <t>4680013313814</t>
  </si>
  <si>
    <t>Холодильник AVEX RF-318C NFW</t>
  </si>
  <si>
    <t>Холодильник AVEX RF-70</t>
  </si>
  <si>
    <t>Холодильник AVEX RF-70W</t>
  </si>
  <si>
    <t>Холодильник AVEX RF-90</t>
  </si>
  <si>
    <t>Холодильник AVEX RF-90S</t>
  </si>
  <si>
    <t>Холодильник AVEX RFC-301D NFW</t>
  </si>
  <si>
    <t>000CN327120</t>
  </si>
  <si>
    <t>Холодильник Beko CN 327120</t>
  </si>
  <si>
    <t>Холодильник BEKO CN 327120</t>
  </si>
  <si>
    <t>CN327120S</t>
  </si>
  <si>
    <t>Холодильник Beko CN 327120 S</t>
  </si>
  <si>
    <t>Холодильник BEKO CN 329100 W</t>
  </si>
  <si>
    <t>Холодильник BEKO CN 329120</t>
  </si>
  <si>
    <t>Холодильник BEKO CN 329120 S</t>
  </si>
  <si>
    <t>000CS325000</t>
  </si>
  <si>
    <t>Холодильник Beko CS 325000</t>
  </si>
  <si>
    <t>8418 21 990 0</t>
  </si>
  <si>
    <t>Холодильник BEKO CS 325000 S</t>
  </si>
  <si>
    <t>00CS325000S</t>
  </si>
  <si>
    <t>Холодильник Beko CS 325000 S</t>
  </si>
  <si>
    <t>000CS328020</t>
  </si>
  <si>
    <t>Холодильник BEKO CS 328020</t>
  </si>
  <si>
    <t>Холодильник BEKO CS 334022 (аналог RCSK340M20W)</t>
  </si>
  <si>
    <t>Холодильник BEKO CS 335020</t>
  </si>
  <si>
    <t>4607144787291</t>
  </si>
  <si>
    <t>Холодильник BEKO DS 325000 S (сереб.)</t>
  </si>
  <si>
    <t>4607144787512</t>
  </si>
  <si>
    <t>Холодильник BEKO DS 328000</t>
  </si>
  <si>
    <t>Холодильник BEKO RCNK 295E21S</t>
  </si>
  <si>
    <t>Холодильник BEKO RCNK 296E21 S, серебристый</t>
  </si>
  <si>
    <t>Холодильник BEKO RCNK 296E21 W, белый</t>
  </si>
  <si>
    <t>Холодильник BEKO RCNK 296K00 W</t>
  </si>
  <si>
    <t>Холодильник BEKO RCNK 310K20W</t>
  </si>
  <si>
    <t>Холодильник BEKO RCNK 321E20 B</t>
  </si>
  <si>
    <t>Холодильник BEKO RCNK 321E21 X</t>
  </si>
  <si>
    <t>Холодильник BEKO RCNK 321E21W</t>
  </si>
  <si>
    <t>Холодильник BEKO RCNK 321K00W, белый</t>
  </si>
  <si>
    <t>Холодильник BEKO RCNK 321K21S</t>
  </si>
  <si>
    <t>4607144789677</t>
  </si>
  <si>
    <t>Холодильник BEKO RCNK 335K00 W</t>
  </si>
  <si>
    <t>4607144788939</t>
  </si>
  <si>
    <t>Холодильник BEKO RCNK 355E20B бежевый</t>
  </si>
  <si>
    <t>Холодильник BEKO RCNK 356E21 W, белый</t>
  </si>
  <si>
    <t>4607144789301</t>
  </si>
  <si>
    <t>Холодильник BEKO RCNK295E21W</t>
  </si>
  <si>
    <t>RCNK320E20B</t>
  </si>
  <si>
    <t>Холодильник Beko RCNK320E20B</t>
  </si>
  <si>
    <t>Холодильник Beko RCNK320E20B бежевый</t>
  </si>
  <si>
    <t>Холодильник BEKO RCNK320E21S</t>
  </si>
  <si>
    <t>RCNK320E21S</t>
  </si>
  <si>
    <t>Холодильник Beko RCNK320E21S</t>
  </si>
  <si>
    <t>Холодильник BEKO RCNK320K00S</t>
  </si>
  <si>
    <t>RCNK355E20B</t>
  </si>
  <si>
    <t>Холодильник Beko RCNK355E20B</t>
  </si>
  <si>
    <t>Холодильник BEKO RCSK 250M00W</t>
  </si>
  <si>
    <t>4607144789974</t>
  </si>
  <si>
    <t>Холодильник BEKO RCSK 339M20W</t>
  </si>
  <si>
    <t>Холодильник BEKO RCSK 339M21W</t>
  </si>
  <si>
    <t>4607144789318</t>
  </si>
  <si>
    <t>Холодильник BEKO RCSK 379M20 W, белый</t>
  </si>
  <si>
    <t>7389810005161</t>
  </si>
  <si>
    <t>Холодильник BEKO RCSK 380M21W, белый</t>
  </si>
  <si>
    <t>Холодильник Beko RCSK380M20B RU бежевый (двухкамерный)</t>
  </si>
  <si>
    <t>C2F536CSRG</t>
  </si>
  <si>
    <t>Холодильник C2F536CSRG</t>
  </si>
  <si>
    <t>C2F536CWMV</t>
  </si>
  <si>
    <t>Холодильник C2F536CWMV</t>
  </si>
  <si>
    <t>C2F537CSG</t>
  </si>
  <si>
    <t>Холодильник C2F537CSG</t>
  </si>
  <si>
    <t>C2F537CWG</t>
  </si>
  <si>
    <t>Холодильник C2F537CWG</t>
  </si>
  <si>
    <t>C2F636CCRG</t>
  </si>
  <si>
    <t>Холодильник C2F636CCRG</t>
  </si>
  <si>
    <t>C2F636CFRG</t>
  </si>
  <si>
    <t>Холодильник C2F636CFRG</t>
  </si>
  <si>
    <t>C2F636CRRG</t>
  </si>
  <si>
    <t>Холодильник C2F636CRRG</t>
  </si>
  <si>
    <t>C2F636CWRG</t>
  </si>
  <si>
    <t>Холодильник C2F636CWRG</t>
  </si>
  <si>
    <t>C2F636CXMV</t>
  </si>
  <si>
    <t>Холодильник C2F636CXMV</t>
  </si>
  <si>
    <t>C2F637CXRG</t>
  </si>
  <si>
    <t>Холодильник C2F637CXRG</t>
  </si>
  <si>
    <t>Холодильник Candy CKBS 6200 S</t>
  </si>
  <si>
    <t>Холодильник CANDY CKBS 6200 W</t>
  </si>
  <si>
    <t>Холодильник DAEWOO FR 051AR</t>
  </si>
  <si>
    <t>8806323328331</t>
  </si>
  <si>
    <t>Холодильник Daewoo FR-132A</t>
  </si>
  <si>
    <t>Холодильник Daewoo RN-401</t>
  </si>
  <si>
    <t>Холодильник Daewoo RN-402</t>
  </si>
  <si>
    <t>Холодильник GORENJE   RK  6191 AW, белый</t>
  </si>
  <si>
    <t>Холодильник Gorenje NRK6191TW</t>
  </si>
  <si>
    <t>Холодильник Gorenje NRK6192MR, бордовый</t>
  </si>
  <si>
    <t>Холодильник Gorenje NRK6201CW, белый</t>
  </si>
  <si>
    <t>Холодильник GORENJE NRK6201GX,  двухкамерный,  серебристый</t>
  </si>
  <si>
    <t>Холодильник Gorenje RK41200 W белый</t>
  </si>
  <si>
    <t>Холодильник Gorenje RK41200E</t>
  </si>
  <si>
    <t>Холодильник Gorenje RKV42200E</t>
  </si>
  <si>
    <t>Холодильник Hansa FM 138.3</t>
  </si>
  <si>
    <t>Холодильник HISENSE  RS-13DR4SA</t>
  </si>
  <si>
    <t>Холодильник HISENSE  RS-20DR4SAW</t>
  </si>
  <si>
    <t>Холодильник HISENSE RD-22DC4SAW</t>
  </si>
  <si>
    <t>Холодильник HISENSE RD-27DC4SAW</t>
  </si>
  <si>
    <t>Холодильник HISENSE RD-28DR4SAW</t>
  </si>
  <si>
    <t>Холодильник HISENSE RD-30WC4SAW</t>
  </si>
  <si>
    <t>Холодильник HISENSE RD-32DC4SAS</t>
  </si>
  <si>
    <t>Холодильник HISENSE RD-32DC4SAW</t>
  </si>
  <si>
    <t>Холодильник HISENSE RD-33DC4SAW</t>
  </si>
  <si>
    <t>Холодильник HISENSE RD-35DR4SAS</t>
  </si>
  <si>
    <t>Холодильник HISENSE RD-35DR4SAW</t>
  </si>
  <si>
    <t>Холодильник HISENSE RD-37WC4SAW</t>
  </si>
  <si>
    <t>Холодильник HISENSE RD-44WC4SAS</t>
  </si>
  <si>
    <t>Холодильник HISENSE RD-44WC4SAY</t>
  </si>
  <si>
    <t>Холодильник HISENSE RD-46WC4SAS</t>
  </si>
  <si>
    <t>Холодильник HISENSE RD-60WС4SAB</t>
  </si>
  <si>
    <t>Холодильник HISENSE RD-60WС4SAX</t>
  </si>
  <si>
    <t>Холодильник HISENSE RD-65WR4SBX</t>
  </si>
  <si>
    <t>Холодильник HISENSE RD-65WR4SBY</t>
  </si>
  <si>
    <t>Холодильник HISENSE RQ-56WC4SAX</t>
  </si>
  <si>
    <t>Холодильник HISENSE RS-47WL4SAX (R)</t>
  </si>
  <si>
    <t>Холодильник HISENSE RС-67WS4SAS</t>
  </si>
  <si>
    <t>R-B410PUC6 INX</t>
  </si>
  <si>
    <t>Холодильник Hitachi R-B410PUC6 INX</t>
  </si>
  <si>
    <t>R-B410PUC6 PWH</t>
  </si>
  <si>
    <t>Холодильник Hitachi R-B410PUC6 PWH</t>
  </si>
  <si>
    <t>R-BG410PUC6 GBK</t>
  </si>
  <si>
    <t>Холодильник Hitachi R-BG410PUC6 GBK</t>
  </si>
  <si>
    <t>R-BG410PUC6 GS</t>
  </si>
  <si>
    <t>Холодильник Hitachi R-BG410PUC6 GS</t>
  </si>
  <si>
    <t>R-BG410PUC6X GBE</t>
  </si>
  <si>
    <t>Холодильник Hitachi R-BG410PUC6X GBE</t>
  </si>
  <si>
    <t>R-BG410PUC6X GBK</t>
  </si>
  <si>
    <t>Холодильник Hitachi R-BG410PUC6X GBK</t>
  </si>
  <si>
    <t>V470PUC3KIN</t>
  </si>
  <si>
    <t>Холодильник Hitachi R-V470PUC3K INX</t>
  </si>
  <si>
    <t>RV540PUC3KXINX</t>
  </si>
  <si>
    <t>Холодильник Hitachi R-V540PUC3KX INX</t>
  </si>
  <si>
    <t>V540PUC3KXI</t>
  </si>
  <si>
    <t>RV660PUC3KSLS</t>
  </si>
  <si>
    <t>Холодильник Hitachi R-V660PUC3K SLS</t>
  </si>
  <si>
    <t>RV660PUC3KXINX</t>
  </si>
  <si>
    <t>Холодильник Hitachi R-V660PUC3KX INX</t>
  </si>
  <si>
    <t>RV720PUC1KSLS</t>
  </si>
  <si>
    <t>Холодильник Hitachi R-V720PUC1K SLS</t>
  </si>
  <si>
    <t>RV720PUC1KXINX</t>
  </si>
  <si>
    <t>Холодильник Hitachi R-V720PUC1KX INX</t>
  </si>
  <si>
    <t>RV910PUC1KSLS</t>
  </si>
  <si>
    <t>Холодильник Hitachi R-V910PUC1K SLS</t>
  </si>
  <si>
    <t>RV910PUC1KXINX</t>
  </si>
  <si>
    <t>Холодильник Hitachi R-V910PUC1KX INX</t>
  </si>
  <si>
    <t>RVG470PUC3GBK</t>
  </si>
  <si>
    <t>Холодильник Hitachi R-VG470PUC3 GBK</t>
  </si>
  <si>
    <t>VG470PUC3GB</t>
  </si>
  <si>
    <t>RVG470PUC3GBW</t>
  </si>
  <si>
    <t>Холодильник Hitachi R-VG470PUC3 GBW</t>
  </si>
  <si>
    <t>G470PUC3GBW</t>
  </si>
  <si>
    <t>VG540PUC3GBK</t>
  </si>
  <si>
    <t>Холодильник Hitachi R-VG540PUC3 GBK</t>
  </si>
  <si>
    <t>RVG540PUC3GBK</t>
  </si>
  <si>
    <t>VG540PUC3GB</t>
  </si>
  <si>
    <t>RVG540PUC3GGR</t>
  </si>
  <si>
    <t>Холодильник Hitachi R-VG540PUC3 GGR</t>
  </si>
  <si>
    <t>VG540PUC3GG</t>
  </si>
  <si>
    <t>RVG660PUC3GBK</t>
  </si>
  <si>
    <t>Холодильник Hitachi R-VG660PUC3 GBK</t>
  </si>
  <si>
    <t>VG660PUC3GGR</t>
  </si>
  <si>
    <t>Холодильник Hitachi R-VG660PUC3 GGR</t>
  </si>
  <si>
    <t>VG720PUC5GBK</t>
  </si>
  <si>
    <t>Холодильник Hitachi R-VG720PUC5 GBK</t>
  </si>
  <si>
    <t>VG910PUC5GBK</t>
  </si>
  <si>
    <t>Холодильник Hitachi R-VG910PUC5 GBK</t>
  </si>
  <si>
    <t>RW660FPUC3XGBK</t>
  </si>
  <si>
    <t>Холодильник Hitachi R-W660FPUC3X GBK</t>
  </si>
  <si>
    <t>RW660PUC3GBK</t>
  </si>
  <si>
    <t>Холодильник Hitachi R-W660PUC3 GBK</t>
  </si>
  <si>
    <t>R-W660PUC3 GBK</t>
  </si>
  <si>
    <t>RW660PUC3GBW</t>
  </si>
  <si>
    <t>Холодильник Hitachi R-W660PUC3 GBW</t>
  </si>
  <si>
    <t>RW660PUC3GGR</t>
  </si>
  <si>
    <t>Холодильник Hitachi R-W660PUC3 GGR</t>
  </si>
  <si>
    <t>RW660PUC3INX</t>
  </si>
  <si>
    <t>Холодильник Hitachi R-W660PUC3 INX</t>
  </si>
  <si>
    <t>R-W720FPUC1X GBK</t>
  </si>
  <si>
    <t>Холодильник Hitachi R-W720FPUC1X GBK</t>
  </si>
  <si>
    <t>20FPUC1XGBK</t>
  </si>
  <si>
    <t>RW720FPUC1XGBW</t>
  </si>
  <si>
    <t>Холодильник Hitachi R-W720FPUC1X GBW</t>
  </si>
  <si>
    <t>RW720PUC1GBK</t>
  </si>
  <si>
    <t>Холодильник Hitachi R-W720PUC1 GBK</t>
  </si>
  <si>
    <t>RW720PUC1GBW</t>
  </si>
  <si>
    <t>Холодильник Hitachi R-W720PUC1 GBW</t>
  </si>
  <si>
    <t>RW720PUC1INX</t>
  </si>
  <si>
    <t>Холодильник Hitachi R-W720PUC1 INX</t>
  </si>
  <si>
    <t>W910PUC4GBK</t>
  </si>
  <si>
    <t>Холодильник Hitachi R-W910PUC4 GBK</t>
  </si>
  <si>
    <t>RW910PUC4INX</t>
  </si>
  <si>
    <t>Холодильник Hitachi R-W910PUC4 INX</t>
  </si>
  <si>
    <t>Холодильник Indesit BI 1601 белый</t>
  </si>
  <si>
    <t>Холодильник Indesit BIA 16</t>
  </si>
  <si>
    <t>Холодильник Indesit BIA 16 S</t>
  </si>
  <si>
    <t>Холодильник Indesit BIA 18</t>
  </si>
  <si>
    <t>Холодильник Indesit BIA 18 S</t>
  </si>
  <si>
    <t>Холодильник Indesit BIA 20 X</t>
  </si>
  <si>
    <t>Холодильник Indesit BIA 201, белый</t>
  </si>
  <si>
    <t>Холодильник Indesit BIHA 20</t>
  </si>
  <si>
    <t>Холодильник Indesit DF 4160 W</t>
  </si>
  <si>
    <t>Холодильник Indesit DF 4180 W</t>
  </si>
  <si>
    <t>Холодильник Indesit DF 5160 W</t>
  </si>
  <si>
    <t>Холодильник INDESIT DF 5160S</t>
  </si>
  <si>
    <t>Холодильник INDESIT DF 5180W</t>
  </si>
  <si>
    <t>8007842886047</t>
  </si>
  <si>
    <t>Холодильник Indesit DF 5181 X M</t>
  </si>
  <si>
    <t>Холодильник Indesit DF 5200 S</t>
  </si>
  <si>
    <t>Холодильник Indesit DF 6201 X R, нержавеющая сталь</t>
  </si>
  <si>
    <t>Холодильник Indesit DFE 4160 S</t>
  </si>
  <si>
    <t>Холодильник Indesit DFE 4200 S</t>
  </si>
  <si>
    <t>Холодильник Indesit DFE 4200 W</t>
  </si>
  <si>
    <t>Холодильник Indesit EF 16 D белый</t>
  </si>
  <si>
    <t>Холодильник Indesit EF 16 белый</t>
  </si>
  <si>
    <t>Холодильник Indesit EF 18 S</t>
  </si>
  <si>
    <t>Холодильник Indesit EF 18 SD</t>
  </si>
  <si>
    <t>Холодильник INDESIT EF 18 белый</t>
  </si>
  <si>
    <t>8050147012451</t>
  </si>
  <si>
    <t>Холодильник INDESIT EF 18D</t>
  </si>
  <si>
    <t>8050147012444</t>
  </si>
  <si>
    <t>Холодильник Indesit EF 20 D</t>
  </si>
  <si>
    <t>Холодильник Indesit EF 20 SD</t>
  </si>
  <si>
    <t>Холодильник INDESIT EF 20, белый</t>
  </si>
  <si>
    <t>Холодильник INDESIT ES 16</t>
  </si>
  <si>
    <t>Холодильник INDESIT ES 18</t>
  </si>
  <si>
    <t>Холодильник INDESIT ES 20</t>
  </si>
  <si>
    <t>Холодильник INDESIT SB 15020</t>
  </si>
  <si>
    <t>Холодильник Indesit SB 15040, белый</t>
  </si>
  <si>
    <t>Холодильник Indesit SB 167</t>
  </si>
  <si>
    <t>Холодильник Indesit SB 185</t>
  </si>
  <si>
    <t>Холодильник Indesit SB 200</t>
  </si>
  <si>
    <t>Холодильник INDESIT ST 14510</t>
  </si>
  <si>
    <t>8007842668667</t>
  </si>
  <si>
    <t>Холодильник Indesit ST 167</t>
  </si>
  <si>
    <t>Холодильник Indesit TIA 18</t>
  </si>
  <si>
    <t>Холодильник LG GA B379 SEQA</t>
  </si>
  <si>
    <t>Холодильник LG GA B379 SMCA нержавеющая сталь</t>
  </si>
  <si>
    <t>Холодильник LG GA B489 ZMCA</t>
  </si>
  <si>
    <t>Холодильник LG GA-B379 SECA</t>
  </si>
  <si>
    <t>Холодильник LG GA-B379 SVQA</t>
  </si>
  <si>
    <t>Холодильник LG GA-B379 UCA</t>
  </si>
  <si>
    <t>Холодильник LG GA-B379 UEQA</t>
  </si>
  <si>
    <t>Холодильник LG GA-B379 UQDA белый (fighter)</t>
  </si>
  <si>
    <t>Холодильник LG GA-B379UEDA</t>
  </si>
  <si>
    <t>Холодильник LG GA-B379UMDA</t>
  </si>
  <si>
    <t>Холодильник LG GA-B389SEQZ</t>
  </si>
  <si>
    <t>8801040000638</t>
  </si>
  <si>
    <t>Холодильник LG GA-B389SQCZ</t>
  </si>
  <si>
    <t>8801040000591</t>
  </si>
  <si>
    <t>Холодильник LG GA-B409 SAQA</t>
  </si>
  <si>
    <t>Холодильник LG GA-B409 SECA</t>
  </si>
  <si>
    <t>Холодильник LG GA-B409 SECL, бежевый</t>
  </si>
  <si>
    <t>Холодильник LG GA-B409 SEQA</t>
  </si>
  <si>
    <t>Холодильник LG GAB409 SMCA</t>
  </si>
  <si>
    <t>Холодильник LG GA-B409 SMQA</t>
  </si>
  <si>
    <t>Холодильник LG GA-B409 SMQL</t>
  </si>
  <si>
    <t>Холодильник LG GA-B409 SQQL</t>
  </si>
  <si>
    <t>Холодильник LG GA-B409 SVCA</t>
  </si>
  <si>
    <t>Холодильник LG GA-B409 SVQA</t>
  </si>
  <si>
    <t>Холодильник LG GA-B409 UCA</t>
  </si>
  <si>
    <t>Холодильник LG GA-B409 UMQA</t>
  </si>
  <si>
    <t>Холодильник LG GA-B409SEQL</t>
  </si>
  <si>
    <t>Холодильник LG GA-B409SMCL, нержавеющая сталь</t>
  </si>
  <si>
    <t>Холодильник LG GA-B409UEDA бежевый (fighter)</t>
  </si>
  <si>
    <t>Холодильник LG GA-B409UEQA</t>
  </si>
  <si>
    <t>Холодильник LG GA-B409ULQA серебристый</t>
  </si>
  <si>
    <t>Холодильник LG GA-B409UMDA</t>
  </si>
  <si>
    <t>Холодильник LG GA-B409UQDA</t>
  </si>
  <si>
    <t>Холодильник LG GA-B419SEQL</t>
  </si>
  <si>
    <t>Холодильник LG GA-B419SQQL</t>
  </si>
  <si>
    <t>8801031540419</t>
  </si>
  <si>
    <t>Холодильник LG GA-B429SAQZ</t>
  </si>
  <si>
    <t>Холодильник LG GA-B429SECZ</t>
  </si>
  <si>
    <t>Холодильник LG GA-B429SEQZ</t>
  </si>
  <si>
    <t>8801040000744</t>
  </si>
  <si>
    <t>Холодильник LG GA-B429SMCZ</t>
  </si>
  <si>
    <t>8801040000751</t>
  </si>
  <si>
    <t>Холодильник LG GA-B429SQCZ</t>
  </si>
  <si>
    <t>8801040000713</t>
  </si>
  <si>
    <t>Холодильник LG GA-B429SQQZ</t>
  </si>
  <si>
    <t>8801040000720</t>
  </si>
  <si>
    <t>Холодильник LG GA-B449YVQZ</t>
  </si>
  <si>
    <t>8801040000928</t>
  </si>
  <si>
    <t>Холодильник LG GA-B489 SBKZ</t>
  </si>
  <si>
    <t>Холодильник LG GA-B489 ZVCA</t>
  </si>
  <si>
    <t>Холодильник LG GA-B489SMQZ</t>
  </si>
  <si>
    <t>Холодильник LG GA-B489TGRF</t>
  </si>
  <si>
    <t>Холодильник LG GA-B489YECZ</t>
  </si>
  <si>
    <t>Холодильник LG GA-B489YEDL</t>
  </si>
  <si>
    <t>Холодильник LG GA-B489YEQZ</t>
  </si>
  <si>
    <t>Холодильник LG GA-B489YMCZ</t>
  </si>
  <si>
    <t>Холодильник LG GA-B489YMKZ</t>
  </si>
  <si>
    <t>Холодильник LG GA-B489YVDL белый (fighter)</t>
  </si>
  <si>
    <t>Холодильник LG GA-B489YVQZ</t>
  </si>
  <si>
    <t>Холодильник LG GA-B489ZECL</t>
  </si>
  <si>
    <t>Холодильник LG GA-B499SVKZ</t>
  </si>
  <si>
    <t>8801040000102</t>
  </si>
  <si>
    <t>Холодильник LG GA-B499YECZ</t>
  </si>
  <si>
    <t>8801040000805</t>
  </si>
  <si>
    <t>Холодильник LG GA-B499YLCZ</t>
  </si>
  <si>
    <t>8801040000942</t>
  </si>
  <si>
    <t>Холодильник LG GA-B499YVCZ</t>
  </si>
  <si>
    <t>Холодильник LG GC-B207GMQV</t>
  </si>
  <si>
    <t>GC-B399SMQZ</t>
  </si>
  <si>
    <t>Холодильник LG GC-B399SMQZ</t>
  </si>
  <si>
    <t>GC-B399SVQZ</t>
  </si>
  <si>
    <t>Холодильник LG GC-B399SVQZ</t>
  </si>
  <si>
    <t>0GCB399SVQZ</t>
  </si>
  <si>
    <t>0GCB429SEQZ</t>
  </si>
  <si>
    <t>Холодильник LG GC-B429SEQZ</t>
  </si>
  <si>
    <t>0GCB429SMQZ</t>
  </si>
  <si>
    <t>Холодильник LG GC-B429SMQZ</t>
  </si>
  <si>
    <t>GC-B429SVQZ</t>
  </si>
  <si>
    <t>Холодильник LG GC-B429SVQZ</t>
  </si>
  <si>
    <t>0GCB429SVQZ</t>
  </si>
  <si>
    <t>Холодильник LG GC-B519PMCZ</t>
  </si>
  <si>
    <t>6934585693149</t>
  </si>
  <si>
    <t>0GCB559EABZ</t>
  </si>
  <si>
    <t>Холодильник LG GC-B559EABZ</t>
  </si>
  <si>
    <t>GC-L247SMUV</t>
  </si>
  <si>
    <t>Холодильник LG GC-L247SMUV</t>
  </si>
  <si>
    <t>Холодильник LG GC-M502HEHL бежевый</t>
  </si>
  <si>
    <t>GC-P207GARV</t>
  </si>
  <si>
    <t>Холодильник LG GC-P207GARV</t>
  </si>
  <si>
    <t>GL-B302RLHG</t>
  </si>
  <si>
    <t>Холодильник LG GL-B302RLHG</t>
  </si>
  <si>
    <t>GL-B302RQHG</t>
  </si>
  <si>
    <t>Холодильник LG GL-B302RQHG</t>
  </si>
  <si>
    <t>0GLB302RQHG</t>
  </si>
  <si>
    <t>IN</t>
  </si>
  <si>
    <t>GL-M432RLQL</t>
  </si>
  <si>
    <t>Холодильник LG GL-M432RLQL</t>
  </si>
  <si>
    <t>0GLM432RLQL</t>
  </si>
  <si>
    <t>GL-M432RQQL</t>
  </si>
  <si>
    <t>Холодильник LG GL-M432RQQL</t>
  </si>
  <si>
    <t>0GLM432RQQL</t>
  </si>
  <si>
    <t>0GLM542GLQL</t>
  </si>
  <si>
    <t>Холодильник LG GL-M542GLQL</t>
  </si>
  <si>
    <t>GL-M542GQQL</t>
  </si>
  <si>
    <t>Холодильник LG GL-M542GQQL</t>
  </si>
  <si>
    <t>0GLM542GQQL</t>
  </si>
  <si>
    <t>0GLM692GLQL</t>
  </si>
  <si>
    <t>Холодильник LG GL-M692GLQL</t>
  </si>
  <si>
    <t>0GLM692GQQL</t>
  </si>
  <si>
    <t>Холодильник LG GL-M692GQQL</t>
  </si>
  <si>
    <t xml:space="preserve">GN-B222SLCL </t>
  </si>
  <si>
    <t xml:space="preserve">Холодильник LG GN-B222SLCL </t>
  </si>
  <si>
    <t>GN-B272SLCL</t>
  </si>
  <si>
    <t>Холодильник LG GN-B272SLCL</t>
  </si>
  <si>
    <t>GN-H702HEHU</t>
  </si>
  <si>
    <t>Холодильник LG GN-H702HEHU</t>
  </si>
  <si>
    <t>0GNH702HEHU</t>
  </si>
  <si>
    <t>GN-H702HMHU</t>
  </si>
  <si>
    <t>Холодильник LG GN-H702HMHU</t>
  </si>
  <si>
    <t>0GNH702HMHU</t>
  </si>
  <si>
    <t>GN-M702HEHM</t>
  </si>
  <si>
    <t>Холодильник LG GN-M702HEHM</t>
  </si>
  <si>
    <t>GN-M702HMHM</t>
  </si>
  <si>
    <t>Холодильник LG GN-M702HMHM</t>
  </si>
  <si>
    <t>GR-B802HMPM</t>
  </si>
  <si>
    <t>Холодильник LG GR-B802HMPM</t>
  </si>
  <si>
    <t>Холодильник LG GW-B489SMFZ</t>
  </si>
  <si>
    <t>Холодильник LG GW-B499SQGZ</t>
  </si>
  <si>
    <t>8806087737493</t>
  </si>
  <si>
    <t>Холодильник LG GС-B207 GVQV</t>
  </si>
  <si>
    <t>Холодильник NORD DR 221</t>
  </si>
  <si>
    <t>Холодильник NORD DR 240</t>
  </si>
  <si>
    <t>Холодильник NORD DR 51</t>
  </si>
  <si>
    <t>Холодильник NORD DR 90</t>
  </si>
  <si>
    <t>Холодильник NORD NRB 139 332 A+</t>
  </si>
  <si>
    <t>Холодильник NORD ДХ 403 011</t>
  </si>
  <si>
    <t>Холодильник Pozis RK FNF-170 wb белый с черным</t>
  </si>
  <si>
    <t>Холодильник Pozis RK FNF-172 b черный</t>
  </si>
  <si>
    <t>Холодильник Pozis RK FNF-172 bg бежевый</t>
  </si>
  <si>
    <t>Холодильник Pozis RK FNF-172 Gf графит</t>
  </si>
  <si>
    <t>Холодильник POZIS RK FNF-172 r, рубиновый</t>
  </si>
  <si>
    <t>Холодильник Pozis RK FNF-172 s серебристый</t>
  </si>
  <si>
    <t>Холодильник Pozis RK FNF-172 w b белый с черным</t>
  </si>
  <si>
    <t>Холодильник Pozis RK FNF-172 w gf белый с графитовым</t>
  </si>
  <si>
    <t>Холодильник Pozis RK FNF-172 w s белый с серебристым</t>
  </si>
  <si>
    <t>Холодильник Pozis RK FNF-172 w белый</t>
  </si>
  <si>
    <t>Холодильник Pozis RK-103 A серебро</t>
  </si>
  <si>
    <t>Холодильник POZIS RK-103 А</t>
  </si>
  <si>
    <t>Холодильник POZIS RK-103, рубиновый</t>
  </si>
  <si>
    <t>Холодильник POZIS RK-103, черный</t>
  </si>
  <si>
    <t>Холодильник Pozis RK-128w, белый</t>
  </si>
  <si>
    <t>Холодильник Pozis RK-139 A, белый</t>
  </si>
  <si>
    <t>Холодильник POZIS RK-149 А, бежевый</t>
  </si>
  <si>
    <t>Холодильник POZIS RK-149 А, серебристый</t>
  </si>
  <si>
    <t>Холодильник POZIS RK-149 А, черный</t>
  </si>
  <si>
    <t>Холодильник Pozis RS-405, белый</t>
  </si>
  <si>
    <t>Холодильник SAMSUNG RB-30J3000SA</t>
  </si>
  <si>
    <t>Холодильник SAMSUNG RB-30J3000WW</t>
  </si>
  <si>
    <t>Холодильник SAMSUNG RB-30J3200SS</t>
  </si>
  <si>
    <t>Холодильник SAMSUNG RB-33J3200EF</t>
  </si>
  <si>
    <t>Холодильник SAMSUNG RB33J3200SA</t>
  </si>
  <si>
    <t>Холодильник SAMSUNG RB-33J3200WW</t>
  </si>
  <si>
    <t>Холодильник SAMSUNG RB-33J3220EF</t>
  </si>
  <si>
    <t>Холодильник SAMSUNG RB33J3220SA</t>
  </si>
  <si>
    <t>Холодильник SAMSUNG RB-37J5000WW</t>
  </si>
  <si>
    <t>Холодильник SAMSUNG RB-37J5200SA</t>
  </si>
  <si>
    <t>Холодильник SAMSUNG RL-53GTBIH</t>
  </si>
  <si>
    <t>Холодильник SAMSUNG RS-A1STWP</t>
  </si>
  <si>
    <t>RT22HAR4DSA</t>
  </si>
  <si>
    <t>Холодильник Samsung RT22HAR4DSA/WT</t>
  </si>
  <si>
    <t>RT22HAR4DWW</t>
  </si>
  <si>
    <t>Холодильник Samsung RT22HAR4DWW/WT</t>
  </si>
  <si>
    <t>RT29K5030S8</t>
  </si>
  <si>
    <t>Холодильник Samsung RT29K5030S8/WT</t>
  </si>
  <si>
    <t>RT29K5030WW</t>
  </si>
  <si>
    <t>Холодильник Samsung RT29K5030WW/WT</t>
  </si>
  <si>
    <t>RT32K5132S8</t>
  </si>
  <si>
    <t>Холодильник Samsung RT32K5132S8/WT</t>
  </si>
  <si>
    <t>RT32K5132WW</t>
  </si>
  <si>
    <t>Холодильник Samsung RT32K5132WW/WT</t>
  </si>
  <si>
    <t>Холодильник SHARP SJ-B233 ZRSL</t>
  </si>
  <si>
    <t>Холодильник SHARP SJ-B236 ZR-WH</t>
  </si>
  <si>
    <t>Холодильник Sharp SJ-FS97VBK</t>
  </si>
  <si>
    <t>0SHRF-275DW</t>
  </si>
  <si>
    <t>Холодильник SHIVAKI SHRF-275DW</t>
  </si>
  <si>
    <t>Холодильник SUPRA RF-055</t>
  </si>
  <si>
    <t>Холодильник Vestel VCB 274 VW</t>
  </si>
  <si>
    <t>Холодильник Vestel VCB 330 VW</t>
  </si>
  <si>
    <t>Холодильник Vestel VCB 365 LS</t>
  </si>
  <si>
    <t>Холодильник VESTEL VCB 365 LW</t>
  </si>
  <si>
    <t>Холодильник VESTEL VCB170VW</t>
  </si>
  <si>
    <t>4660013903376</t>
  </si>
  <si>
    <t>Холодильник Vestel VDD 345 VW</t>
  </si>
  <si>
    <t>Холодильник Атлант МХ-2822-80</t>
  </si>
  <si>
    <t>Холодильник Атлант МХ-2823-80</t>
  </si>
  <si>
    <t>Холодильник Атлант МХ-5810-62</t>
  </si>
  <si>
    <t>Холодильник Атлант МХМ-2808-90</t>
  </si>
  <si>
    <t>Холодильник Атлант МХМ-2819-90</t>
  </si>
  <si>
    <t>Холодильник Атлант МХМ-2826-90</t>
  </si>
  <si>
    <t>Холодильник Атлант МХМ-2835-08 серебристый</t>
  </si>
  <si>
    <t>Холодильник Атлант МХМ-2835-90</t>
  </si>
  <si>
    <t>Холодильник Атлант ХМ- 4023-000</t>
  </si>
  <si>
    <t>Холодильник Атлант ХМ- 4024-000</t>
  </si>
  <si>
    <t>Холодильник Атлант ХМ- 4025-000</t>
  </si>
  <si>
    <t>Холодильник Атлант ХМ- 4026-000</t>
  </si>
  <si>
    <t>Холодильник Атлант ХМ-4008-022</t>
  </si>
  <si>
    <t>Холодильник Атлант ХМ-4009-022</t>
  </si>
  <si>
    <t>Холодильник Атлант ХМ-4010-022</t>
  </si>
  <si>
    <t>Холодильник Атлант ХМ-4011-022</t>
  </si>
  <si>
    <t>Холодильник Атлант ХМ-4012-022</t>
  </si>
  <si>
    <t>Холодильник Атлант ХМ-4012-030 рубиновый</t>
  </si>
  <si>
    <t>Холодильник Атлант ХМ-4012-080</t>
  </si>
  <si>
    <t>Холодильник Атлант ХМ-4013-022</t>
  </si>
  <si>
    <t>Холодильник Атлант ХМ-4208-000</t>
  </si>
  <si>
    <t>Холодильник Атлант ХМ-4214-000</t>
  </si>
  <si>
    <t>Холодильник Атлант ХМ-4421-000- N</t>
  </si>
  <si>
    <t>Холодильник Атлант ХМ-4421-009-ND</t>
  </si>
  <si>
    <t>Холодильник Атлант ХМ-4421-060- N серый</t>
  </si>
  <si>
    <t>Холодильник Атлант ХМ-4421-080- N</t>
  </si>
  <si>
    <t>Холодильник Атлант ХМ-4423-000- N</t>
  </si>
  <si>
    <t>Холодильник Атлант ХМ-4423-060- Nсерый</t>
  </si>
  <si>
    <t>Холодильник Атлант ХМ-4423-080- N</t>
  </si>
  <si>
    <t>Холодильник Атлант ХМ-4424-000-N</t>
  </si>
  <si>
    <t>Холодильник Атлант ХМ-4424-060-N Серый</t>
  </si>
  <si>
    <t>Холодильник Атлант ХМ-4424-080-N</t>
  </si>
  <si>
    <t>Холодильник Атлант ХМ-4425-000-N</t>
  </si>
  <si>
    <t>Холодильник Атлант ХМ-4425-009-ND</t>
  </si>
  <si>
    <t>Холодильник Атлант ХМ-4425-080-N</t>
  </si>
  <si>
    <t>Холодильник Атлант ХМ-4426-000-N</t>
  </si>
  <si>
    <t>Холодильник Атлант ХМ-4426-009-ND</t>
  </si>
  <si>
    <t>Холодильник Атлант ХМ-4521-000-N</t>
  </si>
  <si>
    <t>Холодильник Атлант ХМ-4521-000-ND</t>
  </si>
  <si>
    <t>Холодильник Атлант ХМ-4521-060-ND</t>
  </si>
  <si>
    <t>Холодильник Атлант ХМ-4521-080-ND</t>
  </si>
  <si>
    <t>Холодильник Атлант ХМ-4524-000-ND</t>
  </si>
  <si>
    <t>Холодильник Атлант ХМ-4524-080-ND</t>
  </si>
  <si>
    <t>Холодильник Атлант ХМ-6021-031</t>
  </si>
  <si>
    <t>Холодильник Атлант ХМ-6023-031</t>
  </si>
  <si>
    <t>Холодильник Атлант ХМ-6024-031</t>
  </si>
  <si>
    <t>Холодильник Атлант ХМ-6025-031</t>
  </si>
  <si>
    <t>Холодильник Атлант ХМ-6025-080</t>
  </si>
  <si>
    <t>Холодильник Атлант ХМ-6026-031</t>
  </si>
  <si>
    <t>Холодильник Атлант ХМ-6221-000</t>
  </si>
  <si>
    <t>Холодильник Атлант ХМ-6221-180</t>
  </si>
  <si>
    <t>Холодильник Атлант ХМ-6224-000</t>
  </si>
  <si>
    <t>Холодильник Атлант ХМ-6224-100</t>
  </si>
  <si>
    <t>Холодильник Саратов 263 (КШД-200/300)</t>
  </si>
  <si>
    <t>Холодильник Саратов 264 (КШД-150/30)</t>
  </si>
  <si>
    <t>Холодильник Саратов 467 (кш- 210)</t>
  </si>
  <si>
    <t>Холодильник Саратов 550</t>
  </si>
  <si>
    <t>8418 29 000 0</t>
  </si>
  <si>
    <t>Холодильник-морозильник  "NRB 139 030"  (NORD)</t>
  </si>
  <si>
    <t>Холодильник-морозильник  "NRB 139 032"  (NORD)</t>
  </si>
  <si>
    <t>Холодильник-морозильник "DRF 110 ISP". (NORD)</t>
  </si>
  <si>
    <t>Холодильник-морозильник "DRF 110 WSP". (NORD)</t>
  </si>
  <si>
    <t>Холодильник-морозильник "DRF 119 ISP". (NORD)</t>
  </si>
  <si>
    <t>Холодильник-морозильник "DRF 119 WSP". (NORD)</t>
  </si>
  <si>
    <t>Холодильник-морозильник "NORD DRT 50 ". (НОРД)</t>
  </si>
  <si>
    <t>Холодильник-морозильник "NRB 118 032" (NORD)</t>
  </si>
  <si>
    <t>Холодильник-морозильник "NRB 118 332" (NORD)</t>
  </si>
  <si>
    <t>Холодильник-морозильник "NRB 120 032" (NORD)</t>
  </si>
  <si>
    <t>Холодильник-морозильник "NRB 120 332" (NORD)</t>
  </si>
  <si>
    <t>Холодильник-морозильник "NRB 137 032" (NORD)</t>
  </si>
  <si>
    <t>Холодильник-морозильник "NRB 137 332" (NORD)</t>
  </si>
  <si>
    <t>Холодильник-морозильник "NRT 141 030". (NORD)</t>
  </si>
  <si>
    <t>Холодильник-морозильник "NRT 141 032". (NORD)</t>
  </si>
  <si>
    <t>4823056927949</t>
  </si>
  <si>
    <t>Холодильник-морозильник "NRT 144 332"  (NORD)</t>
  </si>
  <si>
    <t>Холодильник-морозильник "NRT 274 032"  (NORD)</t>
  </si>
  <si>
    <t>Холодильник-морозильник "NRT 275 032"  (NORD)</t>
  </si>
  <si>
    <t>Холодильник-морозильник "ДХ 271 010". (NORD)</t>
  </si>
  <si>
    <t>Холодильник-морозильник "ДХ 274 011". (NORD)</t>
  </si>
  <si>
    <t>Чайник BBK EK1700P, белый/оранжевый</t>
  </si>
  <si>
    <t>Чайник BBK EK1701P, белый/черный</t>
  </si>
  <si>
    <t>Чайник BBK EK1706S нержавеющая сталь/черный</t>
  </si>
  <si>
    <t>Чайник BBK EK1710S, белый/черный</t>
  </si>
  <si>
    <t>Чайник BBK EK1710S, шоколад</t>
  </si>
  <si>
    <t>Чайник BBK EK1750P, зеленый</t>
  </si>
  <si>
    <t>Чайник BBK EK1800P белый/серый</t>
  </si>
  <si>
    <t>Чайник GORENJE K10C, белый</t>
  </si>
  <si>
    <t>3838942741067</t>
  </si>
  <si>
    <t>4895156859154</t>
  </si>
  <si>
    <t>Чайник Gorenje K15BK черный/серебристый</t>
  </si>
  <si>
    <t>Чайник GORENJE K15KARIM, белый/рисунок</t>
  </si>
  <si>
    <t>3838782012419</t>
  </si>
  <si>
    <t>Чайник GORENJE K17G, серебристый</t>
  </si>
  <si>
    <t>3838942748998</t>
  </si>
  <si>
    <t>Чайник GORENJE K17HE, серебристый</t>
  </si>
  <si>
    <t>Чайник GORENJE K17INF, красный</t>
  </si>
  <si>
    <t>3838782012440</t>
  </si>
  <si>
    <t>Чайник Gorenje K17TRE, серебристый/черный</t>
  </si>
  <si>
    <t>W0000КТ6151</t>
  </si>
  <si>
    <t>Чайник KITFORT КТ-615-1 белый</t>
  </si>
  <si>
    <t>00NC-GK1WTQ</t>
  </si>
  <si>
    <t>Чайник Panasonic NC-GK1WTQ</t>
  </si>
  <si>
    <t>NC-SK1BTQ</t>
  </si>
  <si>
    <t>Чайник Panasonic NC-SK1BTQ</t>
  </si>
  <si>
    <t>00HD4649/00</t>
  </si>
  <si>
    <t>Чайник Philips HD4649/00</t>
  </si>
  <si>
    <t>00HD4649/55</t>
  </si>
  <si>
    <t>Чайник Philips HD4649/55</t>
  </si>
  <si>
    <t>00HD4676/40</t>
  </si>
  <si>
    <t>Чайник Philips HD4676/40</t>
  </si>
  <si>
    <t>00HD4681/55</t>
  </si>
  <si>
    <t>Чайник Philips HD4681/55</t>
  </si>
  <si>
    <t>00HD9321/20</t>
  </si>
  <si>
    <t>Чайник Philips HD9321/20</t>
  </si>
  <si>
    <t>Чайник POLARIS PWK 1705 CL белый</t>
  </si>
  <si>
    <t>Чайник POLARIS PWK 1719CGL серебристый</t>
  </si>
  <si>
    <t>Чайник POLARIS PWK 1745CA серебристый матовый/черный</t>
  </si>
  <si>
    <t>5055539119452</t>
  </si>
  <si>
    <t>Чайник POLARIS PWK 1765CAR черный матовый</t>
  </si>
  <si>
    <t>Чайник POLARIS PWK 1885 C бел/оранж</t>
  </si>
  <si>
    <t>Чайник POLARIS PWK 1885C, белый/серый</t>
  </si>
  <si>
    <t>Чайник POLARIS PWK 2013C белый/синий</t>
  </si>
  <si>
    <t>Чайник REDBER WK-730 white</t>
  </si>
  <si>
    <t>Чайник REDBER WK-762 gray</t>
  </si>
  <si>
    <t>Чайник REDBER WK-762 green</t>
  </si>
  <si>
    <t>Чайник REDBER WK-762 orange</t>
  </si>
  <si>
    <t>Чайник REDMOND RK-G161 черный</t>
  </si>
  <si>
    <t>5055323616754</t>
  </si>
  <si>
    <t>Чайник REDMOND RK-G176-Е</t>
  </si>
  <si>
    <t>5055323619144</t>
  </si>
  <si>
    <t>Чайник Redmond RK-G178</t>
  </si>
  <si>
    <t>Чайник REDMOND RK-G1781</t>
  </si>
  <si>
    <t>5055323623042</t>
  </si>
  <si>
    <t>RKG200S</t>
  </si>
  <si>
    <t>Чайник REDMOND RK-G200S</t>
  </si>
  <si>
    <t>Чайник REDMOND RK-M114</t>
  </si>
  <si>
    <t>Чайник REDMOND RK-M114 ,бежевый</t>
  </si>
  <si>
    <t>Чайник REDMOND RK-M125D black</t>
  </si>
  <si>
    <t>Чайник REDMOND RK-M125D белый</t>
  </si>
  <si>
    <t>5055323605673</t>
  </si>
  <si>
    <t>Чайник REDMOND RK-M1441</t>
  </si>
  <si>
    <t>Чайник REDMOND RK-M182, серебристый</t>
  </si>
  <si>
    <t>5055323619373</t>
  </si>
  <si>
    <t>Чайник Redmond RK-M183, серебристый</t>
  </si>
  <si>
    <t>W000RKG201S</t>
  </si>
  <si>
    <t>Чайник REDMOND SkyKettle RK-G201S</t>
  </si>
  <si>
    <t>Чайник Scarlett SC-EK18P10 белый/серым</t>
  </si>
  <si>
    <t>Чайник SINBO SK 2357, 2000Вт, слоновая кость</t>
  </si>
  <si>
    <t>Чайник SINBO SK 2376</t>
  </si>
  <si>
    <t>Чайник SINBO SK 2384B</t>
  </si>
  <si>
    <t>Чайник SINBO SK 2385B</t>
  </si>
  <si>
    <t>Чайник SINBO SK 7302</t>
  </si>
  <si>
    <t>Чайник SINBO SK 7310</t>
  </si>
  <si>
    <t>Чайник SINBO SK 7314</t>
  </si>
  <si>
    <t>Чайник SINBO SK 7315 белый</t>
  </si>
  <si>
    <t>8693807226647</t>
  </si>
  <si>
    <t>Чайник Sinbo SK 7319 слоновая кость</t>
  </si>
  <si>
    <t>Чайник SINBO SK 7323, белый/черный</t>
  </si>
  <si>
    <t>Чайник Sinbo SK 7324 белый</t>
  </si>
  <si>
    <t>Чайник Sinbo SK 7334</t>
  </si>
  <si>
    <t>Чайник Sinbo SK 7337 красный 1.8л.</t>
  </si>
  <si>
    <t>Чайник Sinbo SK 7355, белый</t>
  </si>
  <si>
    <t>Чайник Sinbo SK 7355, синий</t>
  </si>
  <si>
    <t>Чайник SINBO SK 7366, серебристый</t>
  </si>
  <si>
    <t>8693807231009</t>
  </si>
  <si>
    <t>Чайник SUPRA KES-1001</t>
  </si>
  <si>
    <t>Чайник SUPRA KES-1201</t>
  </si>
  <si>
    <t>Чайник SUPRA KES-1701</t>
  </si>
  <si>
    <t>Чайник SUPRA KES-1702 pistachio</t>
  </si>
  <si>
    <t>Чайник SUPRA KES-1705 white</t>
  </si>
  <si>
    <t>Чайник SUPRA KES-1708 black/cherry</t>
  </si>
  <si>
    <t>Чайник SUPRA KES-1708 white</t>
  </si>
  <si>
    <t>Чайник SUPRA KES-1708, бежевый</t>
  </si>
  <si>
    <t>Чайник SUPRA KES-1708, белый/фисташковый</t>
  </si>
  <si>
    <t>Чайник SUPRA KES-1709 white</t>
  </si>
  <si>
    <t>Чайник SUPRA KES-1721 black</t>
  </si>
  <si>
    <t>Чайник SUPRA KES-1721 white</t>
  </si>
  <si>
    <t>Чайник SUPRA KES-1721N черный/голубой</t>
  </si>
  <si>
    <t>4895156884484</t>
  </si>
  <si>
    <t>Чайник SUPRA KES-1722 blue</t>
  </si>
  <si>
    <t>Чайник SUPRA KES-1723</t>
  </si>
  <si>
    <t>Чайник SUPRA KES-1725</t>
  </si>
  <si>
    <t>Чайник SUPRA KES-1726 white/beige</t>
  </si>
  <si>
    <t>Чайник SUPRA KES-1726 white/yellow</t>
  </si>
  <si>
    <t>Чайник SUPRA KES-1728 white/burgundi</t>
  </si>
  <si>
    <t>Чайник SUPRA KES-1728 white/grey</t>
  </si>
  <si>
    <t>Чайник SUPRA KES-1734</t>
  </si>
  <si>
    <t>Чайник SUPRA KES-1738</t>
  </si>
  <si>
    <t>Чайник SUPRA KES-1821 white/grey</t>
  </si>
  <si>
    <t>Чайник SUPRA KES-1821 white/viol</t>
  </si>
  <si>
    <t>Чайник SUPRA KES-1822 white/grey</t>
  </si>
  <si>
    <t>Чайник SUPRA KES-1830</t>
  </si>
  <si>
    <t>Чайник SUPRA KES-2004 blue</t>
  </si>
  <si>
    <t>Чайник SUPRA KES-2004 grey</t>
  </si>
  <si>
    <t>Чайник SUPRA KES-2004 violet</t>
  </si>
  <si>
    <t>Чайник SUPRA KES-2231 steel/blue</t>
  </si>
  <si>
    <t>Чайник SUPRA KES-2231 steel/red</t>
  </si>
  <si>
    <t>Чайник SUPRA KES-3011 white/grey</t>
  </si>
  <si>
    <t>Чайник Великие Реки Кип-3</t>
  </si>
  <si>
    <t>Чайник Эльбрус -9 нерж (Delta)</t>
  </si>
  <si>
    <t>Чайники SUPRA KES-1735N</t>
  </si>
  <si>
    <t>Чайники SUPRA KES-1736</t>
  </si>
  <si>
    <t>Часы с радиоприемником SUPRA SA-32FM black/amber</t>
  </si>
  <si>
    <t>8527 19 000 0</t>
  </si>
  <si>
    <t>Часы с радиоприемником SUPRA SA-36FM black/red</t>
  </si>
  <si>
    <t>8452 10 110 0</t>
  </si>
  <si>
    <t>Швейная машина AVEX HQ 565</t>
  </si>
  <si>
    <t>Швейная машина AVEX HQ 680</t>
  </si>
  <si>
    <t>Швейная машина AVEX HQ 883</t>
  </si>
  <si>
    <t>Швейная машина AVEX HQ 988</t>
  </si>
  <si>
    <t>Швейная машина BROTHER ArtCity 140</t>
  </si>
  <si>
    <t>Швейная машина BROTHER ArtCity 170</t>
  </si>
  <si>
    <t>Швейная машина BROTHER Comfort 10</t>
  </si>
  <si>
    <t>Швейная машина BROTHER G20 белый</t>
  </si>
  <si>
    <t>Швейная машина Brother JSL-18</t>
  </si>
  <si>
    <t>Швейная машина BROTHER LS-200</t>
  </si>
  <si>
    <t>Швейная машина BROTHER LS-2125</t>
  </si>
  <si>
    <t>Швейная машина BROTHER LS-300</t>
  </si>
  <si>
    <t>Швейная машина BROTHER LX-1400</t>
  </si>
  <si>
    <t>Швейная машина BROTHER LX-1700</t>
  </si>
  <si>
    <t>Швейная машина BROTHER M14 белый</t>
  </si>
  <si>
    <t>Швейная машина BROTHER ModerN21</t>
  </si>
  <si>
    <t>Швейная машина BROTHER RS-100</t>
  </si>
  <si>
    <t>Швейная машина BROTHER RS-200</t>
  </si>
  <si>
    <t>Швейная машина BROTHER SL-7</t>
  </si>
  <si>
    <t>Швейная машина BROTHER Universal 27S</t>
  </si>
  <si>
    <t>Швейная машина BROTHER Vitrage M71 белый</t>
  </si>
  <si>
    <t>Швейная машина BROTHER Vitrage M73 белый</t>
  </si>
  <si>
    <t>Швейная машина BROTHER X-3</t>
  </si>
  <si>
    <t>4977766657280</t>
  </si>
  <si>
    <t>Швейная машина BROTHER X-4</t>
  </si>
  <si>
    <t>Швейная машина BROTHER X-5</t>
  </si>
  <si>
    <t>Швейная машина BROTHER X-7</t>
  </si>
  <si>
    <t>Швейная машина JANOME 1143</t>
  </si>
  <si>
    <t>4933621700065</t>
  </si>
  <si>
    <t>Швейная машина JANOME 1543</t>
  </si>
  <si>
    <t>Швейная машина JANOME 1547, белый</t>
  </si>
  <si>
    <t>4933621707163</t>
  </si>
  <si>
    <t>Швейная машина JANOME 1620S, белый</t>
  </si>
  <si>
    <t>Швейная машина JANOME 2004</t>
  </si>
  <si>
    <t>Швейная машина JANOME 2015</t>
  </si>
  <si>
    <t>Швейная машина JANOME 423S</t>
  </si>
  <si>
    <t>Швейная машина JANOME 4400</t>
  </si>
  <si>
    <t>Швейная машина JANOME 495</t>
  </si>
  <si>
    <t>Швейная машина JANOME 550, белый</t>
  </si>
  <si>
    <t>4933621707118</t>
  </si>
  <si>
    <t>Швейная машина JANOME 5500</t>
  </si>
  <si>
    <t>Швейная машина JANOME 5515</t>
  </si>
  <si>
    <t>4933621701727</t>
  </si>
  <si>
    <t>Швейная машина JANOME 943-05S</t>
  </si>
  <si>
    <t>Швейная машина JANOME Art Style 4045</t>
  </si>
  <si>
    <t>4933621706463</t>
  </si>
  <si>
    <t>Швейная машина JANOME Dresscode</t>
  </si>
  <si>
    <t>Швейная машина JANOME Jem</t>
  </si>
  <si>
    <t>Швейная машина JANOME JT/JB 1108</t>
  </si>
  <si>
    <t>Швейная машина JANOME MX 55</t>
  </si>
  <si>
    <t>Швейная машина JANOME MX 77</t>
  </si>
  <si>
    <t>Швейная машина JANOME PS-25</t>
  </si>
  <si>
    <t>Швейная машина JANOME S-17</t>
  </si>
  <si>
    <t>Швейная машина JANOME S-19</t>
  </si>
  <si>
    <t>Швейная машина JANOME Sew Dream 510</t>
  </si>
  <si>
    <t>4933621707613</t>
  </si>
  <si>
    <t>Швейная машина JANOME Sew easy</t>
  </si>
  <si>
    <t>Швейная машина JANOME Sew Line 200 белый</t>
  </si>
  <si>
    <t>Швейная машина JANOME Sew Line 500 s</t>
  </si>
  <si>
    <t>4933621707194</t>
  </si>
  <si>
    <t>Швейная машина JANOME Sew Mini Deluxe</t>
  </si>
  <si>
    <t>Швейная машина JANOME TC 1212</t>
  </si>
  <si>
    <t>Швейная машина JANOME TC 1214</t>
  </si>
  <si>
    <t>Швейная машина JANOME XV-5 белый</t>
  </si>
  <si>
    <t>Швейная машина JUNO by JANOME 1615</t>
  </si>
  <si>
    <t>Швейная машина JUNO by JANOME 2015</t>
  </si>
  <si>
    <t>Швейная машина LEGEND by Janome 2515</t>
  </si>
  <si>
    <t>4933621706005</t>
  </si>
  <si>
    <t>Швейная машина TESLER SM-6640</t>
  </si>
  <si>
    <t>000DJ755G32</t>
  </si>
  <si>
    <t>Шредер Moulinex Fresh Express+ DJ755G32</t>
  </si>
  <si>
    <t>8509 40 00</t>
  </si>
  <si>
    <t>Штатив для селфи Selfie Master SM-01 20-98 см DEFENDER</t>
  </si>
  <si>
    <t>9006 91 000 0</t>
  </si>
  <si>
    <t>Штатив для селфи Selfie Master SM-02 голубой проводной, 20-98 см DEFENDER</t>
  </si>
  <si>
    <t>Штатив для селфи Selfie Master SM-02 зелёный проводной, 20-98 см DEFENDER</t>
  </si>
  <si>
    <t>Штатив для селфи Selfie Master SM-02 розовый проводной, 20-98 см DEFENDER</t>
  </si>
  <si>
    <t>Штатив для селфи Selfie Master SM-02 чёрный проводной, 20-98 см DEFENDER</t>
  </si>
  <si>
    <t>Штатив стальной телескопический BALLU BIH-LS-210</t>
  </si>
  <si>
    <t>7326 90 980 8</t>
  </si>
  <si>
    <t>Щётка OZONE UN-16</t>
  </si>
  <si>
    <t>Щётка OZONE UN-21</t>
  </si>
  <si>
    <t>4607033889235</t>
  </si>
  <si>
    <t>Щётка OZONE UN-23</t>
  </si>
  <si>
    <t>Щётка OZONE UN-31</t>
  </si>
  <si>
    <t>4607033889495</t>
  </si>
  <si>
    <t>Щётка OZONE UN-3432</t>
  </si>
  <si>
    <t>4607033892181</t>
  </si>
  <si>
    <t>Щётка OZONE UN-5535</t>
  </si>
  <si>
    <t>4607033892600</t>
  </si>
  <si>
    <t>Щётка OZONE UN-5632</t>
  </si>
  <si>
    <t>4607033892396</t>
  </si>
  <si>
    <t>Щетка завивочная SUPRA PHS-2050N black</t>
  </si>
  <si>
    <t>Щетка завивочная SUPRA PHS-2050N white</t>
  </si>
  <si>
    <t>4895156807278</t>
  </si>
  <si>
    <t>00HP8631/00</t>
  </si>
  <si>
    <t>Щетка-стайлер Philips HP8631/00</t>
  </si>
  <si>
    <t>Щипцы BBK BST 1020</t>
  </si>
  <si>
    <t>Щипцы BBK BST 1032</t>
  </si>
  <si>
    <t>Щипцы BBK BST 1050</t>
  </si>
  <si>
    <t>Щипцы BBK BST 5000</t>
  </si>
  <si>
    <t>Щипцы BBK BST1005, черный/шампань</t>
  </si>
  <si>
    <t>Щипцы BBK BST1019, черный/шампань</t>
  </si>
  <si>
    <t>Щипцы BBK BST1025, черный/шампань</t>
  </si>
  <si>
    <t>Щипцы Sinbo  SHD 7032 белый</t>
  </si>
  <si>
    <t>Щипцы Sinbo SHD 7050</t>
  </si>
  <si>
    <t>Щипцы SUPRA HSS-1133</t>
  </si>
  <si>
    <t>4895156857945</t>
  </si>
  <si>
    <t>Щипцы SUPRA HSS-1190, красный/черный</t>
  </si>
  <si>
    <t>Щипцы SUPRA HSS-1260, вишневый</t>
  </si>
  <si>
    <t>Щипцы SUPRA HSS-1270, черный</t>
  </si>
  <si>
    <t>Щипцы SUPRA HSS-1275, пурпурный</t>
  </si>
  <si>
    <t>Щипцы для волос Supra HSS-1120 blue</t>
  </si>
  <si>
    <t>Щипцы для волос Supra HSS-1120 pink</t>
  </si>
  <si>
    <t>Щипцы для волос Supra HSS-1140</t>
  </si>
  <si>
    <t>Щипцы для волос Supra HSS-1220</t>
  </si>
  <si>
    <t>Щипцы для волос Supra HSS-1221</t>
  </si>
  <si>
    <t>HP8602/00</t>
  </si>
  <si>
    <t>Щипцы для завивки Philips HP8602/00</t>
  </si>
  <si>
    <t>Эл.обогреватель SUPRA ORS-07-SN white</t>
  </si>
  <si>
    <t>Эл.обогреватель SUPRA ORS-09-SN white</t>
  </si>
  <si>
    <t>0ЭЛЬБРУС-5</t>
  </si>
  <si>
    <t>Электрическая плита "ЭЛЬБРУС-5" одноконфорочная</t>
  </si>
  <si>
    <t>0ЭЛЬБРУС-7</t>
  </si>
  <si>
    <t xml:space="preserve">Электрическая плита "ЭЛЬБРУС-7" одноконфорочная диск </t>
  </si>
  <si>
    <t>Электрическая плитка "Ока" ЭП-1101</t>
  </si>
  <si>
    <t>Электрическая плитка "Ока" ЭП-2201</t>
  </si>
  <si>
    <t>ЭЛЬБРУС-1А</t>
  </si>
  <si>
    <t>Электрический чайник "ЭЛЬБРУС-1А" , 1,8л нержавейка</t>
  </si>
  <si>
    <t>0ЭЛЬБРУС-1А</t>
  </si>
  <si>
    <t>Электрический чайник "ЭЛЬБРУС-1А", 1,8л нержавейка</t>
  </si>
  <si>
    <t>000SKT-5221</t>
  </si>
  <si>
    <t xml:space="preserve">Электрический чайник SHIVAKI SKT-5221 </t>
  </si>
  <si>
    <t>0ES6002A520</t>
  </si>
  <si>
    <t>Электробритва Panasonic ES6002A520</t>
  </si>
  <si>
    <t>ES6003S520</t>
  </si>
  <si>
    <t>Электробритва Panasonic ES6003S520</t>
  </si>
  <si>
    <t>ES-RT37-S520</t>
  </si>
  <si>
    <t>Электробритва PANASONIC ES-RT37-S520</t>
  </si>
  <si>
    <t>0ESRW30S520</t>
  </si>
  <si>
    <t>Электробритва Panasonic ES-RW30-S520</t>
  </si>
  <si>
    <t>ESSL41A520</t>
  </si>
  <si>
    <t>Электробритва Panasonic ES-SL41-A520</t>
  </si>
  <si>
    <t>ESSL41S520</t>
  </si>
  <si>
    <t>Электробритва Panasonic ES-SL41-S520</t>
  </si>
  <si>
    <t>00HQ6976/16</t>
  </si>
  <si>
    <t>Электробритва Philips HQ6976/16</t>
  </si>
  <si>
    <t>000PT727/16</t>
  </si>
  <si>
    <t>Электробритва Philips PT727/16</t>
  </si>
  <si>
    <t>000PT731/16</t>
  </si>
  <si>
    <t>Электробритва Philips PT731/16</t>
  </si>
  <si>
    <t>Электробритва Sinbo SS 4039, серебристый/черный</t>
  </si>
  <si>
    <t>Электробритва SUPRA RS-215, черный/серый</t>
  </si>
  <si>
    <t>Электробритва SUPRA RS-216, черный/серый</t>
  </si>
  <si>
    <t>Электробритва SUPRA RS-402</t>
  </si>
  <si>
    <t>Электробритвы SUPRA RS-405, белый</t>
  </si>
  <si>
    <t>W0000КТ1610</t>
  </si>
  <si>
    <t>Электрогриль KITFORT КТ-1610</t>
  </si>
  <si>
    <t>Электрообогреватель BALLU BHH/M-09</t>
  </si>
  <si>
    <t>4610002912230</t>
  </si>
  <si>
    <t>Электрообогреватель BALLU BHH/M-09N</t>
  </si>
  <si>
    <t>4620016793879</t>
  </si>
  <si>
    <t>Электрообогреватель HYUNDAI H-HC3-06-UI999</t>
  </si>
  <si>
    <t>I999@H-0516/2</t>
  </si>
  <si>
    <t>Электрообогреватель HYUNDAI H-HC3-08-UI997</t>
  </si>
  <si>
    <t>Электрообогреватель HYUNDAI H-HC3-10-UI998</t>
  </si>
  <si>
    <t>8806895591201</t>
  </si>
  <si>
    <t>Электропанель BALLU PLAZA EXT BEP/EXT-1500</t>
  </si>
  <si>
    <t>Электроперечница Polaris PEP2401G</t>
  </si>
  <si>
    <t>Электропечи SUPRA MTS-200</t>
  </si>
  <si>
    <t>Электропечи SUPRA MTS-210</t>
  </si>
  <si>
    <t>Электропечи SUPRA MTS-220</t>
  </si>
  <si>
    <t>ЭП Н Д 1000-01</t>
  </si>
  <si>
    <t>Электроплита напольная Bauer ЭП Н Д 1000-01</t>
  </si>
  <si>
    <t>ЭП Н Д 1000-01 (К)</t>
  </si>
  <si>
    <t>Электроплита напольная Bauer ЭП Н Д 1000-01 (К)</t>
  </si>
  <si>
    <t>ЭП Н Д 1000-05</t>
  </si>
  <si>
    <t>Электроплита напольная Bauer ЭП Н Д 1000-05</t>
  </si>
  <si>
    <t>Эпилятор SINBO SEL 6031, пурпурный</t>
  </si>
  <si>
    <t>8510 30 000 0</t>
  </si>
</sst>
</file>

<file path=xl/styles.xml><?xml version="1.0" encoding="utf-8"?>
<styleSheet xmlns="http://schemas.openxmlformats.org/spreadsheetml/2006/main">
  <numFmts count="3">
    <numFmt numFmtId="164" formatCode="00000000000"/>
    <numFmt numFmtId="165" formatCode="0.00000"/>
    <numFmt numFmtId="166" formatCode="#,##0.00000"/>
  </numFmts>
  <fonts count="9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Arial Tur"/>
      <charset val="162"/>
    </font>
    <font>
      <sz val="8"/>
      <color rgb="FF000000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4" fillId="0" borderId="0"/>
    <xf numFmtId="0" fontId="6" fillId="0" borderId="0"/>
  </cellStyleXfs>
  <cellXfs count="9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9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2" fontId="2" fillId="0" borderId="1" xfId="1" applyNumberFormat="1" applyFont="1" applyFill="1" applyBorder="1" applyAlignment="1">
      <alignment horizontal="right" vertical="center" wrapText="1"/>
    </xf>
    <xf numFmtId="9" fontId="2" fillId="0" borderId="1" xfId="1" applyNumberFormat="1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horizontal="right" vertical="center"/>
    </xf>
    <xf numFmtId="9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 wrapText="1"/>
    </xf>
    <xf numFmtId="1" fontId="0" fillId="2" borderId="1" xfId="0" applyNumberFormat="1" applyFont="1" applyFill="1" applyBorder="1" applyAlignment="1">
      <alignment horizontal="center" vertical="top"/>
    </xf>
    <xf numFmtId="0" fontId="0" fillId="2" borderId="1" xfId="0" applyNumberFormat="1" applyFont="1" applyFill="1" applyBorder="1" applyAlignment="1">
      <alignment horizontal="center" vertical="top"/>
    </xf>
    <xf numFmtId="2" fontId="0" fillId="2" borderId="1" xfId="0" applyNumberFormat="1" applyFont="1" applyFill="1" applyBorder="1" applyAlignment="1">
      <alignment horizontal="center" vertical="top"/>
    </xf>
    <xf numFmtId="2" fontId="0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2" fontId="0" fillId="0" borderId="1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center"/>
    </xf>
    <xf numFmtId="2" fontId="1" fillId="2" borderId="1" xfId="2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165" fontId="1" fillId="2" borderId="1" xfId="2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top" wrapText="1"/>
    </xf>
    <xf numFmtId="2" fontId="6" fillId="2" borderId="1" xfId="3" applyNumberFormat="1" applyFont="1" applyFill="1" applyBorder="1" applyAlignment="1">
      <alignment horizontal="center"/>
    </xf>
    <xf numFmtId="0" fontId="7" fillId="2" borderId="2" xfId="3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horizontal="right" vertical="center"/>
    </xf>
    <xf numFmtId="2" fontId="1" fillId="2" borderId="3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">
    <cellStyle name="Обычный" xfId="0" builtinId="0"/>
    <cellStyle name="Обычный 13" xfId="2"/>
    <cellStyle name="Обычный 2" xfId="3"/>
    <cellStyle name="Обычный 2 2" xfId="1"/>
  </cellStyles>
  <dxfs count="2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ss\Downloads\C&#1074;&#1086;&#1076;&#1085;&#1072;&#1103;%20&#1090;&#1072;&#1073;&#1083;&#1080;&#1094;&#1072;%20&#1087;&#1086;%20&#1087;&#1088;&#1080;&#1093;&#1086;&#1076;&#1091;%2021.03.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ализ счёта"/>
      <sheetName val="Лист1"/>
      <sheetName val="Для Иры"/>
      <sheetName val="Страна происхождения_ШК"/>
      <sheetName val="Страна"/>
    </sheetNames>
    <sheetDataSet>
      <sheetData sheetId="0"/>
      <sheetData sheetId="1"/>
      <sheetData sheetId="2"/>
      <sheetData sheetId="3"/>
      <sheetData sheetId="4">
        <row r="1">
          <cell r="D1" t="str">
            <v>Код ТН ВЭД (полный)</v>
          </cell>
          <cell r="E1" t="str">
            <v>Ставка пошлины, %</v>
          </cell>
          <cell r="F1" t="str">
            <v>Описание</v>
          </cell>
          <cell r="H1" t="str">
            <v>Код</v>
          </cell>
          <cell r="I1" t="str">
            <v>Модель</v>
          </cell>
          <cell r="J1" t="str">
            <v>Наименование</v>
          </cell>
          <cell r="K1" t="str">
            <v>Штрих-код</v>
          </cell>
        </row>
        <row r="2">
          <cell r="A2" t="str">
            <v>AU</v>
          </cell>
          <cell r="B2" t="str">
            <v>АВСТРАЛИЯ</v>
          </cell>
          <cell r="D2" t="str">
            <v>3904 90 000 0</v>
          </cell>
          <cell r="E2">
            <v>0.05</v>
          </cell>
          <cell r="F2" t="str">
            <v>Полимеры винилхлорида или прочих галогенированных олефинов, в первичных формах,  фторполимеры, прочие:</v>
          </cell>
          <cell r="H2" t="str">
            <v>00000G5040W</v>
          </cell>
          <cell r="I2" t="str">
            <v>G5040-W</v>
          </cell>
          <cell r="J2" t="str">
            <v>Плита газовая FERRE G5040-W</v>
          </cell>
          <cell r="K2">
            <v>2113141516724</v>
          </cell>
        </row>
        <row r="3">
          <cell r="A3" t="str">
            <v>AT</v>
          </cell>
          <cell r="B3" t="str">
            <v>АВСТРИЯ</v>
          </cell>
          <cell r="D3" t="str">
            <v>3923 30 909 0</v>
          </cell>
          <cell r="E3">
            <v>0</v>
          </cell>
          <cell r="F3" t="str">
            <v>Бутыли, бутылки, флаконы и аналогичные изделия емкостью более 2 л, прочие</v>
          </cell>
          <cell r="H3" t="str">
            <v>00GE5031ILW</v>
          </cell>
          <cell r="I3" t="str">
            <v>G5031-IL W</v>
          </cell>
          <cell r="J3" t="str">
            <v>Плита газоэлектрическая FERRE GE5031-IL W</v>
          </cell>
          <cell r="K3">
            <v>2112131413128</v>
          </cell>
        </row>
        <row r="4">
          <cell r="A4" t="str">
            <v>AZ</v>
          </cell>
          <cell r="B4" t="str">
            <v>АЗЕРБАЙДЖАН</v>
          </cell>
          <cell r="D4" t="str">
            <v>3924 90 000 9</v>
          </cell>
          <cell r="E4">
            <v>0.05</v>
          </cell>
          <cell r="F4" t="str">
            <v>Прочие предметы домашнего обихода и предметы гигиены или туалета из пластмассы, не из целлюлозы регенерированной:</v>
          </cell>
          <cell r="H4" t="str">
            <v>000G5040ILW</v>
          </cell>
          <cell r="I4" t="str">
            <v>G5040-IL W</v>
          </cell>
          <cell r="J4" t="str">
            <v>Плита газовая FERRE G5040-IL W</v>
          </cell>
          <cell r="K4">
            <v>2131214172486</v>
          </cell>
        </row>
        <row r="5">
          <cell r="A5" t="str">
            <v>AX</v>
          </cell>
          <cell r="B5" t="str">
            <v>АЛАНДСКИЕ ОСТАРАВА</v>
          </cell>
          <cell r="D5" t="str">
            <v>3926 30 000 9</v>
          </cell>
          <cell r="F5" t="str">
            <v>Изделия прочие из пластмасс и изделия из прочих материалов товарных позиций 3901 -3914, крепежные изделия и фурнитура для мебели, транспортных средств или аналогичные изделия, прочие:</v>
          </cell>
          <cell r="H5" t="str">
            <v>000G5040ILB</v>
          </cell>
          <cell r="I5" t="str">
            <v>G5040-IL B</v>
          </cell>
          <cell r="J5" t="str">
            <v>Плита газовая FERRE G5040-IL B</v>
          </cell>
          <cell r="K5">
            <v>2135675436248</v>
          </cell>
        </row>
        <row r="6">
          <cell r="A6" t="str">
            <v>AL</v>
          </cell>
          <cell r="B6" t="str">
            <v>АЛБАНИЯ</v>
          </cell>
          <cell r="D6" t="str">
            <v>3926 90 920 0</v>
          </cell>
          <cell r="E6">
            <v>0.04</v>
          </cell>
          <cell r="F6" t="str">
            <v>Изделия из пластмасс, изготовленные из листового материала:</v>
          </cell>
          <cell r="H6" t="str">
            <v>00G5040ILGW</v>
          </cell>
          <cell r="I6" t="str">
            <v>G5040-ILG W</v>
          </cell>
          <cell r="J6" t="str">
            <v>Плита газовая FERRE G5040-ILG W</v>
          </cell>
          <cell r="K6">
            <v>2156875464862</v>
          </cell>
        </row>
        <row r="7">
          <cell r="A7" t="str">
            <v>DZ</v>
          </cell>
          <cell r="B7" t="str">
            <v>АЛЖИР</v>
          </cell>
          <cell r="D7" t="str">
            <v>3926 90 970 8</v>
          </cell>
          <cell r="E7">
            <v>0.05</v>
          </cell>
          <cell r="F7" t="str">
            <v xml:space="preserve">Изделия прочие из пластмасс: подставки под ножки антивибрационные, антишумовые, для мебели, телевизоров, стиральных машин и др., материал-ПВХ: </v>
          </cell>
          <cell r="H7" t="str">
            <v>00G5040ILGB</v>
          </cell>
          <cell r="I7" t="str">
            <v>G5040-ILG B</v>
          </cell>
          <cell r="J7" t="str">
            <v>Плита газовая FERRE G5040-ILG B</v>
          </cell>
          <cell r="K7">
            <v>2156798541862</v>
          </cell>
        </row>
        <row r="8">
          <cell r="A8" t="str">
            <v>UM</v>
          </cell>
          <cell r="B8" t="str">
            <v>Внешние малые острова (США)</v>
          </cell>
          <cell r="D8" t="str">
            <v>4016 99 970 9</v>
          </cell>
          <cell r="F8" t="str">
            <v>Изделия из вулканизованной резины, кроме твердой резины, прочие, прочие:</v>
          </cell>
          <cell r="H8" t="str">
            <v>000G6040ILW</v>
          </cell>
          <cell r="I8" t="str">
            <v>G6040-IL W</v>
          </cell>
          <cell r="J8" t="str">
            <v>Плита газовая FERRE G6040-IL W</v>
          </cell>
          <cell r="K8">
            <v>2174675664862</v>
          </cell>
        </row>
        <row r="9">
          <cell r="A9" t="str">
            <v>VI</v>
          </cell>
          <cell r="B9" t="str">
            <v>Американские Виргинские острова</v>
          </cell>
          <cell r="D9" t="str">
            <v>4202 99 000 0</v>
          </cell>
          <cell r="E9">
            <v>0.05</v>
          </cell>
          <cell r="F9" t="str">
            <v>Сумки с лицевой поверхностью из листов пластмассы или текстильных материалов, прочие, сумки для ноутбуков:</v>
          </cell>
          <cell r="H9" t="str">
            <v>000E5004LVW</v>
          </cell>
          <cell r="I9" t="str">
            <v>E5004-LV W</v>
          </cell>
          <cell r="J9" t="str">
            <v>Плита электрическая FERRE E5004-LV W</v>
          </cell>
          <cell r="K9">
            <v>2178345679248</v>
          </cell>
        </row>
        <row r="10">
          <cell r="A10" t="str">
            <v>AS</v>
          </cell>
          <cell r="B10" t="str">
            <v>АМЕРИКАНСКОЕ САМОА</v>
          </cell>
          <cell r="D10" t="str">
            <v>4819 10 000 0</v>
          </cell>
          <cell r="E10">
            <v>0.05</v>
          </cell>
          <cell r="F10" t="str">
            <v>Картонки, ящики, коробки, мешки, пакеты и другая упаковочная тара, из бумаги, картона, целлюлозной ваты или полотна из целлюлозных волокон; коробки для картотек, лотки для писем и аналогичные изделия, из бумаги или картона, используемые в учреждениях, магазинах или в аналогичных целях, мешки и пакеты прочие, включая кули:</v>
          </cell>
          <cell r="H10" t="str">
            <v>0G5040LIGVI</v>
          </cell>
          <cell r="I10" t="str">
            <v>G5040-LIGV I</v>
          </cell>
          <cell r="J10" t="str">
            <v>Плита газовая FERRE G5040-LIGV I</v>
          </cell>
          <cell r="K10">
            <v>2147895624862</v>
          </cell>
        </row>
        <row r="11">
          <cell r="A11" t="str">
            <v>AI</v>
          </cell>
          <cell r="B11" t="str">
            <v>АНГИЛЬЯ</v>
          </cell>
          <cell r="D11" t="str">
            <v>4819 40 000 0</v>
          </cell>
          <cell r="E11">
            <v>0.03</v>
          </cell>
          <cell r="F11" t="str">
            <v>Мешки и пакеты прочие, включая кули: материал пылесборника-картон, материал клапана-резина:</v>
          </cell>
          <cell r="H11" t="str">
            <v>0G5040LIGVG</v>
          </cell>
          <cell r="I11" t="str">
            <v>G5040-LIGV G</v>
          </cell>
          <cell r="J11" t="str">
            <v>Плита газовая FERRE G5040-LIGV G</v>
          </cell>
          <cell r="K11">
            <v>2145763468624</v>
          </cell>
        </row>
        <row r="12">
          <cell r="A12" t="str">
            <v>AO</v>
          </cell>
          <cell r="B12" t="str">
            <v>АНГОЛА</v>
          </cell>
          <cell r="D12" t="str">
            <v>7321 11 100 0</v>
          </cell>
          <cell r="E12">
            <v>0.05</v>
          </cell>
          <cell r="F12" t="str">
            <v>Устройства для приготовления и подогрева пищи ,  на газовом и других видах топлива, с духовкой, включая раздельные духовки:</v>
          </cell>
          <cell r="H12" t="str">
            <v>0G5040LIGVS</v>
          </cell>
          <cell r="I12" t="str">
            <v>G5040-LIGV S</v>
          </cell>
          <cell r="J12" t="str">
            <v>Плита газовая FERRE G5040-LIGV S</v>
          </cell>
          <cell r="K12">
            <v>2135467840628</v>
          </cell>
        </row>
        <row r="13">
          <cell r="A13" t="str">
            <v>AD</v>
          </cell>
          <cell r="B13" t="str">
            <v>АНДОРРА</v>
          </cell>
          <cell r="D13" t="str">
            <v>7321 11 900 0</v>
          </cell>
          <cell r="E13">
            <v>0.05</v>
          </cell>
          <cell r="F13" t="str">
            <v>Устройства для приготовления и подогрева пищи, только на газовом топливе, прочие:</v>
          </cell>
          <cell r="H13" t="str">
            <v>G5040LIGVCR</v>
          </cell>
          <cell r="I13" t="str">
            <v>G5040-LIGV CR</v>
          </cell>
          <cell r="J13" t="str">
            <v>Плита газовая FERRE G5040-LIGV CR беж.</v>
          </cell>
          <cell r="K13">
            <v>2156437884862</v>
          </cell>
        </row>
        <row r="14">
          <cell r="A14" t="str">
            <v>AQ</v>
          </cell>
          <cell r="B14" t="str">
            <v>АНТАРКТИДА</v>
          </cell>
          <cell r="D14" t="str">
            <v>7323 93 900 0</v>
          </cell>
          <cell r="E14">
            <v>0</v>
          </cell>
          <cell r="F14" t="str">
            <v>Изделия столовые, кухонные или прочие изделия для бытовых нужд и их части, из черных металлов:</v>
          </cell>
          <cell r="H14" t="str">
            <v>G5040LIGVMR</v>
          </cell>
          <cell r="I14" t="str">
            <v>G5040-LIGV MR</v>
          </cell>
          <cell r="J14" t="str">
            <v>Плита газовая FERRE G5040-LIGV MR черн.</v>
          </cell>
          <cell r="K14">
            <v>2174567822486</v>
          </cell>
        </row>
        <row r="15">
          <cell r="A15" t="str">
            <v>AG</v>
          </cell>
          <cell r="B15" t="str">
            <v>АНТИГУП И БАРБАДУА</v>
          </cell>
          <cell r="D15" t="str">
            <v>7323 99 910 0</v>
          </cell>
          <cell r="E15">
            <v>0</v>
          </cell>
          <cell r="F15" t="str">
            <v>Изделия для бытовых нужд из чёрных металлов окрашенные:</v>
          </cell>
          <cell r="H15" t="str">
            <v>G6040LIGVBL</v>
          </cell>
          <cell r="I15" t="str">
            <v>G6040-LIGV BL</v>
          </cell>
          <cell r="J15" t="str">
            <v>Плита газовая FERRE G6040-LIGV BL</v>
          </cell>
          <cell r="K15">
            <v>2156743862486</v>
          </cell>
        </row>
        <row r="16">
          <cell r="A16" t="str">
            <v>AR</v>
          </cell>
          <cell r="B16" t="str">
            <v>АРГЕНТИНА</v>
          </cell>
          <cell r="D16" t="str">
            <v>7326 90 980 8</v>
          </cell>
          <cell r="E16">
            <v>0</v>
          </cell>
          <cell r="F16" t="str">
            <v>Изделия прочие из черных металлов, прочие, прочие:</v>
          </cell>
          <cell r="H16" t="str">
            <v>00G6040ILGW</v>
          </cell>
          <cell r="I16" t="str">
            <v>G6040-ILG W</v>
          </cell>
          <cell r="J16" t="str">
            <v>Плита газовая FERRE G6040-ILG W</v>
          </cell>
          <cell r="K16">
            <v>2178945604848</v>
          </cell>
        </row>
        <row r="17">
          <cell r="A17" t="str">
            <v>AM</v>
          </cell>
          <cell r="B17" t="str">
            <v>АРМЕНИЯ</v>
          </cell>
          <cell r="D17" t="str">
            <v>8210 00 000 0</v>
          </cell>
          <cell r="E17">
            <v>7.0000000000000007E-2</v>
          </cell>
          <cell r="F17" t="str">
            <v>Устройства ручные механические массой 10 кг или менее для приготовления, обработки или подачи пищи или напитков</v>
          </cell>
          <cell r="H17" t="str">
            <v>0000BE6001W</v>
          </cell>
          <cell r="I17" t="str">
            <v>BE6001 W</v>
          </cell>
          <cell r="K17">
            <v>2157839892486</v>
          </cell>
        </row>
        <row r="18">
          <cell r="A18" t="str">
            <v>AW</v>
          </cell>
          <cell r="B18" t="str">
            <v>АРУБА</v>
          </cell>
          <cell r="D18" t="str">
            <v>8302 41 900 0</v>
          </cell>
          <cell r="E18">
            <v>0.05</v>
          </cell>
          <cell r="F18" t="str">
            <v>Крепежная арматура и фурнитура и аналогичные детали прочие, применяемые в зданиях, кронштейны металлический для крепления бытовой техники к стене:</v>
          </cell>
          <cell r="H18" t="str">
            <v>000BE6002IX</v>
          </cell>
          <cell r="I18" t="str">
            <v>BE6002 IX</v>
          </cell>
          <cell r="K18">
            <v>2184791248624</v>
          </cell>
        </row>
        <row r="19">
          <cell r="A19" t="str">
            <v>AF</v>
          </cell>
          <cell r="B19" t="str">
            <v>АФГАНИСТАН</v>
          </cell>
          <cell r="D19" t="str">
            <v>8414 51 000 0</v>
          </cell>
          <cell r="E19">
            <v>0</v>
          </cell>
          <cell r="F19" t="str">
            <v>Вентиляторы, настольные, настенные, напольные, потолочные, для крыш или для окон со встроенным ,электрическим двигателем мощностью не более 125 Вт</v>
          </cell>
          <cell r="H19" t="str">
            <v>000BE6003IX</v>
          </cell>
          <cell r="I19" t="str">
            <v>BE6003 IX</v>
          </cell>
          <cell r="K19">
            <v>2189646573562</v>
          </cell>
        </row>
        <row r="20">
          <cell r="A20" t="str">
            <v>BS</v>
          </cell>
          <cell r="B20" t="str">
            <v>БАГАМЫ</v>
          </cell>
          <cell r="D20" t="str">
            <v>8414 60 000 1</v>
          </cell>
          <cell r="E20">
            <v>0</v>
          </cell>
          <cell r="F20" t="str">
            <v>Кухонные вытяжки, бытовые на напряжение не более 250В,наименьшим горизонтальным размером не более 100 см.,вертикальным размером не более 130 см,производительностью не более 1500м.3 в час, с жировым фильтром или местом для его установки:</v>
          </cell>
          <cell r="H20" t="str">
            <v>00BE6004RBL</v>
          </cell>
          <cell r="I20" t="str">
            <v>BE6004 RBL</v>
          </cell>
          <cell r="K20">
            <v>2154367862486</v>
          </cell>
        </row>
        <row r="21">
          <cell r="A21" t="str">
            <v>BD</v>
          </cell>
          <cell r="B21" t="str">
            <v>БАНГЛАДЕШ</v>
          </cell>
          <cell r="D21" t="str">
            <v>8414 90 000 0</v>
          </cell>
          <cell r="E21">
            <v>0</v>
          </cell>
          <cell r="F21" t="str">
            <v>Запасные части:</v>
          </cell>
          <cell r="H21" t="str">
            <v>00BE6005RCR</v>
          </cell>
          <cell r="I21" t="str">
            <v>BE6005 RCR</v>
          </cell>
          <cell r="K21">
            <v>2182456750550</v>
          </cell>
        </row>
        <row r="22">
          <cell r="A22" t="str">
            <v>BB</v>
          </cell>
          <cell r="B22" t="str">
            <v>БАРБАДОС</v>
          </cell>
          <cell r="D22" t="str">
            <v>8415 10 100 0</v>
          </cell>
          <cell r="E22">
            <v>7.0000000000000007E-2</v>
          </cell>
          <cell r="F22" t="str">
            <v>Установки для кондиционирования воздуха оконного или настенного типа, в едином корпусе:</v>
          </cell>
          <cell r="H22" t="str">
            <v>000PG6040IX</v>
          </cell>
          <cell r="I22" t="str">
            <v>PG6040 IX</v>
          </cell>
          <cell r="K22">
            <v>2173856477079</v>
          </cell>
        </row>
        <row r="23">
          <cell r="A23" t="str">
            <v>BH</v>
          </cell>
          <cell r="B23" t="str">
            <v>БАХРЕЙН</v>
          </cell>
          <cell r="D23" t="str">
            <v>8415 10 900 0</v>
          </cell>
          <cell r="E23">
            <v>7.0000000000000007E-2</v>
          </cell>
          <cell r="F23" t="str">
            <v>Установки для кондиционирования воздуха оконного или настенного типа, сплит системы:</v>
          </cell>
          <cell r="H23" t="str">
            <v>0000PG6060W</v>
          </cell>
          <cell r="I23" t="str">
            <v>PG6060 W</v>
          </cell>
          <cell r="K23">
            <v>2172674324862</v>
          </cell>
        </row>
        <row r="24">
          <cell r="A24" t="str">
            <v>BZ</v>
          </cell>
          <cell r="B24" t="str">
            <v>БЕЛИЗ</v>
          </cell>
          <cell r="D24" t="str">
            <v>8415 83 000 0</v>
          </cell>
          <cell r="E24">
            <v>0</v>
          </cell>
          <cell r="F24" t="str">
            <v>Устройства для изменения влажности воздуха без встроенной холодильной установки:</v>
          </cell>
          <cell r="H24" t="str">
            <v>000PG6031IX</v>
          </cell>
          <cell r="I24" t="str">
            <v>PG6031 IX</v>
          </cell>
          <cell r="K24">
            <v>2161662486248</v>
          </cell>
        </row>
        <row r="25">
          <cell r="A25" t="str">
            <v>BY</v>
          </cell>
          <cell r="B25" t="str">
            <v xml:space="preserve">БЕЛАРУСЬ </v>
          </cell>
          <cell r="D25" t="str">
            <v>8418  40 200 1</v>
          </cell>
          <cell r="E25">
            <v>0.05</v>
          </cell>
          <cell r="F25" t="str">
            <v>Морозильники бытовые,компрессионные (хладогент R600a), емкостью не более 250 л:</v>
          </cell>
          <cell r="H25" t="str">
            <v>00PG6001RBL</v>
          </cell>
          <cell r="I25" t="str">
            <v>PG6001 RBL</v>
          </cell>
          <cell r="K25">
            <v>2167423506286</v>
          </cell>
        </row>
        <row r="26">
          <cell r="A26" t="str">
            <v>BE</v>
          </cell>
          <cell r="B26" t="str">
            <v>БЕЛЬГИЯ</v>
          </cell>
          <cell r="D26" t="str">
            <v>8418 10 200 1</v>
          </cell>
          <cell r="E26">
            <v>0.05</v>
          </cell>
          <cell r="F26" t="str">
            <v>Комбинированные холодильники-морозильники, с раздельными наружными дверьми, емкостью более 340л, бытовые:</v>
          </cell>
          <cell r="H26" t="str">
            <v>00PG6002RCR</v>
          </cell>
          <cell r="I26" t="str">
            <v>PG6002 RCR</v>
          </cell>
          <cell r="K26">
            <v>2231648624862</v>
          </cell>
        </row>
        <row r="27">
          <cell r="A27" t="str">
            <v>BJ</v>
          </cell>
          <cell r="B27" t="str">
            <v>БЕНИН</v>
          </cell>
          <cell r="D27" t="str">
            <v>8418 10 200 1</v>
          </cell>
          <cell r="E27">
            <v>0.05</v>
          </cell>
          <cell r="F27" t="str">
            <v>Комбинированные холодильники-морозильники с раздельными наружными дверьми, емкостью более 340 л, бытовые:</v>
          </cell>
        </row>
        <row r="28">
          <cell r="A28" t="str">
            <v>BM</v>
          </cell>
          <cell r="B28" t="str">
            <v>БЕРМУДЫ</v>
          </cell>
          <cell r="D28" t="str">
            <v>8418 10 800 1</v>
          </cell>
          <cell r="E28">
            <v>0.05</v>
          </cell>
          <cell r="F28" t="str">
            <v>Комбинированные холодильники-морозильники с раздельными наружными дверьми, емкостью до 340л., прочие,холодильники-морозильники бытовые :</v>
          </cell>
        </row>
        <row r="29">
          <cell r="A29" t="str">
            <v>BG</v>
          </cell>
          <cell r="B29" t="str">
            <v>БОЛГАРИЯ</v>
          </cell>
          <cell r="D29" t="str">
            <v>8418 21 910 0</v>
          </cell>
          <cell r="E29">
            <v>0.05</v>
          </cell>
          <cell r="F29" t="str">
            <v>Холодильники бытовые, компрессионные, однодверные, емкостью не более 250л.:</v>
          </cell>
        </row>
        <row r="30">
          <cell r="A30" t="str">
            <v>BO</v>
          </cell>
          <cell r="B30" t="str">
            <v>БОЛИВИЯ</v>
          </cell>
          <cell r="D30" t="str">
            <v>8418 21 990 0</v>
          </cell>
          <cell r="E30">
            <v>0.05</v>
          </cell>
          <cell r="F30" t="str">
            <v>Холодильники бытовые, компрессионные, однодверные, емкостью  более 250 л, но не более 340 л:</v>
          </cell>
        </row>
        <row r="31">
          <cell r="A31" t="str">
            <v>BA</v>
          </cell>
          <cell r="B31" t="str">
            <v>БОСНИЯ И ГЕРЦОГОВИНА</v>
          </cell>
          <cell r="D31" t="str">
            <v>8418 29 000 0</v>
          </cell>
          <cell r="E31">
            <v>0.05</v>
          </cell>
          <cell r="F31" t="str">
            <v>Холодильники бытовые, компрессионные, однодверные, прочие:</v>
          </cell>
        </row>
        <row r="32">
          <cell r="A32" t="str">
            <v>BW</v>
          </cell>
          <cell r="B32" t="str">
            <v>БОТСВАНА</v>
          </cell>
          <cell r="D32" t="str">
            <v>8418 30 200 1</v>
          </cell>
          <cell r="E32">
            <v>0.05</v>
          </cell>
          <cell r="F32" t="str">
            <v>Морозильники бытовые,типа "ларь"  емкостью не более 400 л:</v>
          </cell>
        </row>
        <row r="33">
          <cell r="A33" t="str">
            <v>BR</v>
          </cell>
          <cell r="B33" t="str">
            <v>БРАЗИЛИЯ</v>
          </cell>
          <cell r="D33" t="str">
            <v>8418 30 200 8</v>
          </cell>
          <cell r="E33">
            <v>0.05</v>
          </cell>
          <cell r="F33" t="str">
            <v>морозильники бытовые типа "ларь", прочие: (ёмкостью более 400 л.):</v>
          </cell>
        </row>
        <row r="34">
          <cell r="A34" t="str">
            <v>IO</v>
          </cell>
          <cell r="B34" t="str">
            <v>Британская территория в Индийском океане</v>
          </cell>
          <cell r="D34" t="str">
            <v>8418 30 800 1</v>
          </cell>
          <cell r="E34">
            <v>0.05</v>
          </cell>
          <cell r="F34" t="str">
            <v>Морозильники бытовые, типа "ларь", емкостью более 400 л, но не более 800 л:</v>
          </cell>
        </row>
        <row r="35">
          <cell r="A35" t="str">
            <v>VG</v>
          </cell>
          <cell r="B35" t="str">
            <v>Британские Виргинские острова</v>
          </cell>
          <cell r="D35" t="str">
            <v>8418 30 800 8</v>
          </cell>
          <cell r="E35">
            <v>0.05</v>
          </cell>
          <cell r="F35" t="str">
            <v>морозильники бытовые типа "ларь", прочие: (ёмкостью более 800 л.):</v>
          </cell>
        </row>
        <row r="36">
          <cell r="A36" t="str">
            <v>BN</v>
          </cell>
          <cell r="B36" t="str">
            <v>БРУНЕЙ</v>
          </cell>
          <cell r="D36" t="str">
            <v>8418 40 200 1</v>
          </cell>
          <cell r="E36">
            <v>0.05</v>
          </cell>
          <cell r="F36" t="str">
            <v>Морозильные шкафы вертикального типа, емкостью не более 250 л, морозильники бытовые:</v>
          </cell>
        </row>
        <row r="37">
          <cell r="A37" t="str">
            <v>BF</v>
          </cell>
          <cell r="B37" t="str">
            <v>БУРКИНА ФАСО</v>
          </cell>
          <cell r="D37" t="str">
            <v>8418 40 800 1</v>
          </cell>
          <cell r="E37">
            <v>0.05</v>
          </cell>
          <cell r="F37" t="str">
            <v>Морозильные шкафы вертикального типа, емкостью более 250 л, но не более 900 л, морозильники бытовые:</v>
          </cell>
        </row>
        <row r="38">
          <cell r="A38" t="str">
            <v>BI</v>
          </cell>
          <cell r="B38" t="str">
            <v>БУРУНДИ</v>
          </cell>
          <cell r="D38" t="str">
            <v>8418 69 000 8</v>
          </cell>
          <cell r="E38">
            <v>0.05</v>
          </cell>
          <cell r="F38" t="str">
            <v>Оборудование холодильное или морозильное, прочее:</v>
          </cell>
        </row>
        <row r="39">
          <cell r="A39" t="str">
            <v>BT</v>
          </cell>
          <cell r="B39" t="str">
            <v>БУТАН</v>
          </cell>
          <cell r="D39" t="str">
            <v>8419 11 000 0</v>
          </cell>
          <cell r="E39">
            <v>0</v>
          </cell>
          <cell r="F39" t="str">
            <v>Безынерционные водонагреватели или тепловые водяные аккумуляторы,  неэлектрические: безынерционные газовые водонагреватели:</v>
          </cell>
        </row>
        <row r="40">
          <cell r="A40" t="str">
            <v>VU</v>
          </cell>
          <cell r="B40" t="str">
            <v>ВАНУАТУ</v>
          </cell>
          <cell r="D40" t="str">
            <v>8421 12 000 0</v>
          </cell>
          <cell r="E40">
            <v>0.05</v>
          </cell>
          <cell r="F40" t="str">
            <v>Центрифуги, включая центробежные сушилки, сушилки для белья</v>
          </cell>
        </row>
        <row r="41">
          <cell r="A41" t="str">
            <v>VA</v>
          </cell>
          <cell r="B41" t="str">
            <v>ВАТИКАН</v>
          </cell>
          <cell r="D41" t="str">
            <v>8422 11 000 0</v>
          </cell>
          <cell r="E41">
            <v>7.0000000000000007E-2</v>
          </cell>
          <cell r="F41" t="str">
            <v>Машины посудомоечные, бытовые:</v>
          </cell>
        </row>
        <row r="42">
          <cell r="A42" t="str">
            <v>GB</v>
          </cell>
          <cell r="B42" t="str">
            <v>ВЕЛИКОБРИТАНИЯ</v>
          </cell>
          <cell r="D42" t="str">
            <v>8423 10 100 0</v>
          </cell>
          <cell r="E42">
            <v>0.05</v>
          </cell>
          <cell r="F42" t="str">
            <v>Весы для взвешивания людей, включая грудных детей; весы бытовые:</v>
          </cell>
        </row>
        <row r="43">
          <cell r="A43" t="str">
            <v>HU</v>
          </cell>
          <cell r="B43" t="str">
            <v>ВЕНГРИЯ</v>
          </cell>
          <cell r="D43" t="str">
            <v>8424 30 900 0</v>
          </cell>
          <cell r="E43">
            <v>0</v>
          </cell>
          <cell r="F43" t="str">
            <v>Машины пароструйные, прочие:</v>
          </cell>
        </row>
        <row r="44">
          <cell r="A44" t="str">
            <v>VE</v>
          </cell>
          <cell r="B44" t="str">
            <v>ВЕНЕСУЭЛА</v>
          </cell>
          <cell r="D44" t="str">
            <v>8439 30 000 0</v>
          </cell>
          <cell r="E44">
            <v>0</v>
          </cell>
          <cell r="F44" t="str">
            <v>Оборудование для производства массы из волокнистых целлюлозных материалов или для изготовления или отделки бумаги или картон, оборудование для отделки бумаги или картона:</v>
          </cell>
        </row>
        <row r="45">
          <cell r="A45" t="str">
            <v>TL</v>
          </cell>
          <cell r="B45" t="str">
            <v>Восточный Тимор</v>
          </cell>
          <cell r="D45" t="str">
            <v>8443 31 910 0</v>
          </cell>
          <cell r="E45">
            <v>0.05</v>
          </cell>
          <cell r="F45" t="str">
            <v>Принтеры:</v>
          </cell>
        </row>
        <row r="46">
          <cell r="A46" t="str">
            <v>VN</v>
          </cell>
          <cell r="B46" t="str">
            <v xml:space="preserve">ВЬЕТНАМ </v>
          </cell>
          <cell r="D46" t="str">
            <v>8450 11 110 0</v>
          </cell>
          <cell r="E46">
            <v>0.05</v>
          </cell>
          <cell r="F46" t="str">
            <v>Машины стиральные, бытовые или для прачечных, включая машины,оснащенные отжимным устройством, полностью автоматические, емкостью не более 6 кг сухого белья,  с фронтальной загрузкой:</v>
          </cell>
        </row>
        <row r="47">
          <cell r="A47" t="str">
            <v>GA</v>
          </cell>
          <cell r="B47" t="str">
            <v>ГАБОН</v>
          </cell>
          <cell r="D47" t="str">
            <v>8450 11 190 0</v>
          </cell>
          <cell r="E47">
            <v>0.05</v>
          </cell>
          <cell r="F47" t="str">
            <v>Машины стиральные, бытовые или для прачечных, включая машины, оснащенные отжимным устройством, полностью автоматические, емкостью не более 6 кг сухого белья,  с верхней загрузкой:</v>
          </cell>
        </row>
        <row r="48">
          <cell r="A48" t="str">
            <v>HT</v>
          </cell>
          <cell r="B48" t="str">
            <v>ГАИТИ</v>
          </cell>
          <cell r="D48" t="str">
            <v>8450 11 900 0</v>
          </cell>
          <cell r="E48">
            <v>0.05</v>
          </cell>
          <cell r="F48" t="str">
            <v>Машины стиральные, бытовые или для прачечных, включая машины,оснащенные отжимным устройством, полностью автоматические, емкостью более 6 кг, но не более 10 кг сухого белья:</v>
          </cell>
        </row>
        <row r="49">
          <cell r="A49" t="str">
            <v>GY</v>
          </cell>
          <cell r="B49" t="str">
            <v>ГАЙАНА</v>
          </cell>
          <cell r="D49" t="str">
            <v>8450 12 000 0</v>
          </cell>
          <cell r="E49">
            <v>0.05</v>
          </cell>
          <cell r="F49" t="str">
            <v>Машины со встроенным центробежным отжимным устройством, прочие:</v>
          </cell>
        </row>
        <row r="50">
          <cell r="A50" t="str">
            <v>GM</v>
          </cell>
          <cell r="B50" t="str">
            <v>ГАМБИЯ</v>
          </cell>
          <cell r="D50" t="str">
            <v>8450 19 000 0</v>
          </cell>
          <cell r="E50">
            <v>0.05</v>
          </cell>
          <cell r="F50" t="str">
            <v>Бытовые стиральные машины, без устройства отжима, емкостью не более 10 кг сухого белья, с верхней загрузкой:</v>
          </cell>
        </row>
        <row r="51">
          <cell r="A51" t="str">
            <v>GH</v>
          </cell>
          <cell r="B51" t="str">
            <v>ГАНА</v>
          </cell>
          <cell r="D51" t="str">
            <v>8450 90 000 0</v>
          </cell>
          <cell r="E51">
            <v>0</v>
          </cell>
          <cell r="F51" t="str">
            <v>Части:</v>
          </cell>
        </row>
        <row r="52">
          <cell r="A52" t="str">
            <v>GP</v>
          </cell>
          <cell r="B52" t="str">
            <v>ГВАДЕЛУПА</v>
          </cell>
          <cell r="D52" t="str">
            <v>8451 21 000 9</v>
          </cell>
          <cell r="E52">
            <v>0</v>
          </cell>
          <cell r="F52" t="str">
            <v>Машины для сушки  емкостью не более 10 кг сухого белья</v>
          </cell>
        </row>
        <row r="53">
          <cell r="A53" t="str">
            <v>GT</v>
          </cell>
          <cell r="B53" t="str">
            <v>ГВАТЕМАЛА</v>
          </cell>
          <cell r="D53" t="str">
            <v>8452 10 110 0</v>
          </cell>
          <cell r="E53">
            <v>0</v>
          </cell>
          <cell r="F53" t="str">
            <v>Швейные машины бытовые,(только с закрытым стежком) с головками, масса которых не более 16 кг без двигателя или 17 кг с двигателем, швейные машины стоимостью (без рам, столиков или тумбочек) более 65 евро :</v>
          </cell>
        </row>
        <row r="54">
          <cell r="A54" t="str">
            <v>GN</v>
          </cell>
          <cell r="B54" t="str">
            <v>ГВИНЕЯ</v>
          </cell>
          <cell r="D54" t="str">
            <v>8452 10 900 0</v>
          </cell>
          <cell r="E54">
            <v>0</v>
          </cell>
          <cell r="F54" t="str">
            <v>Швейные машины бытовые, электромеханические, с несколькими видами стежка:</v>
          </cell>
        </row>
        <row r="55">
          <cell r="A55" t="str">
            <v>GW</v>
          </cell>
          <cell r="B55" t="str">
            <v>Гвинея-БисауГвинея-Бисау</v>
          </cell>
          <cell r="D55" t="str">
            <v>8452 29 000 0</v>
          </cell>
          <cell r="E55">
            <v>0</v>
          </cell>
          <cell r="F55" t="str">
            <v>Швейные машины прочие и головки швейных машин прочие, прочие:</v>
          </cell>
        </row>
        <row r="56">
          <cell r="A56" t="str">
            <v>DE</v>
          </cell>
          <cell r="B56" t="str">
            <v>ГЕРМАНИЯ</v>
          </cell>
          <cell r="D56" t="str">
            <v>8471 30 000 0</v>
          </cell>
          <cell r="E56">
            <v>0</v>
          </cell>
          <cell r="F56" t="str">
            <v>Вычислительные машины и их блоки, портативные массой не более 10 кг, состоящие, по крайней мере, из центрального блока обработки данных, клавиатуры и дисплея:</v>
          </cell>
        </row>
        <row r="57">
          <cell r="A57" t="str">
            <v>GI</v>
          </cell>
          <cell r="B57" t="str">
            <v>ГибралтарГибралтар</v>
          </cell>
          <cell r="D57" t="str">
            <v>8471 41 000 9</v>
          </cell>
          <cell r="E57">
            <v>0</v>
          </cell>
          <cell r="F57" t="str">
            <v>Машины вычислительные прочие,содержащие в одном корпусе, по крайней мере, центральный блок обработки данных и устройство ввода и вывода, объединенные или нет:</v>
          </cell>
        </row>
        <row r="58">
          <cell r="A58" t="str">
            <v>HN</v>
          </cell>
          <cell r="B58" t="str">
            <v>ГондурасГондурас</v>
          </cell>
          <cell r="D58" t="str">
            <v>8471 60 600 0</v>
          </cell>
          <cell r="E58">
            <v>0</v>
          </cell>
          <cell r="F58" t="str">
            <v>Устройства ввода или вывода,содержащие или не содержащие в одном корпусе запоминающие устройства</v>
          </cell>
        </row>
        <row r="59">
          <cell r="A59" t="str">
            <v>HK</v>
          </cell>
          <cell r="B59" t="str">
            <v>ГонконгГонконг</v>
          </cell>
          <cell r="D59" t="str">
            <v>8471 60 700 0</v>
          </cell>
          <cell r="E59">
            <v>0</v>
          </cell>
          <cell r="F59" t="str">
            <v>Устройства ввода или вывода,содержащие или не содержащие в одном корпусе запоминающие устройства, прочие;</v>
          </cell>
        </row>
        <row r="60">
          <cell r="A60" t="str">
            <v>GD</v>
          </cell>
          <cell r="B60" t="str">
            <v>ГренадаГренада</v>
          </cell>
          <cell r="D60" t="str">
            <v>8504 31 800 8</v>
          </cell>
          <cell r="E60">
            <v>0.03</v>
          </cell>
          <cell r="F60" t="str">
            <v>Трансформаторы измерительные, мощностью не более 1 кВА, прочие:</v>
          </cell>
        </row>
        <row r="61">
          <cell r="A61" t="str">
            <v>GL</v>
          </cell>
          <cell r="B61" t="str">
            <v>ГренландияГренландия</v>
          </cell>
          <cell r="D61" t="str">
            <v>8504 40 900 8</v>
          </cell>
          <cell r="E61">
            <v>0.03</v>
          </cell>
          <cell r="F61" t="str">
            <v>Трансформаторы электрические,статические электрические преобразователи (например, выпрямители), катушки индуктивности и дроссели, преобразователи статические,прочие:</v>
          </cell>
        </row>
        <row r="62">
          <cell r="A62" t="str">
            <v>GR</v>
          </cell>
          <cell r="B62" t="str">
            <v>ГРЕЦИЯ</v>
          </cell>
          <cell r="D62" t="str">
            <v>8507 80 000 0</v>
          </cell>
          <cell r="E62">
            <v>0</v>
          </cell>
          <cell r="F62" t="str">
            <v>Аккумуляторы электрические, включая сепараторы для них, прямоугольной (в том числе квадратной) или иной формы, прочие:</v>
          </cell>
        </row>
        <row r="63">
          <cell r="A63" t="str">
            <v>GE</v>
          </cell>
          <cell r="B63" t="str">
            <v>ГРУЗИЯ</v>
          </cell>
          <cell r="D63" t="str">
            <v>8508 11 000 0</v>
          </cell>
          <cell r="E63">
            <v>0.03</v>
          </cell>
          <cell r="F63" t="str">
            <v>Пылесосы со встроенным электродвигателем, мощностью не более1500 Вт, имеющие мешок для сбора пыли или другой пылесборник объемом не более 20 л.:</v>
          </cell>
        </row>
        <row r="64">
          <cell r="A64" t="str">
            <v>GU</v>
          </cell>
          <cell r="B64" t="str">
            <v>ГУАМ</v>
          </cell>
          <cell r="D64" t="str">
            <v>8508 19 000 1</v>
          </cell>
          <cell r="E64">
            <v>0.03</v>
          </cell>
          <cell r="F64" t="str">
            <v>Пылесосы со встроенным электродвигателем, мощностью не более2000 Вт, имеющие мешок для сбора пыли или другой пылесборник объемом не более 30 л.:</v>
          </cell>
        </row>
        <row r="65">
          <cell r="A65" t="str">
            <v>DK</v>
          </cell>
          <cell r="B65" t="str">
            <v>ДАНИЯ</v>
          </cell>
          <cell r="D65" t="str">
            <v>8508 19 000 9</v>
          </cell>
          <cell r="E65">
            <v>0.03</v>
          </cell>
          <cell r="F65" t="str">
            <v>Пылесосы, со встроенным электродвигателем, мощностью более 2000 Вт., прочие: объём пылесборника -4 л.</v>
          </cell>
        </row>
        <row r="66">
          <cell r="A66" t="str">
            <v>CD</v>
          </cell>
          <cell r="B66" t="str">
            <v>Демократическая Республика КонгоДР Конго</v>
          </cell>
          <cell r="D66" t="str">
            <v>8508 60 000 0</v>
          </cell>
          <cell r="E66">
            <v>0.03</v>
          </cell>
          <cell r="F66" t="str">
            <v>Пылесосы,  со встроенным электродвигателем, пылесосы прочие:</v>
          </cell>
        </row>
        <row r="67">
          <cell r="A67" t="str">
            <v>DJ</v>
          </cell>
          <cell r="B67" t="str">
            <v>ДЖИБУТИ</v>
          </cell>
          <cell r="D67" t="str">
            <v>8508 70 000 1</v>
          </cell>
          <cell r="E67">
            <v>0.03</v>
          </cell>
          <cell r="F67" t="str">
            <v>Комплектующие части для пылесосов; подсубпозиций 8508 11 000 0 и 8508 19 000 1:</v>
          </cell>
        </row>
        <row r="68">
          <cell r="A68" t="str">
            <v>DM</v>
          </cell>
          <cell r="B68" t="str">
            <v>ДОМИНИКАНА</v>
          </cell>
          <cell r="D68" t="str">
            <v>8509 40 000 0</v>
          </cell>
          <cell r="E68">
            <v>0.03</v>
          </cell>
          <cell r="F68" t="str">
            <v>Машины электромеханические бытовые со встроенным электродвигателем, измельчители пищевых продуктов и миксеры, соковыжималки для фруктов или овощей:</v>
          </cell>
        </row>
        <row r="69">
          <cell r="A69" t="str">
            <v>DO</v>
          </cell>
          <cell r="B69" t="str">
            <v>Доминиканская Республика</v>
          </cell>
          <cell r="D69" t="str">
            <v>8509 80 000 0</v>
          </cell>
          <cell r="E69">
            <v>0.03</v>
          </cell>
          <cell r="F69" t="str">
            <v>Машины электромеханические бытовые со встроенным электродвигателем, приборы прочие:</v>
          </cell>
        </row>
        <row r="70">
          <cell r="A70" t="str">
            <v>EU</v>
          </cell>
          <cell r="B70" t="str">
            <v>Флаг ЕСЕвропейский союз</v>
          </cell>
          <cell r="D70" t="str">
            <v>8510 10 000 0</v>
          </cell>
          <cell r="E70">
            <v>0.03</v>
          </cell>
          <cell r="F70" t="str">
            <v>Электробритвы</v>
          </cell>
        </row>
        <row r="71">
          <cell r="A71" t="str">
            <v>EG</v>
          </cell>
          <cell r="B71" t="str">
            <v>ЕГИПЕТ</v>
          </cell>
          <cell r="D71" t="str">
            <v>8510 20 000 0</v>
          </cell>
          <cell r="E71">
            <v>0.03</v>
          </cell>
          <cell r="F71" t="str">
            <v>Машинки для стрижки волос и приспособления для удаления волос со встроенным электродвигателем:</v>
          </cell>
        </row>
        <row r="72">
          <cell r="A72" t="str">
            <v>ZM</v>
          </cell>
          <cell r="B72" t="str">
            <v>ЗАМБИЯ</v>
          </cell>
          <cell r="D72" t="str">
            <v>8516 10 110 0</v>
          </cell>
          <cell r="E72">
            <v>0.05</v>
          </cell>
          <cell r="F72" t="str">
            <v>Электрические водонагреватели безынерционные</v>
          </cell>
        </row>
        <row r="73">
          <cell r="A73" t="str">
            <v>EH</v>
          </cell>
          <cell r="B73" t="str">
            <v>Западная СахараЗападная Сахара</v>
          </cell>
          <cell r="D73" t="str">
            <v>8516 10 800 0</v>
          </cell>
          <cell r="E73">
            <v>0.05</v>
          </cell>
          <cell r="F73" t="str">
            <v>Электрические водонагреватели безынерционные или аккумулирующие и электронагреватели погружные, прочие: водонагреватели аккумулирующие:</v>
          </cell>
        </row>
        <row r="74">
          <cell r="A74" t="str">
            <v>ZW</v>
          </cell>
          <cell r="B74" t="str">
            <v>ЗИМБАБВЕ</v>
          </cell>
          <cell r="D74" t="str">
            <v>8516 29 100 0</v>
          </cell>
          <cell r="E74">
            <v>0.03</v>
          </cell>
          <cell r="F74" t="str">
            <v>Радиаторы жидконаполненные</v>
          </cell>
        </row>
        <row r="75">
          <cell r="A75" t="str">
            <v>IL</v>
          </cell>
          <cell r="B75" t="str">
            <v>ИЗРАИЛЬ</v>
          </cell>
          <cell r="D75" t="str">
            <v>8516 29 500 0</v>
          </cell>
          <cell r="E75">
            <v>0.03</v>
          </cell>
          <cell r="F75" t="str">
            <v>Электрооборудование обогрева пространства,  конвекционные нагреватели:</v>
          </cell>
        </row>
        <row r="76">
          <cell r="A76" t="str">
            <v>IN</v>
          </cell>
          <cell r="B76" t="str">
            <v>ИНДИЯ</v>
          </cell>
          <cell r="D76" t="str">
            <v>8516 29 910 0</v>
          </cell>
          <cell r="E76">
            <v>0.03</v>
          </cell>
          <cell r="F76" t="str">
            <v>Электрооборудование обогрева пространства, со встроенным вентилятором:</v>
          </cell>
        </row>
        <row r="77">
          <cell r="A77" t="str">
            <v>ID</v>
          </cell>
          <cell r="B77" t="str">
            <v>ИНДОНЕЗИЯ</v>
          </cell>
          <cell r="D77" t="str">
            <v>8516 31 000 0</v>
          </cell>
          <cell r="E77">
            <v>0.03</v>
          </cell>
          <cell r="F77" t="str">
            <v>Аппараты электротермические для ухода за волосами или для сушки рук, сушилки для волос:</v>
          </cell>
        </row>
        <row r="78">
          <cell r="A78" t="str">
            <v>JO</v>
          </cell>
          <cell r="B78" t="str">
            <v>ИОРДАНИЯ</v>
          </cell>
          <cell r="D78" t="str">
            <v>8516 32 000 0</v>
          </cell>
          <cell r="E78">
            <v>0.03</v>
          </cell>
          <cell r="F78" t="str">
            <v>Аппараты электротермические для ухода за волосами или для сушки рук аппараты для ухода за волосами прочие:</v>
          </cell>
        </row>
        <row r="79">
          <cell r="A79" t="str">
            <v>IQ</v>
          </cell>
          <cell r="B79" t="str">
            <v>ИРАК</v>
          </cell>
          <cell r="D79" t="str">
            <v>8516 40 000 0</v>
          </cell>
          <cell r="E79">
            <v>0.03</v>
          </cell>
          <cell r="F79" t="str">
            <v>Электроутюги:</v>
          </cell>
        </row>
        <row r="80">
          <cell r="A80" t="str">
            <v>IR</v>
          </cell>
          <cell r="B80" t="str">
            <v>ИРАН</v>
          </cell>
          <cell r="D80" t="str">
            <v>8516 50 000 0</v>
          </cell>
          <cell r="E80">
            <v>0.03</v>
          </cell>
          <cell r="F80" t="str">
            <v>Печи микроволновые:</v>
          </cell>
        </row>
        <row r="81">
          <cell r="A81" t="str">
            <v>IE</v>
          </cell>
          <cell r="B81" t="str">
            <v>ИРЛАНДИЯ</v>
          </cell>
          <cell r="D81" t="str">
            <v>8516 60 101 0</v>
          </cell>
          <cell r="E81">
            <v>0.03</v>
          </cell>
          <cell r="F81" t="str">
            <v>Электроплиты (имеющие, по крайней мере, духовой шкаф и панель с электронагревательными элементами),бытовые, стационарные:</v>
          </cell>
        </row>
        <row r="82">
          <cell r="A82" t="str">
            <v>IS</v>
          </cell>
          <cell r="B82" t="str">
            <v>ИСЛАНДИЯ</v>
          </cell>
          <cell r="D82" t="str">
            <v>8516 60 109 0</v>
          </cell>
          <cell r="E82">
            <v>0.03</v>
          </cell>
          <cell r="F82" t="str">
            <v>Электроплиты имеющие по крайней мере духовой шкаф и панель с электронагревательными элементами, прочие:</v>
          </cell>
        </row>
        <row r="83">
          <cell r="A83" t="str">
            <v>ES</v>
          </cell>
          <cell r="B83" t="str">
            <v>ИСПАНИЯ</v>
          </cell>
          <cell r="D83" t="str">
            <v>8516 60 500 0</v>
          </cell>
          <cell r="E83">
            <v>0.03</v>
          </cell>
          <cell r="F83" t="str">
            <v>Электроплитки, варочные котлы и панели с электронагревательными элементами для электроплит:</v>
          </cell>
        </row>
        <row r="84">
          <cell r="A84" t="str">
            <v>IT</v>
          </cell>
          <cell r="B84" t="str">
            <v xml:space="preserve">ИТАЛИЯ </v>
          </cell>
          <cell r="D84" t="str">
            <v>8516 60 700 0</v>
          </cell>
          <cell r="E84">
            <v>0.03</v>
          </cell>
          <cell r="F84" t="str">
            <v>Печи прочие: электроплиты, электроплитки, варочные электрокотлы; грили и ростеры:</v>
          </cell>
        </row>
        <row r="85">
          <cell r="A85" t="str">
            <v>YE</v>
          </cell>
          <cell r="B85" t="str">
            <v>ЙЕМИН</v>
          </cell>
          <cell r="D85" t="str">
            <v>8516 60 800 0</v>
          </cell>
          <cell r="E85">
            <v>0.03</v>
          </cell>
          <cell r="F85" t="str">
            <v>Печи прочие: духовые шкафы электрические, бытовые, для приготовления и разогревания пищи: тип духовых шкафов-электрические, тип установки - встраиваемые:</v>
          </cell>
        </row>
        <row r="86">
          <cell r="A86" t="str">
            <v>KP</v>
          </cell>
          <cell r="B86" t="str">
            <v>Корейская Народно-Демократическая РеспубликаКНДР</v>
          </cell>
          <cell r="D86" t="str">
            <v>8516 60 900 0</v>
          </cell>
          <cell r="E86">
            <v>0.05</v>
          </cell>
          <cell r="F86" t="str">
            <v>Печи прочие; электроплиты, электроплитки, варочные электрокотлы; грили и ростеры, прочие:</v>
          </cell>
        </row>
        <row r="87">
          <cell r="A87" t="str">
            <v>CV</v>
          </cell>
          <cell r="B87" t="str">
            <v>Кабо-ВердеКабо-Верде</v>
          </cell>
          <cell r="D87" t="str">
            <v>8516 71 000 0</v>
          </cell>
          <cell r="E87">
            <v>0.03</v>
          </cell>
          <cell r="F87" t="str">
            <v>Приборы электронагревательные прочие, для приготовления кофе или чая:</v>
          </cell>
        </row>
        <row r="88">
          <cell r="A88" t="str">
            <v>KZ</v>
          </cell>
          <cell r="B88" t="str">
            <v>КАЗАХСТАН</v>
          </cell>
          <cell r="D88" t="str">
            <v>8516 72 000 0</v>
          </cell>
          <cell r="E88">
            <v>0.03</v>
          </cell>
          <cell r="F88" t="str">
            <v>Приборы электронагревательные прочие, тостеры:</v>
          </cell>
        </row>
        <row r="89">
          <cell r="A89" t="str">
            <v>KY</v>
          </cell>
          <cell r="B89" t="str">
            <v>Каймановы островаКаймановы острова</v>
          </cell>
          <cell r="D89" t="str">
            <v>8516 79 700 0</v>
          </cell>
          <cell r="E89">
            <v>0.05</v>
          </cell>
          <cell r="F89" t="str">
            <v>Приборы электронагревательные прочие:</v>
          </cell>
        </row>
        <row r="90">
          <cell r="A90" t="str">
            <v>KH</v>
          </cell>
          <cell r="B90" t="str">
            <v>КАМБОДЖА</v>
          </cell>
          <cell r="D90" t="str">
            <v>8517 12 000 0</v>
          </cell>
          <cell r="E90">
            <v>0.03</v>
          </cell>
          <cell r="F90" t="str">
            <v>Телефонные аппараты для сотовых сетей связи или других беспроводных сетей связи:</v>
          </cell>
        </row>
        <row r="91">
          <cell r="A91" t="str">
            <v>CM</v>
          </cell>
          <cell r="B91" t="str">
            <v>КАМЕРУН</v>
          </cell>
          <cell r="D91" t="str">
            <v>8517 18 000 0</v>
          </cell>
          <cell r="E91">
            <v>0.03</v>
          </cell>
          <cell r="F91" t="str">
            <v>Телефонные аппараты, включая телефонные аппараты для сотовых сетей связи или других беспроводных сетей связи</v>
          </cell>
        </row>
        <row r="92">
          <cell r="A92" t="str">
            <v>CA</v>
          </cell>
          <cell r="B92" t="str">
            <v>КАНАДА</v>
          </cell>
          <cell r="D92" t="str">
            <v>8518 10 950 0</v>
          </cell>
          <cell r="E92">
            <v>0.03</v>
          </cell>
          <cell r="F92" t="str">
            <v>Микрофоны и подставки для них прочие:</v>
          </cell>
        </row>
        <row r="93">
          <cell r="A93" t="str">
            <v>QA</v>
          </cell>
          <cell r="B93" t="str">
            <v>КАТАР</v>
          </cell>
          <cell r="D93" t="str">
            <v>8518 21 000 0</v>
          </cell>
          <cell r="E93">
            <v>0.03</v>
          </cell>
          <cell r="F93" t="str">
            <v>Громкоговорители, смонтированные или не смонтированные в корпусах ,громкоговорители одиночные смонтированные в корпусах:</v>
          </cell>
        </row>
        <row r="94">
          <cell r="A94" t="str">
            <v>KE</v>
          </cell>
          <cell r="B94" t="str">
            <v>КЕНИЯ</v>
          </cell>
          <cell r="D94" t="str">
            <v>8518 22 000 9</v>
          </cell>
          <cell r="E94">
            <v>0.03</v>
          </cell>
          <cell r="F94" t="str">
            <v>Комплекты громкоговорителей, смонтированных в одном корпусе, прочие:</v>
          </cell>
        </row>
        <row r="95">
          <cell r="A95" t="str">
            <v>CY</v>
          </cell>
          <cell r="B95" t="str">
            <v>КИПР</v>
          </cell>
          <cell r="D95" t="str">
            <v>8518 29 950 0</v>
          </cell>
          <cell r="E95">
            <v>0.03</v>
          </cell>
          <cell r="F95" t="str">
            <v>Громкоговорители, смонтированные или не смонтированные в корпусах ,громкоговорители, имеющие полосу частот от 300 Гц до 3,4 кГц, диаметром не более 50 мм, используемые для телекоммуникаций, прочие:</v>
          </cell>
        </row>
        <row r="96">
          <cell r="A96" t="str">
            <v>KG</v>
          </cell>
          <cell r="B96" t="str">
            <v>КИРГИЗИЯ</v>
          </cell>
          <cell r="D96" t="str">
            <v>8518 30 950 0</v>
          </cell>
          <cell r="E96">
            <v>0.03</v>
          </cell>
          <cell r="F96" t="str">
            <v>Наушники и телефоны головные, объединенные или не объединенные с микрофоном, и комплекты, состоящие из микрофона и одного или более громкоговорителей, прочие:</v>
          </cell>
        </row>
        <row r="97">
          <cell r="A97" t="str">
            <v>KI</v>
          </cell>
          <cell r="B97" t="str">
            <v>КИРИБАТИ</v>
          </cell>
          <cell r="D97" t="str">
            <v>8519 81 110 0</v>
          </cell>
          <cell r="E97">
            <v>0.03</v>
          </cell>
          <cell r="F97" t="str">
            <v>Аппаратура звукозаписывающая или звуковоспроизводящая, использующая магнитные,оптические или полупроводниковые носители устройства воспроизведения звука для трансляции по радио:</v>
          </cell>
        </row>
        <row r="98">
          <cell r="A98" t="str">
            <v>CN</v>
          </cell>
          <cell r="B98" t="str">
            <v>КИТАЙ</v>
          </cell>
          <cell r="D98" t="str">
            <v>8521 90 000 1</v>
          </cell>
          <cell r="E98">
            <v>0.03</v>
          </cell>
          <cell r="F98" t="str">
            <v>Аппаратура видеозаписывающая или видеовоспроизводящая, совмещенная или не совмещенная с видеотюнером, DVD-проигрыватели:</v>
          </cell>
        </row>
        <row r="99">
          <cell r="A99" t="str">
            <v>CC</v>
          </cell>
          <cell r="B99" t="str">
            <v>КОКОСОВЫЕ ОСТРОВА</v>
          </cell>
          <cell r="D99" t="str">
            <v>8521 90 000 9</v>
          </cell>
          <cell r="E99">
            <v>0.03</v>
          </cell>
          <cell r="F99" t="str">
            <v>Аппаратура видеозаписывающая или видеовоспроизводящая, совмещенная или не совмещенная с видеотюнером, прочая:</v>
          </cell>
        </row>
        <row r="100">
          <cell r="A100" t="str">
            <v>CO</v>
          </cell>
          <cell r="B100" t="str">
            <v>КОЛУМБИЯ</v>
          </cell>
          <cell r="D100" t="str">
            <v>8525 80 190 0</v>
          </cell>
          <cell r="E100">
            <v>0.03</v>
          </cell>
          <cell r="F100" t="str">
            <v>Телевизионные камеры, цифровые камеры и записывающие видеокамеры, прочие:</v>
          </cell>
        </row>
        <row r="101">
          <cell r="A101" t="str">
            <v>KM</v>
          </cell>
          <cell r="B101" t="str">
            <v>КОМОРЫ</v>
          </cell>
          <cell r="D101" t="str">
            <v>8526 91 200 0</v>
          </cell>
          <cell r="E101">
            <v>0.03</v>
          </cell>
          <cell r="F101" t="str">
            <v>Аппаратура радионавигационная, приемники радионавигационные:</v>
          </cell>
        </row>
        <row r="102">
          <cell r="A102" t="str">
            <v>CR</v>
          </cell>
          <cell r="B102" t="str">
            <v>КОСТА-РИКА</v>
          </cell>
          <cell r="D102" t="str">
            <v>8527 13  990 0</v>
          </cell>
          <cell r="E102">
            <v>0.03</v>
          </cell>
          <cell r="F102" t="str">
            <v>Широковещательные радиоприёмники, способные работать без внешнего источника питания, совмещённые со звуковоспроизводящей аппаратурой, не кассетного типа, прочие:</v>
          </cell>
        </row>
        <row r="103">
          <cell r="A103" t="str">
            <v>CI</v>
          </cell>
          <cell r="B103" t="str">
            <v>Кот-д’Ивуар</v>
          </cell>
          <cell r="D103" t="str">
            <v>8527 13 100 0</v>
          </cell>
          <cell r="E103">
            <v>0.03</v>
          </cell>
          <cell r="F103" t="str">
            <v>Аппаратура, совмещенная со звукозаписывающей или звуковоспроизводящей аппаратурой, с лазерной считывающей системой:</v>
          </cell>
        </row>
        <row r="104">
          <cell r="A104" t="str">
            <v>CU</v>
          </cell>
          <cell r="B104" t="str">
            <v>КУБА</v>
          </cell>
          <cell r="D104" t="str">
            <v>8527 13 990 0</v>
          </cell>
          <cell r="E104">
            <v>0.03</v>
          </cell>
          <cell r="F104" t="str">
            <v>Аппаратура, совмещенная со звукозаписывающей или звуковоспроизводящей аппаратурой, прочие:</v>
          </cell>
        </row>
        <row r="105">
          <cell r="A105" t="str">
            <v>KW</v>
          </cell>
          <cell r="B105" t="str">
            <v>КУВЕЙТ</v>
          </cell>
          <cell r="D105" t="str">
            <v>8527 21 700 0</v>
          </cell>
          <cell r="E105">
            <v>0.03</v>
          </cell>
          <cell r="F105" t="str">
            <v>Аппаратура совмещенная со звукозаписывающей или звуковоспроизводящей аппаратурой, с лазерной считывающей системой:</v>
          </cell>
        </row>
        <row r="106">
          <cell r="A106" t="str">
            <v>LA</v>
          </cell>
          <cell r="B106" t="str">
            <v>ЛАОС</v>
          </cell>
          <cell r="D106" t="str">
            <v>8527 91 350 0</v>
          </cell>
          <cell r="E106">
            <v>0.03</v>
          </cell>
          <cell r="F106" t="str">
            <v>Аппаратура совмещенная со звукозаписывающей или звуковоспроизводящей аппаратурой,  с одним или более громкоговорителями в том же корпусе, с лазерной считывающей системой:</v>
          </cell>
        </row>
        <row r="107">
          <cell r="A107" t="str">
            <v>LV</v>
          </cell>
          <cell r="B107" t="str">
            <v>ЛАТВИЯ</v>
          </cell>
          <cell r="D107" t="str">
            <v>8528 59 800 9</v>
          </cell>
          <cell r="E107">
            <v>0.05</v>
          </cell>
          <cell r="F107" t="str">
            <v>мониторы прочие,с экраном, выполненным по технологии жидкокристаллических дисплеев,прочие:</v>
          </cell>
        </row>
        <row r="108">
          <cell r="A108" t="str">
            <v>LS</v>
          </cell>
          <cell r="B108" t="str">
            <v>ЛЕСОТО</v>
          </cell>
          <cell r="D108" t="str">
            <v>8528 71 900 0</v>
          </cell>
          <cell r="E108">
            <v>0.03</v>
          </cell>
          <cell r="F108" t="str">
            <v>Аппаратура приемная для телевизионной связи, не предназначенная для включения в свой состав видеодисплея или экрана, прочая:</v>
          </cell>
        </row>
        <row r="109">
          <cell r="A109" t="str">
            <v>LR</v>
          </cell>
          <cell r="B109" t="str">
            <v>ЛИБЕРИЯ</v>
          </cell>
          <cell r="D109" t="str">
            <v>8528 72 400 0</v>
          </cell>
          <cell r="E109">
            <v>0.03</v>
          </cell>
          <cell r="F109" t="str">
            <v>Телевизионное проекционное оборудование с экраном, выполненным по технологии жидкокристаллических дисплеев:</v>
          </cell>
        </row>
        <row r="110">
          <cell r="A110" t="str">
            <v>LB</v>
          </cell>
          <cell r="B110" t="str">
            <v>ЛИВАН</v>
          </cell>
          <cell r="D110" t="str">
            <v xml:space="preserve">8529 10 650 0 </v>
          </cell>
          <cell r="E110">
            <v>0.04</v>
          </cell>
          <cell r="F110" t="str">
            <v xml:space="preserve">Части, предназначенные исключительно или в основном для аппаратуры товарных позиций 8525 – 8528,антенны и антенные отражатели всех типов; части, используемые вместе с этими изделиями, антенны, антенны внутренние для вещательных радиоприемников или телеприемников, включая встроенные: </v>
          </cell>
        </row>
        <row r="111">
          <cell r="A111" t="str">
            <v>LY</v>
          </cell>
          <cell r="B111" t="str">
            <v>ЛИВИЯ</v>
          </cell>
          <cell r="D111" t="str">
            <v>8529 90 650 9</v>
          </cell>
          <cell r="E111">
            <v>0.03</v>
          </cell>
          <cell r="F111" t="str">
            <v>Части, предназначенные исключительно или в основном для аппаратуры товарных позиций 8525 – 8528: прочие: корпуса и шкафы, специально спроектированные для размещения аппаратуры товарных позиций 8525 – 8528:</v>
          </cell>
        </row>
        <row r="112">
          <cell r="A112" t="str">
            <v>LT</v>
          </cell>
          <cell r="B112" t="str">
            <v>ЛИТВА</v>
          </cell>
          <cell r="D112" t="str">
            <v>8536 30 100 0</v>
          </cell>
          <cell r="E112">
            <v>0.03</v>
          </cell>
          <cell r="F112" t="str">
            <v>Устройства для защиты электрических цепей прочие, на силу тока не более 16 А:</v>
          </cell>
        </row>
        <row r="113">
          <cell r="A113" t="str">
            <v>LI</v>
          </cell>
          <cell r="B113" t="str">
            <v>ЛИХТЕНШТЕЙН</v>
          </cell>
          <cell r="D113" t="str">
            <v>8536 69 900 8</v>
          </cell>
          <cell r="E113">
            <v>0.03</v>
          </cell>
          <cell r="F113" t="str">
            <v>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В; соединители для волокон оптических, волоконно-оптических жгутов или кабелей, прочие:</v>
          </cell>
        </row>
        <row r="114">
          <cell r="A114" t="str">
            <v>LU</v>
          </cell>
          <cell r="B114" t="str">
            <v>ЛЮКСЕМБУРГ</v>
          </cell>
          <cell r="D114" t="str">
            <v>8544 42 900 9</v>
          </cell>
          <cell r="E114">
            <v>0.03</v>
          </cell>
          <cell r="F114" t="str">
            <v>Провода изолированные (включая эмалированные или анодированные), кабели (включая коаксиальные кабели) и другие изолированные электрические проводники с соединительными приспособлениями или без них; кабели волоконно-оптические, составленные из волокон с индивидуальными оболочками,
независимо от того, находятся они или нет в сборе с электропроводниками или соединительными приспособлениями, оснащенные соединительными
приспособлениями, прочие , на напряжение не более 80 В, не для для производства авиационных двигателей и/или гражданских воздушных судов, прочие:</v>
          </cell>
        </row>
        <row r="115">
          <cell r="A115" t="str">
            <v>MU</v>
          </cell>
          <cell r="B115" t="str">
            <v>МАВРИКИЙ</v>
          </cell>
          <cell r="D115" t="str">
            <v>9006 91 000 0</v>
          </cell>
          <cell r="F115" t="str">
            <v>Части и принадлежности для фотокамер:</v>
          </cell>
        </row>
        <row r="116">
          <cell r="A116" t="str">
            <v>MR</v>
          </cell>
          <cell r="B116" t="str">
            <v>МАВРИТАНИЯ</v>
          </cell>
          <cell r="D116" t="str">
            <v>9019 10 900 1</v>
          </cell>
          <cell r="E116">
            <v>0.04</v>
          </cell>
          <cell r="F116" t="str">
            <v>Устройства для механотерапии, аппараты массажные, аппаратура для психологических тестов для определения способностей, прочие, гидромассажные ванны и душевые кабины:</v>
          </cell>
        </row>
        <row r="117">
          <cell r="A117" t="str">
            <v>MG</v>
          </cell>
          <cell r="B117" t="str">
            <v>МАДАГАСКАР</v>
          </cell>
          <cell r="D117" t="str">
            <v>9207 10 500 0</v>
          </cell>
          <cell r="E117">
            <v>0.05</v>
          </cell>
          <cell r="F117" t="str">
            <v>Инструменты клавишные, кроме аккордеонов, синтезаторы:</v>
          </cell>
        </row>
        <row r="118">
          <cell r="A118" t="str">
            <v>YT</v>
          </cell>
          <cell r="B118" t="str">
            <v>МАЙОТТА</v>
          </cell>
          <cell r="D118" t="str">
            <v>9403 89 000 0</v>
          </cell>
          <cell r="E118">
            <v>0.04</v>
          </cell>
          <cell r="F118" t="str">
            <v>Мебель прочая:</v>
          </cell>
        </row>
        <row r="119">
          <cell r="A119" t="str">
            <v>MO</v>
          </cell>
          <cell r="B119" t="str">
            <v>Аомынь</v>
          </cell>
          <cell r="D119" t="str">
            <v>9504 50 000 1</v>
          </cell>
          <cell r="E119">
            <v>0.05</v>
          </cell>
          <cell r="F119" t="str">
            <v>геймпады и джойстики игровые</v>
          </cell>
        </row>
        <row r="120">
          <cell r="A120" t="str">
            <v>MK</v>
          </cell>
          <cell r="B120" t="str">
            <v>МАКЕДОНИЯ</v>
          </cell>
          <cell r="D120" t="str">
            <v>9603 50 000 9</v>
          </cell>
          <cell r="E120">
            <v>0.05</v>
          </cell>
          <cell r="F120" t="str">
            <v>Щетки, являющиеся частями механизмов, приборов или транспортных средств, прочие:</v>
          </cell>
        </row>
        <row r="121">
          <cell r="A121" t="str">
            <v>MW</v>
          </cell>
          <cell r="B121" t="str">
            <v>МАЛАВИ</v>
          </cell>
        </row>
        <row r="122">
          <cell r="A122" t="str">
            <v>MY</v>
          </cell>
          <cell r="B122" t="str">
            <v xml:space="preserve">МАЛАЙЗИЯ </v>
          </cell>
        </row>
        <row r="123">
          <cell r="A123" t="str">
            <v>ML</v>
          </cell>
          <cell r="B123" t="str">
            <v>МАЛИ</v>
          </cell>
        </row>
        <row r="124">
          <cell r="A124" t="str">
            <v>MV</v>
          </cell>
          <cell r="B124" t="str">
            <v>МАЛЬДИВЫ</v>
          </cell>
        </row>
        <row r="125">
          <cell r="A125" t="str">
            <v>MT</v>
          </cell>
          <cell r="B125" t="str">
            <v>МАЛЬТА</v>
          </cell>
        </row>
        <row r="126">
          <cell r="A126" t="str">
            <v>MA</v>
          </cell>
          <cell r="B126" t="str">
            <v>МАРОККО</v>
          </cell>
        </row>
        <row r="127">
          <cell r="A127" t="str">
            <v>MQ</v>
          </cell>
          <cell r="B127" t="str">
            <v>МАРТИНИКА</v>
          </cell>
        </row>
        <row r="128">
          <cell r="A128" t="str">
            <v>MH</v>
          </cell>
          <cell r="B128" t="str">
            <v>Маршалловы Острова</v>
          </cell>
        </row>
        <row r="129">
          <cell r="A129" t="str">
            <v>MX</v>
          </cell>
          <cell r="B129" t="str">
            <v>МЕКСИКА</v>
          </cell>
        </row>
        <row r="130">
          <cell r="A130" t="str">
            <v>MZ</v>
          </cell>
          <cell r="B130" t="str">
            <v>МОЗАМБИК</v>
          </cell>
        </row>
        <row r="131">
          <cell r="A131" t="str">
            <v>MD</v>
          </cell>
          <cell r="B131" t="str">
            <v>МОЛДАВИЯ</v>
          </cell>
        </row>
        <row r="132">
          <cell r="A132" t="str">
            <v>MC</v>
          </cell>
          <cell r="B132" t="str">
            <v>МОНАКО</v>
          </cell>
        </row>
        <row r="133">
          <cell r="A133" t="str">
            <v>MN</v>
          </cell>
          <cell r="B133" t="str">
            <v>МАНГОЛИЯ</v>
          </cell>
        </row>
        <row r="134">
          <cell r="A134" t="str">
            <v>MS</v>
          </cell>
          <cell r="B134" t="str">
            <v>МонтсерратМонтсеррат</v>
          </cell>
        </row>
        <row r="135">
          <cell r="A135" t="str">
            <v>MM</v>
          </cell>
          <cell r="B135" t="str">
            <v>МьянмаМьянма</v>
          </cell>
        </row>
        <row r="136">
          <cell r="A136" t="str">
            <v>NA</v>
          </cell>
          <cell r="B136" t="str">
            <v>НамибияНамибия</v>
          </cell>
        </row>
        <row r="137">
          <cell r="A137" t="str">
            <v>NR</v>
          </cell>
          <cell r="B137" t="str">
            <v>НауруНауру</v>
          </cell>
        </row>
        <row r="138">
          <cell r="A138" t="str">
            <v>NP</v>
          </cell>
          <cell r="B138" t="str">
            <v>НЕПАЛ</v>
          </cell>
        </row>
        <row r="139">
          <cell r="A139" t="str">
            <v>NE</v>
          </cell>
          <cell r="B139" t="str">
            <v>НИГЕР</v>
          </cell>
        </row>
        <row r="140">
          <cell r="A140" t="str">
            <v>NG</v>
          </cell>
          <cell r="B140" t="str">
            <v>НИГЕРИЯ</v>
          </cell>
        </row>
        <row r="141">
          <cell r="A141" t="str">
            <v>AN</v>
          </cell>
          <cell r="B141" t="str">
            <v>Нидерландские Антильские острова</v>
          </cell>
        </row>
        <row r="142">
          <cell r="A142" t="str">
            <v>NL</v>
          </cell>
          <cell r="B142" t="str">
            <v>НИДЕРЛАНДЫ</v>
          </cell>
        </row>
        <row r="143">
          <cell r="A143" t="str">
            <v>NI</v>
          </cell>
          <cell r="B143" t="str">
            <v>НИКАРАГУА</v>
          </cell>
        </row>
        <row r="144">
          <cell r="A144" t="str">
            <v>NU</v>
          </cell>
          <cell r="B144" t="str">
            <v>НиуэНиуэ</v>
          </cell>
        </row>
        <row r="145">
          <cell r="A145" t="str">
            <v>NC</v>
          </cell>
          <cell r="B145" t="str">
            <v>Новая Каледония</v>
          </cell>
        </row>
        <row r="146">
          <cell r="A146" t="str">
            <v>NZ</v>
          </cell>
          <cell r="B146" t="str">
            <v>Новая Зеландия</v>
          </cell>
        </row>
        <row r="147">
          <cell r="A147" t="str">
            <v>NO</v>
          </cell>
          <cell r="B147" t="str">
            <v>НОРВЕГИЯ</v>
          </cell>
        </row>
        <row r="148">
          <cell r="A148" t="str">
            <v>AE</v>
          </cell>
          <cell r="B148" t="str">
            <v>ОАЭ</v>
          </cell>
        </row>
        <row r="149">
          <cell r="A149" t="str">
            <v>OM</v>
          </cell>
          <cell r="B149" t="str">
            <v>ОМАН</v>
          </cell>
        </row>
        <row r="150">
          <cell r="A150" t="str">
            <v>CX</v>
          </cell>
          <cell r="B150" t="str">
            <v>Остров Рождества (Австралия)Остров Рождества</v>
          </cell>
        </row>
        <row r="151">
          <cell r="A151" t="str">
            <v>CK</v>
          </cell>
          <cell r="B151" t="str">
            <v>Острова Кука</v>
          </cell>
        </row>
        <row r="152">
          <cell r="A152" t="str">
            <v>HM</v>
          </cell>
          <cell r="B152" t="str">
            <v>Херд и МакдональдХерд и Макдональд</v>
          </cell>
        </row>
        <row r="153">
          <cell r="A153" t="str">
            <v>PK</v>
          </cell>
          <cell r="B153" t="str">
            <v>ПАКИСТАН</v>
          </cell>
        </row>
        <row r="154">
          <cell r="A154" t="str">
            <v>PW</v>
          </cell>
          <cell r="B154" t="str">
            <v>ПАЛАУ</v>
          </cell>
        </row>
        <row r="155">
          <cell r="A155" t="str">
            <v>PS</v>
          </cell>
          <cell r="B155" t="str">
            <v>ПАЛЕСТИНА</v>
          </cell>
        </row>
        <row r="156">
          <cell r="A156" t="str">
            <v>PA</v>
          </cell>
          <cell r="B156" t="str">
            <v>ПАНАМА</v>
          </cell>
        </row>
        <row r="157">
          <cell r="A157" t="str">
            <v>PG</v>
          </cell>
          <cell r="B157" t="str">
            <v>Папуа — Новая Гвинея</v>
          </cell>
        </row>
        <row r="158">
          <cell r="A158" t="str">
            <v>PY</v>
          </cell>
          <cell r="B158" t="str">
            <v>ПАРАГВАЙ</v>
          </cell>
        </row>
        <row r="159">
          <cell r="A159" t="str">
            <v>PE</v>
          </cell>
          <cell r="B159" t="str">
            <v>ПЕРУ</v>
          </cell>
        </row>
        <row r="160">
          <cell r="A160" t="str">
            <v>PN</v>
          </cell>
          <cell r="B160" t="str">
            <v>Острова Питкэрн</v>
          </cell>
        </row>
        <row r="161">
          <cell r="A161" t="str">
            <v>PL</v>
          </cell>
          <cell r="B161" t="str">
            <v>ПОЛЬША</v>
          </cell>
        </row>
        <row r="162">
          <cell r="A162" t="str">
            <v>PT</v>
          </cell>
          <cell r="B162" t="str">
            <v>ПОРТУГАЛИЯ</v>
          </cell>
        </row>
        <row r="163">
          <cell r="A163" t="str">
            <v>PR</v>
          </cell>
          <cell r="B163" t="str">
            <v>Пуэрто-РикоПуэрто-Рико</v>
          </cell>
        </row>
        <row r="164">
          <cell r="A164" t="str">
            <v>CG</v>
          </cell>
          <cell r="B164" t="str">
            <v>Республика Конго</v>
          </cell>
        </row>
        <row r="165">
          <cell r="A165" t="str">
            <v>RE</v>
          </cell>
          <cell r="B165" t="str">
            <v>Реюньон</v>
          </cell>
        </row>
        <row r="166">
          <cell r="A166" t="str">
            <v>RU</v>
          </cell>
          <cell r="B166" t="str">
            <v>РОССИЯ</v>
          </cell>
        </row>
        <row r="167">
          <cell r="A167" t="str">
            <v>RW</v>
          </cell>
          <cell r="B167" t="str">
            <v>РУАНДА</v>
          </cell>
        </row>
        <row r="168">
          <cell r="A168" t="str">
            <v>RO</v>
          </cell>
          <cell r="B168" t="str">
            <v>РУМЫНИЯ</v>
          </cell>
        </row>
        <row r="169">
          <cell r="A169" t="str">
            <v>US</v>
          </cell>
          <cell r="B169" t="str">
            <v>США</v>
          </cell>
        </row>
        <row r="170">
          <cell r="A170" t="str">
            <v>SV</v>
          </cell>
          <cell r="B170" t="str">
            <v>САЛЬВАДОР</v>
          </cell>
        </row>
        <row r="171">
          <cell r="A171" t="str">
            <v>WS</v>
          </cell>
          <cell r="B171" t="str">
            <v>САМОА</v>
          </cell>
        </row>
        <row r="172">
          <cell r="A172" t="str">
            <v>SM</v>
          </cell>
          <cell r="B172" t="str">
            <v>Сан-МариноСан-Марино</v>
          </cell>
        </row>
        <row r="173">
          <cell r="A173" t="str">
            <v>ST</v>
          </cell>
          <cell r="B173" t="str">
            <v>Сан-Томе и ПринсипиСан-Томе и Принсипи</v>
          </cell>
        </row>
        <row r="174">
          <cell r="A174" t="str">
            <v>SA</v>
          </cell>
          <cell r="B174" t="str">
            <v>Саудовская АравияСаудовская Аравия</v>
          </cell>
        </row>
        <row r="175">
          <cell r="A175" t="str">
            <v>SZ</v>
          </cell>
          <cell r="B175" t="str">
            <v>СвазилендСвазиленд</v>
          </cell>
        </row>
        <row r="176">
          <cell r="A176" t="str">
            <v>SJ</v>
          </cell>
          <cell r="B176" t="str">
            <v>Шпицбергена и Ян-МайенаШпицберген и Ян-Майен</v>
          </cell>
        </row>
        <row r="177">
          <cell r="A177" t="str">
            <v>MP</v>
          </cell>
          <cell r="B177" t="str">
            <v>Северные Марианские островаСеверные Марианские острова</v>
          </cell>
        </row>
        <row r="178">
          <cell r="A178" t="str">
            <v>SC</v>
          </cell>
          <cell r="B178" t="str">
            <v>Сейшельские ОстроваСейшельские Острова</v>
          </cell>
        </row>
        <row r="179">
          <cell r="A179" t="str">
            <v>SN</v>
          </cell>
          <cell r="B179" t="str">
            <v>СенегалСенегал</v>
          </cell>
        </row>
        <row r="180">
          <cell r="A180" t="str">
            <v>VC</v>
          </cell>
          <cell r="B180" t="str">
            <v>Сент-Винсент и ГренадиныСент-Винсент и Гренадины</v>
          </cell>
        </row>
        <row r="181">
          <cell r="A181" t="str">
            <v>KN</v>
          </cell>
          <cell r="B181" t="str">
            <v>Сент-Китс и НевисСент-Китс и Невис</v>
          </cell>
        </row>
        <row r="182">
          <cell r="A182" t="str">
            <v>LC</v>
          </cell>
          <cell r="B182" t="str">
            <v>Сент-ЛюсияСент-Люсия</v>
          </cell>
        </row>
        <row r="183">
          <cell r="A183" t="str">
            <v>PM</v>
          </cell>
          <cell r="B183" t="str">
            <v>Сен-Пьер и МикелонСен-Пьер и Микелон</v>
          </cell>
        </row>
        <row r="184">
          <cell r="A184" t="str">
            <v>RS</v>
          </cell>
          <cell r="B184" t="str">
            <v>СЕРБИЯ</v>
          </cell>
        </row>
        <row r="185">
          <cell r="A185" t="str">
            <v>CS</v>
          </cell>
          <cell r="B185" t="str">
            <v>Сербия и ЧерногорияСербия и Черногория (действовал до сентября 2006 года)</v>
          </cell>
        </row>
        <row r="186">
          <cell r="A186" t="str">
            <v>SG</v>
          </cell>
          <cell r="B186" t="str">
            <v>СингапурСингапур</v>
          </cell>
        </row>
        <row r="187">
          <cell r="A187" t="str">
            <v>SY</v>
          </cell>
          <cell r="B187" t="str">
            <v>СИРИЯ</v>
          </cell>
        </row>
        <row r="188">
          <cell r="A188" t="str">
            <v>SK</v>
          </cell>
          <cell r="B188" t="str">
            <v>СЛОВАКИЯ</v>
          </cell>
        </row>
        <row r="189">
          <cell r="A189" t="str">
            <v>SI</v>
          </cell>
          <cell r="B189" t="str">
            <v xml:space="preserve">СЛОВЕНИЯ </v>
          </cell>
        </row>
        <row r="190">
          <cell r="A190" t="str">
            <v>SB</v>
          </cell>
          <cell r="B190" t="str">
            <v>Соломоновы Острова</v>
          </cell>
        </row>
        <row r="191">
          <cell r="A191" t="str">
            <v>SO</v>
          </cell>
          <cell r="B191" t="str">
            <v>СОМАЛИ</v>
          </cell>
        </row>
        <row r="192">
          <cell r="A192" t="str">
            <v>SD</v>
          </cell>
          <cell r="B192" t="str">
            <v>СУДАН</v>
          </cell>
        </row>
        <row r="193">
          <cell r="A193" t="str">
            <v>SR</v>
          </cell>
          <cell r="B193" t="str">
            <v>СУРИНАМ</v>
          </cell>
        </row>
        <row r="194">
          <cell r="A194" t="str">
            <v>SL</v>
          </cell>
          <cell r="B194" t="str">
            <v>Сьерра-ЛеонеСьерра-Леоне</v>
          </cell>
        </row>
        <row r="195">
          <cell r="A195" t="str">
            <v>SU</v>
          </cell>
          <cell r="B195" t="str">
            <v>СССР</v>
          </cell>
        </row>
        <row r="196">
          <cell r="A196" t="str">
            <v>TJ</v>
          </cell>
          <cell r="B196" t="str">
            <v>ТАДЖИКИСТАН</v>
          </cell>
        </row>
        <row r="197">
          <cell r="A197" t="str">
            <v>TH</v>
          </cell>
          <cell r="B197" t="str">
            <v>ТАИЛАНД</v>
          </cell>
        </row>
        <row r="198">
          <cell r="A198" t="str">
            <v>TW</v>
          </cell>
          <cell r="B198" t="str">
            <v>Китайская РеспубликаКитайская Республика</v>
          </cell>
        </row>
        <row r="199">
          <cell r="A199" t="str">
            <v>TZ</v>
          </cell>
          <cell r="B199" t="str">
            <v>ТАНЗАНИЯ</v>
          </cell>
        </row>
        <row r="200">
          <cell r="A200" t="str">
            <v>TG</v>
          </cell>
          <cell r="B200" t="str">
            <v>ТогоТого</v>
          </cell>
        </row>
        <row r="201">
          <cell r="A201" t="str">
            <v>TK</v>
          </cell>
          <cell r="B201" t="str">
            <v>ТокелауТокелау</v>
          </cell>
        </row>
        <row r="202">
          <cell r="A202" t="str">
            <v>TO</v>
          </cell>
          <cell r="B202" t="str">
            <v>ТонгаТонга</v>
          </cell>
        </row>
        <row r="203">
          <cell r="A203" t="str">
            <v>TT</v>
          </cell>
          <cell r="B203" t="str">
            <v>Тринидад и ТобагоТринидад и Тобаго</v>
          </cell>
        </row>
        <row r="204">
          <cell r="A204" t="str">
            <v>TV</v>
          </cell>
          <cell r="B204" t="str">
            <v>ТУВАЛУ</v>
          </cell>
        </row>
        <row r="205">
          <cell r="A205" t="str">
            <v>TN</v>
          </cell>
          <cell r="B205" t="str">
            <v>ТУНИС</v>
          </cell>
        </row>
        <row r="206">
          <cell r="A206" t="str">
            <v>TM</v>
          </cell>
          <cell r="B206" t="str">
            <v>ТУРКМЕНИЯ</v>
          </cell>
        </row>
        <row r="207">
          <cell r="A207" t="str">
            <v>TR</v>
          </cell>
          <cell r="B207" t="str">
            <v>ТУРЦИЯ</v>
          </cell>
        </row>
        <row r="208">
          <cell r="A208" t="str">
            <v>UG</v>
          </cell>
          <cell r="B208" t="str">
            <v>УГАНДА</v>
          </cell>
        </row>
        <row r="209">
          <cell r="A209" t="str">
            <v>UZ</v>
          </cell>
          <cell r="B209" t="str">
            <v>УЗБЕКИСТАН</v>
          </cell>
        </row>
        <row r="210">
          <cell r="A210" t="str">
            <v>UA</v>
          </cell>
          <cell r="B210" t="str">
            <v xml:space="preserve">УКРАИНА </v>
          </cell>
        </row>
        <row r="211">
          <cell r="A211" t="str">
            <v>UY</v>
          </cell>
          <cell r="B211" t="str">
            <v>УРУГВАЙ</v>
          </cell>
        </row>
        <row r="212">
          <cell r="A212" t="str">
            <v>FO</v>
          </cell>
          <cell r="B212" t="str">
            <v>Фарерские острова</v>
          </cell>
        </row>
        <row r="213">
          <cell r="A213" t="str">
            <v>FM</v>
          </cell>
          <cell r="B213" t="str">
            <v>Микронезия</v>
          </cell>
        </row>
        <row r="214">
          <cell r="A214" t="str">
            <v>FJ</v>
          </cell>
          <cell r="B214" t="str">
            <v>ФИДЖИ</v>
          </cell>
        </row>
        <row r="215">
          <cell r="A215" t="str">
            <v>PH</v>
          </cell>
          <cell r="B215" t="str">
            <v>ФИЛИППИНЫ</v>
          </cell>
        </row>
        <row r="216">
          <cell r="A216" t="str">
            <v>FI</v>
          </cell>
          <cell r="B216" t="str">
            <v>ФИНЛЯНДИЯ</v>
          </cell>
        </row>
        <row r="217">
          <cell r="A217" t="str">
            <v>FK</v>
          </cell>
          <cell r="B217" t="str">
            <v>Фолклендские острова</v>
          </cell>
        </row>
        <row r="218">
          <cell r="A218" t="str">
            <v>FR</v>
          </cell>
          <cell r="B218" t="str">
            <v>ФРАНЦИЯ</v>
          </cell>
        </row>
        <row r="219">
          <cell r="A219" t="str">
            <v>GF</v>
          </cell>
          <cell r="B219" t="str">
            <v>Французская Гвиана</v>
          </cell>
        </row>
        <row r="220">
          <cell r="A220" t="str">
            <v>PF</v>
          </cell>
          <cell r="B220" t="str">
            <v>Французская Полинезия</v>
          </cell>
        </row>
        <row r="221">
          <cell r="A221" t="str">
            <v>TF</v>
          </cell>
          <cell r="B221" t="str">
            <v>Французские Южные и Антарктические Территории</v>
          </cell>
        </row>
        <row r="222">
          <cell r="A222" t="str">
            <v>HR</v>
          </cell>
          <cell r="B222" t="str">
            <v>ХОРВАТИЯ</v>
          </cell>
        </row>
        <row r="223">
          <cell r="A223" t="str">
            <v>CF</v>
          </cell>
          <cell r="B223" t="str">
            <v>ЦАР</v>
          </cell>
        </row>
        <row r="224">
          <cell r="A224" t="str">
            <v>TD</v>
          </cell>
          <cell r="B224" t="str">
            <v>ЧАД</v>
          </cell>
        </row>
        <row r="225">
          <cell r="A225" t="str">
            <v>ME</v>
          </cell>
          <cell r="B225" t="str">
            <v>ЧЕРНОГОРИЯ</v>
          </cell>
        </row>
        <row r="226">
          <cell r="A226" t="str">
            <v>CZ</v>
          </cell>
          <cell r="B226" t="str">
            <v>ЧЕХИЯ</v>
          </cell>
        </row>
        <row r="227">
          <cell r="A227" t="str">
            <v>CL</v>
          </cell>
          <cell r="B227" t="str">
            <v>ЧИЛИ</v>
          </cell>
        </row>
        <row r="228">
          <cell r="A228" t="str">
            <v>CH</v>
          </cell>
          <cell r="B228" t="str">
            <v>ШВЕЙЦАРИЯ</v>
          </cell>
        </row>
        <row r="229">
          <cell r="A229" t="str">
            <v>SE</v>
          </cell>
          <cell r="B229" t="str">
            <v>ШВЕЦИЯ</v>
          </cell>
        </row>
        <row r="230">
          <cell r="A230" t="str">
            <v>LK</v>
          </cell>
          <cell r="B230" t="str">
            <v>ШРИ-ЛАНКА</v>
          </cell>
        </row>
        <row r="231">
          <cell r="A231" t="str">
            <v>EC</v>
          </cell>
          <cell r="B231" t="str">
            <v>ЭКВАДОР</v>
          </cell>
        </row>
        <row r="232">
          <cell r="A232" t="str">
            <v>GQ</v>
          </cell>
          <cell r="B232" t="str">
            <v>ЭКВАТОРИАЛЬНАЯ ГВИНЕЯ</v>
          </cell>
        </row>
        <row r="233">
          <cell r="A233" t="str">
            <v>ER</v>
          </cell>
          <cell r="B233" t="str">
            <v>ЭРИТРЕЯ</v>
          </cell>
        </row>
        <row r="234">
          <cell r="A234" t="str">
            <v>EE</v>
          </cell>
          <cell r="B234" t="str">
            <v>ЭСТОНИЯ</v>
          </cell>
        </row>
        <row r="235">
          <cell r="A235" t="str">
            <v>ET</v>
          </cell>
          <cell r="B235" t="str">
            <v>ЭФИОПИЯ</v>
          </cell>
        </row>
        <row r="236">
          <cell r="A236" t="str">
            <v>ZA</v>
          </cell>
          <cell r="B236" t="str">
            <v>ЮАР</v>
          </cell>
        </row>
        <row r="237">
          <cell r="A237" t="str">
            <v>KR</v>
          </cell>
          <cell r="B237" t="str">
            <v>КОРЕЯ</v>
          </cell>
        </row>
        <row r="238">
          <cell r="A238" t="str">
            <v>GS</v>
          </cell>
          <cell r="B238" t="str">
            <v>Южная Георгия и Южные Сандвичевы острова</v>
          </cell>
        </row>
        <row r="239">
          <cell r="A239" t="str">
            <v>JM</v>
          </cell>
          <cell r="B239" t="str">
            <v>ЯМАЙКА</v>
          </cell>
        </row>
        <row r="240">
          <cell r="A240" t="str">
            <v>JP</v>
          </cell>
          <cell r="B240" t="str">
            <v>ЯПОНИЯ</v>
          </cell>
        </row>
        <row r="241">
          <cell r="A241" t="str">
            <v>BV</v>
          </cell>
          <cell r="B241" t="str">
            <v>Остров Буве</v>
          </cell>
        </row>
        <row r="242">
          <cell r="A242" t="str">
            <v>NF</v>
          </cell>
          <cell r="B242" t="str">
            <v>Остров Норфолк</v>
          </cell>
        </row>
        <row r="243">
          <cell r="A243" t="str">
            <v>SH</v>
          </cell>
          <cell r="B243" t="str">
            <v>Остров Святой Елены</v>
          </cell>
        </row>
        <row r="244">
          <cell r="A244" t="str">
            <v>TC</v>
          </cell>
          <cell r="B244" t="str">
            <v>Тёркс и Кайкос</v>
          </cell>
        </row>
        <row r="245">
          <cell r="A245" t="str">
            <v>WF</v>
          </cell>
          <cell r="B245" t="str">
            <v>Уоллис и Футуна</v>
          </cell>
        </row>
        <row r="246">
          <cell r="A246" t="str">
            <v>UA</v>
          </cell>
          <cell r="B246" t="str">
            <v xml:space="preserve">УКРАИНА 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1"/>
  <sheetViews>
    <sheetView tabSelected="1" workbookViewId="0">
      <selection activeCell="H11" sqref="H11"/>
    </sheetView>
  </sheetViews>
  <sheetFormatPr defaultColWidth="8" defaultRowHeight="11.25"/>
  <cols>
    <col min="1" max="1" width="15.140625" style="90" customWidth="1"/>
    <col min="2" max="2" width="47.85546875" style="91" customWidth="1"/>
    <col min="3" max="3" width="7.7109375" style="92" customWidth="1"/>
    <col min="4" max="4" width="8.28515625" style="92" customWidth="1"/>
    <col min="5" max="5" width="10.42578125" style="3" customWidth="1"/>
    <col min="6" max="6" width="10.5703125" style="3" customWidth="1"/>
    <col min="7" max="7" width="10.140625" style="3" customWidth="1"/>
    <col min="8" max="8" width="9.7109375" style="3" customWidth="1"/>
    <col min="9" max="9" width="8" style="3" customWidth="1"/>
    <col min="10" max="10" width="9.85546875" style="4" customWidth="1"/>
    <col min="11" max="12" width="8" style="3" customWidth="1"/>
    <col min="13" max="13" width="7.85546875" style="4" customWidth="1"/>
    <col min="14" max="14" width="13.85546875" style="1" customWidth="1"/>
    <col min="15" max="15" width="7" style="92" customWidth="1"/>
    <col min="16" max="16" width="7.7109375" style="92" customWidth="1"/>
    <col min="17" max="17" width="22" style="92" customWidth="1"/>
    <col min="18" max="18" width="10.5703125" style="93" customWidth="1"/>
    <col min="19" max="19" width="12.28515625" style="92" customWidth="1"/>
    <col min="20" max="20" width="13.5703125" style="92" customWidth="1"/>
    <col min="21" max="22" width="8" style="33"/>
    <col min="23" max="23" width="12.28515625" style="7" bestFit="1" customWidth="1"/>
    <col min="24" max="25" width="8" style="83"/>
    <col min="26" max="26" width="7.5703125" style="9" customWidth="1"/>
    <col min="27" max="27" width="10.42578125" style="81" customWidth="1"/>
    <col min="28" max="28" width="14.140625" style="82" customWidth="1"/>
    <col min="29" max="29" width="14.42578125" style="33" bestFit="1" customWidth="1"/>
    <col min="30" max="16384" width="8" style="33"/>
  </cols>
  <sheetData>
    <row r="1" spans="1:29" s="6" customFormat="1">
      <c r="A1" s="1">
        <v>1</v>
      </c>
      <c r="B1" s="2">
        <v>2</v>
      </c>
      <c r="C1" s="2">
        <v>3</v>
      </c>
      <c r="D1" s="2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4">
        <v>10</v>
      </c>
      <c r="K1" s="3">
        <v>11</v>
      </c>
      <c r="L1" s="3">
        <v>12</v>
      </c>
      <c r="M1" s="4">
        <v>13</v>
      </c>
      <c r="N1" s="1">
        <v>14</v>
      </c>
      <c r="O1" s="2">
        <v>15</v>
      </c>
      <c r="P1" s="2">
        <v>16</v>
      </c>
      <c r="Q1" s="2">
        <v>17</v>
      </c>
      <c r="R1" s="5">
        <v>18</v>
      </c>
      <c r="S1" s="5">
        <v>19</v>
      </c>
      <c r="T1" s="5">
        <v>20</v>
      </c>
      <c r="W1" s="7"/>
      <c r="X1" s="8"/>
      <c r="Y1" s="8"/>
      <c r="Z1" s="9"/>
      <c r="AA1" s="10"/>
    </row>
    <row r="2" spans="1:29" s="18" customFormat="1" ht="56.25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4" t="s">
        <v>9</v>
      </c>
      <c r="K2" s="13" t="s">
        <v>10</v>
      </c>
      <c r="L2" s="13" t="s">
        <v>11</v>
      </c>
      <c r="M2" s="14" t="s">
        <v>12</v>
      </c>
      <c r="N2" s="15" t="s">
        <v>13</v>
      </c>
      <c r="O2" s="12" t="s">
        <v>14</v>
      </c>
      <c r="P2" s="12" t="s">
        <v>15</v>
      </c>
      <c r="Q2" s="12" t="s">
        <v>16</v>
      </c>
      <c r="R2" s="16" t="s">
        <v>17</v>
      </c>
      <c r="S2" s="17" t="s">
        <v>18</v>
      </c>
      <c r="T2" s="12" t="s">
        <v>19</v>
      </c>
      <c r="W2" s="19" t="s">
        <v>0</v>
      </c>
      <c r="X2" s="20" t="s">
        <v>20</v>
      </c>
      <c r="Y2" s="20" t="s">
        <v>21</v>
      </c>
      <c r="Z2" s="21" t="s">
        <v>22</v>
      </c>
      <c r="AA2" s="22" t="str">
        <f>J2</f>
        <v>Объем ед
(м3)</v>
      </c>
      <c r="AB2" s="23" t="s">
        <v>23</v>
      </c>
      <c r="AC2" s="24" t="s">
        <v>24</v>
      </c>
    </row>
    <row r="3" spans="1:29" ht="10.5" customHeight="1">
      <c r="A3" s="25">
        <v>51987</v>
      </c>
      <c r="B3" s="26" t="s">
        <v>25</v>
      </c>
      <c r="C3" s="27">
        <v>5</v>
      </c>
      <c r="D3" s="27" t="s">
        <v>26</v>
      </c>
      <c r="E3" s="28">
        <v>920</v>
      </c>
      <c r="F3" s="28">
        <v>4600</v>
      </c>
      <c r="G3" s="28">
        <v>138</v>
      </c>
      <c r="H3" s="28">
        <v>0.21</v>
      </c>
      <c r="I3" s="28">
        <v>0.4</v>
      </c>
      <c r="J3" s="29">
        <v>3.6099999999999999E-4</v>
      </c>
      <c r="K3" s="28">
        <v>1.05</v>
      </c>
      <c r="L3" s="28">
        <v>2</v>
      </c>
      <c r="M3" s="29">
        <f t="shared" ref="M3:M26" si="0">C3*J3</f>
        <v>1.805E-3</v>
      </c>
      <c r="N3" s="30">
        <v>4897030808371</v>
      </c>
      <c r="O3" s="27">
        <v>85</v>
      </c>
      <c r="P3" s="27">
        <v>8528</v>
      </c>
      <c r="Q3" s="27" t="s">
        <v>27</v>
      </c>
      <c r="R3" s="31">
        <f>VLOOKUP(Q3,[1]Страна!D$1:F$120,2,FALSE)</f>
        <v>0.03</v>
      </c>
      <c r="S3" s="32" t="s">
        <v>28</v>
      </c>
      <c r="T3" s="27" t="str">
        <f>VLOOKUP(S3,[1]Страна!$A$2:$B$246,2,0)</f>
        <v>КИТАЙ</v>
      </c>
      <c r="W3" s="34">
        <v>237334</v>
      </c>
      <c r="X3" s="35">
        <f t="shared" ref="X3:X66" si="1">VLOOKUP(W3,$A$2:$S$5784,8,FALSE)</f>
        <v>73</v>
      </c>
      <c r="Y3" s="35">
        <f>VLOOKUP(W3,A2:$S$5784,9,FALSE)</f>
        <v>76</v>
      </c>
      <c r="Z3" s="36">
        <f t="shared" ref="Z3:Z66" si="2">VLOOKUP(W3,A$3:T$5784,18,FALSE)</f>
        <v>0.05</v>
      </c>
      <c r="AA3" s="37">
        <f t="shared" ref="AA3:AA66" si="3">VLOOKUP(W3,A$3:S$5784,10,FALSE)</f>
        <v>0.96699999999999997</v>
      </c>
      <c r="AB3" s="38" t="str">
        <f t="shared" ref="AB3:AB66" si="4">VLOOKUP(W3,A$3:T$5784,20,FALSE)</f>
        <v>РОССИЯ</v>
      </c>
      <c r="AC3" s="39" t="s">
        <v>29</v>
      </c>
    </row>
    <row r="4" spans="1:29" ht="10.5" customHeight="1">
      <c r="A4" s="25">
        <v>38538</v>
      </c>
      <c r="B4" s="26" t="s">
        <v>30</v>
      </c>
      <c r="C4" s="27">
        <v>4</v>
      </c>
      <c r="D4" s="27" t="s">
        <v>26</v>
      </c>
      <c r="E4" s="28">
        <v>1122</v>
      </c>
      <c r="F4" s="28">
        <v>4488</v>
      </c>
      <c r="G4" s="28">
        <v>134.63999999999999</v>
      </c>
      <c r="H4" s="28">
        <v>0.35</v>
      </c>
      <c r="I4" s="28">
        <v>0.5</v>
      </c>
      <c r="J4" s="29">
        <v>1.224E-3</v>
      </c>
      <c r="K4" s="28">
        <v>1.4</v>
      </c>
      <c r="L4" s="28">
        <v>2</v>
      </c>
      <c r="M4" s="29">
        <f t="shared" si="0"/>
        <v>4.8960000000000002E-3</v>
      </c>
      <c r="N4" s="30">
        <v>4897030807398</v>
      </c>
      <c r="O4" s="27">
        <v>85</v>
      </c>
      <c r="P4" s="27">
        <v>8528</v>
      </c>
      <c r="Q4" s="27" t="s">
        <v>27</v>
      </c>
      <c r="R4" s="31">
        <f>VLOOKUP(Q4,[1]Страна!D$1:F$120,2,FALSE)</f>
        <v>0.03</v>
      </c>
      <c r="S4" s="32" t="s">
        <v>28</v>
      </c>
      <c r="T4" s="27" t="str">
        <f>VLOOKUP(S4,[1]Страна!$A$2:$B$246,2,0)</f>
        <v>КИТАЙ</v>
      </c>
      <c r="W4" s="34"/>
      <c r="X4" s="35" t="e">
        <f t="shared" si="1"/>
        <v>#N/A</v>
      </c>
      <c r="Y4" s="35" t="e">
        <f>VLOOKUP(W4,A3:$S$5784,9,FALSE)</f>
        <v>#N/A</v>
      </c>
      <c r="Z4" s="36" t="e">
        <f t="shared" si="2"/>
        <v>#N/A</v>
      </c>
      <c r="AA4" s="37" t="e">
        <f t="shared" si="3"/>
        <v>#N/A</v>
      </c>
      <c r="AB4" s="38" t="e">
        <f t="shared" si="4"/>
        <v>#N/A</v>
      </c>
      <c r="AC4" s="39" t="e">
        <f t="shared" ref="AC4:AC67" si="5">VLOOKUP(W4,A$3:T$5784,14,FALSE)</f>
        <v>#N/A</v>
      </c>
    </row>
    <row r="5" spans="1:29" ht="10.5" customHeight="1">
      <c r="A5" s="25">
        <v>37905</v>
      </c>
      <c r="B5" s="26" t="s">
        <v>31</v>
      </c>
      <c r="C5" s="27">
        <v>1</v>
      </c>
      <c r="D5" s="27" t="s">
        <v>26</v>
      </c>
      <c r="E5" s="28">
        <v>706</v>
      </c>
      <c r="F5" s="28">
        <v>706</v>
      </c>
      <c r="G5" s="28">
        <v>21.18</v>
      </c>
      <c r="H5" s="28">
        <v>0.6</v>
      </c>
      <c r="I5" s="28">
        <v>0.8</v>
      </c>
      <c r="J5" s="29">
        <v>2.2049999999999999E-3</v>
      </c>
      <c r="K5" s="28">
        <v>0.6</v>
      </c>
      <c r="L5" s="28">
        <v>0.8</v>
      </c>
      <c r="M5" s="29">
        <f t="shared" si="0"/>
        <v>2.2049999999999999E-3</v>
      </c>
      <c r="N5" s="30">
        <v>4895156845461</v>
      </c>
      <c r="O5" s="27">
        <v>85</v>
      </c>
      <c r="P5" s="27">
        <v>8528</v>
      </c>
      <c r="Q5" s="27" t="s">
        <v>27</v>
      </c>
      <c r="R5" s="31">
        <f>VLOOKUP(Q5,[1]Страна!D$1:F$120,2,FALSE)</f>
        <v>0.03</v>
      </c>
      <c r="S5" s="32" t="s">
        <v>28</v>
      </c>
      <c r="T5" s="27" t="str">
        <f>VLOOKUP(S5,[1]Страна!$A$2:$B$246,2,0)</f>
        <v>КИТАЙ</v>
      </c>
      <c r="W5" s="34"/>
      <c r="X5" s="35" t="e">
        <f t="shared" si="1"/>
        <v>#N/A</v>
      </c>
      <c r="Y5" s="35" t="e">
        <f>VLOOKUP(W5,A4:$S$5784,9,FALSE)</f>
        <v>#N/A</v>
      </c>
      <c r="Z5" s="36" t="e">
        <f t="shared" si="2"/>
        <v>#N/A</v>
      </c>
      <c r="AA5" s="37" t="e">
        <f t="shared" si="3"/>
        <v>#N/A</v>
      </c>
      <c r="AB5" s="38" t="e">
        <f t="shared" si="4"/>
        <v>#N/A</v>
      </c>
      <c r="AC5" s="39" t="e">
        <f t="shared" si="5"/>
        <v>#N/A</v>
      </c>
    </row>
    <row r="6" spans="1:29" ht="10.5" customHeight="1">
      <c r="A6" s="25">
        <v>37537</v>
      </c>
      <c r="B6" s="26" t="s">
        <v>32</v>
      </c>
      <c r="C6" s="27">
        <v>2</v>
      </c>
      <c r="D6" s="27" t="s">
        <v>26</v>
      </c>
      <c r="E6" s="28">
        <v>1445</v>
      </c>
      <c r="F6" s="28">
        <v>2890</v>
      </c>
      <c r="G6" s="28">
        <v>86.7</v>
      </c>
      <c r="H6" s="28">
        <v>1.8</v>
      </c>
      <c r="I6" s="28">
        <v>2</v>
      </c>
      <c r="J6" s="29">
        <v>4.7999999999999996E-3</v>
      </c>
      <c r="K6" s="28">
        <v>3.6</v>
      </c>
      <c r="L6" s="28">
        <v>4</v>
      </c>
      <c r="M6" s="29">
        <f t="shared" si="0"/>
        <v>9.5999999999999992E-3</v>
      </c>
      <c r="N6" s="30">
        <v>4897030807251</v>
      </c>
      <c r="O6" s="27">
        <v>85</v>
      </c>
      <c r="P6" s="27">
        <v>8521</v>
      </c>
      <c r="Q6" s="27" t="s">
        <v>33</v>
      </c>
      <c r="R6" s="31">
        <f>VLOOKUP(Q6,[1]Страна!D$1:F$120,2,FALSE)</f>
        <v>0.03</v>
      </c>
      <c r="S6" s="32" t="s">
        <v>28</v>
      </c>
      <c r="T6" s="27" t="str">
        <f>VLOOKUP(S6,[1]Страна!$A$2:$B$246,2,0)</f>
        <v>КИТАЙ</v>
      </c>
      <c r="W6" s="34"/>
      <c r="X6" s="35" t="e">
        <f t="shared" si="1"/>
        <v>#N/A</v>
      </c>
      <c r="Y6" s="35" t="e">
        <f>VLOOKUP(W6,A5:$S$5784,9,FALSE)</f>
        <v>#N/A</v>
      </c>
      <c r="Z6" s="36" t="e">
        <f t="shared" si="2"/>
        <v>#N/A</v>
      </c>
      <c r="AA6" s="37" t="e">
        <f t="shared" si="3"/>
        <v>#N/A</v>
      </c>
      <c r="AB6" s="38" t="e">
        <f t="shared" si="4"/>
        <v>#N/A</v>
      </c>
      <c r="AC6" s="39" t="e">
        <f t="shared" si="5"/>
        <v>#N/A</v>
      </c>
    </row>
    <row r="7" spans="1:29" ht="10.5" customHeight="1">
      <c r="A7" s="25">
        <v>39250</v>
      </c>
      <c r="B7" s="26" t="s">
        <v>34</v>
      </c>
      <c r="C7" s="27">
        <v>1</v>
      </c>
      <c r="D7" s="27" t="s">
        <v>26</v>
      </c>
      <c r="E7" s="28">
        <v>1439</v>
      </c>
      <c r="F7" s="28">
        <v>1439</v>
      </c>
      <c r="G7" s="28">
        <v>43.17</v>
      </c>
      <c r="H7" s="28">
        <v>1.8</v>
      </c>
      <c r="I7" s="28">
        <v>2</v>
      </c>
      <c r="J7" s="29">
        <v>4.8079999999999998E-3</v>
      </c>
      <c r="K7" s="28">
        <v>1.8</v>
      </c>
      <c r="L7" s="28">
        <v>2</v>
      </c>
      <c r="M7" s="29">
        <f t="shared" si="0"/>
        <v>4.8079999999999998E-3</v>
      </c>
      <c r="N7" s="30">
        <v>4897030807978</v>
      </c>
      <c r="O7" s="27">
        <v>85</v>
      </c>
      <c r="P7" s="27">
        <v>8521</v>
      </c>
      <c r="Q7" s="27" t="s">
        <v>33</v>
      </c>
      <c r="R7" s="31">
        <f>VLOOKUP(Q7,[1]Страна!D$1:F$120,2,FALSE)</f>
        <v>0.03</v>
      </c>
      <c r="S7" s="32" t="s">
        <v>28</v>
      </c>
      <c r="T7" s="27" t="str">
        <f>VLOOKUP(S7,[1]Страна!$A$2:$B$246,2,0)</f>
        <v>КИТАЙ</v>
      </c>
      <c r="W7" s="34"/>
      <c r="X7" s="35" t="e">
        <f t="shared" si="1"/>
        <v>#N/A</v>
      </c>
      <c r="Y7" s="35" t="e">
        <f>VLOOKUP(W7,A6:$S$5784,9,FALSE)</f>
        <v>#N/A</v>
      </c>
      <c r="Z7" s="36" t="e">
        <f t="shared" si="2"/>
        <v>#N/A</v>
      </c>
      <c r="AA7" s="37" t="e">
        <f t="shared" si="3"/>
        <v>#N/A</v>
      </c>
      <c r="AB7" s="38" t="e">
        <f t="shared" si="4"/>
        <v>#N/A</v>
      </c>
      <c r="AC7" s="39" t="e">
        <f t="shared" si="5"/>
        <v>#N/A</v>
      </c>
    </row>
    <row r="8" spans="1:29" ht="10.5" customHeight="1">
      <c r="A8" s="25">
        <v>37538</v>
      </c>
      <c r="B8" s="26" t="s">
        <v>35</v>
      </c>
      <c r="C8" s="27">
        <v>1</v>
      </c>
      <c r="D8" s="27" t="s">
        <v>26</v>
      </c>
      <c r="E8" s="28">
        <v>1559</v>
      </c>
      <c r="F8" s="28">
        <v>1559</v>
      </c>
      <c r="G8" s="28">
        <v>46.769999999999996</v>
      </c>
      <c r="H8" s="28">
        <v>0.83</v>
      </c>
      <c r="I8" s="28">
        <v>1</v>
      </c>
      <c r="J8" s="29">
        <v>4.8079999999999998E-3</v>
      </c>
      <c r="K8" s="28">
        <v>0.83</v>
      </c>
      <c r="L8" s="28">
        <v>1</v>
      </c>
      <c r="M8" s="29">
        <f t="shared" si="0"/>
        <v>4.8079999999999998E-3</v>
      </c>
      <c r="N8" s="30">
        <v>4897030807268</v>
      </c>
      <c r="O8" s="27">
        <v>85</v>
      </c>
      <c r="P8" s="27">
        <v>8521</v>
      </c>
      <c r="Q8" s="27" t="s">
        <v>33</v>
      </c>
      <c r="R8" s="31">
        <f>VLOOKUP(Q8,[1]Страна!D$1:F$120,2,FALSE)</f>
        <v>0.03</v>
      </c>
      <c r="S8" s="32" t="s">
        <v>28</v>
      </c>
      <c r="T8" s="27" t="str">
        <f>VLOOKUP(S8,[1]Страна!$A$2:$B$246,2,0)</f>
        <v>КИТАЙ</v>
      </c>
      <c r="W8" s="34"/>
      <c r="X8" s="35" t="e">
        <f t="shared" si="1"/>
        <v>#N/A</v>
      </c>
      <c r="Y8" s="35" t="e">
        <f>VLOOKUP(W8,A7:$S$5784,9,FALSE)</f>
        <v>#N/A</v>
      </c>
      <c r="Z8" s="36" t="e">
        <f t="shared" si="2"/>
        <v>#N/A</v>
      </c>
      <c r="AA8" s="37" t="e">
        <f t="shared" si="3"/>
        <v>#N/A</v>
      </c>
      <c r="AB8" s="38" t="e">
        <f t="shared" si="4"/>
        <v>#N/A</v>
      </c>
      <c r="AC8" s="39" t="e">
        <f t="shared" si="5"/>
        <v>#N/A</v>
      </c>
    </row>
    <row r="9" spans="1:29" ht="10.5" customHeight="1">
      <c r="A9" s="25">
        <v>51985</v>
      </c>
      <c r="B9" s="26" t="s">
        <v>36</v>
      </c>
      <c r="C9" s="27">
        <v>1</v>
      </c>
      <c r="D9" s="27" t="s">
        <v>26</v>
      </c>
      <c r="E9" s="28">
        <v>1709</v>
      </c>
      <c r="F9" s="28">
        <v>1709</v>
      </c>
      <c r="G9" s="28">
        <v>51.269999999999996</v>
      </c>
      <c r="H9" s="28">
        <v>1.8</v>
      </c>
      <c r="I9" s="28">
        <v>2</v>
      </c>
      <c r="J9" s="29">
        <v>5.1330000000000004E-3</v>
      </c>
      <c r="K9" s="28">
        <v>1.8</v>
      </c>
      <c r="L9" s="28">
        <v>2</v>
      </c>
      <c r="M9" s="29">
        <f t="shared" si="0"/>
        <v>5.1330000000000004E-3</v>
      </c>
      <c r="N9" s="30">
        <v>4897030807985</v>
      </c>
      <c r="O9" s="27">
        <v>85</v>
      </c>
      <c r="P9" s="27">
        <v>8521</v>
      </c>
      <c r="Q9" s="27" t="s">
        <v>33</v>
      </c>
      <c r="R9" s="31">
        <f>VLOOKUP(Q9,[1]Страна!D$1:F$120,2,FALSE)</f>
        <v>0.03</v>
      </c>
      <c r="S9" s="32" t="s">
        <v>28</v>
      </c>
      <c r="T9" s="27" t="str">
        <f>VLOOKUP(S9,[1]Страна!$A$2:$B$246,2,0)</f>
        <v>КИТАЙ</v>
      </c>
      <c r="W9" s="34"/>
      <c r="X9" s="35" t="e">
        <f t="shared" si="1"/>
        <v>#N/A</v>
      </c>
      <c r="Y9" s="35" t="e">
        <f>VLOOKUP(W9,A8:$S$5784,9,FALSE)</f>
        <v>#N/A</v>
      </c>
      <c r="Z9" s="36" t="e">
        <f t="shared" si="2"/>
        <v>#N/A</v>
      </c>
      <c r="AA9" s="37" t="e">
        <f t="shared" si="3"/>
        <v>#N/A</v>
      </c>
      <c r="AB9" s="38" t="e">
        <f t="shared" si="4"/>
        <v>#N/A</v>
      </c>
      <c r="AC9" s="39" t="e">
        <f t="shared" si="5"/>
        <v>#N/A</v>
      </c>
    </row>
    <row r="10" spans="1:29" ht="10.5" customHeight="1">
      <c r="A10" s="25">
        <v>38754</v>
      </c>
      <c r="B10" s="26" t="s">
        <v>37</v>
      </c>
      <c r="C10" s="27">
        <v>1</v>
      </c>
      <c r="D10" s="27" t="s">
        <v>26</v>
      </c>
      <c r="E10" s="28">
        <v>1709</v>
      </c>
      <c r="F10" s="28">
        <v>1709</v>
      </c>
      <c r="G10" s="28">
        <v>51.269999999999996</v>
      </c>
      <c r="H10" s="28">
        <v>1.1000000000000001</v>
      </c>
      <c r="I10" s="28">
        <v>1.3</v>
      </c>
      <c r="J10" s="29">
        <v>5.1330000000000004E-3</v>
      </c>
      <c r="K10" s="28">
        <v>1.1000000000000001</v>
      </c>
      <c r="L10" s="28">
        <v>1.3</v>
      </c>
      <c r="M10" s="29">
        <f t="shared" si="0"/>
        <v>5.1330000000000004E-3</v>
      </c>
      <c r="N10" s="30">
        <v>4897030807282</v>
      </c>
      <c r="O10" s="27">
        <v>85</v>
      </c>
      <c r="P10" s="27">
        <v>8521</v>
      </c>
      <c r="Q10" s="27" t="s">
        <v>33</v>
      </c>
      <c r="R10" s="31">
        <f>VLOOKUP(Q10,[1]Страна!D$1:F$120,2,FALSE)</f>
        <v>0.03</v>
      </c>
      <c r="S10" s="32" t="s">
        <v>28</v>
      </c>
      <c r="T10" s="27" t="str">
        <f>VLOOKUP(S10,[1]Страна!$A$2:$B$246,2,0)</f>
        <v>КИТАЙ</v>
      </c>
      <c r="W10" s="34"/>
      <c r="X10" s="35" t="e">
        <f t="shared" si="1"/>
        <v>#N/A</v>
      </c>
      <c r="Y10" s="35" t="e">
        <f>VLOOKUP(W10,A9:$S$5784,9,FALSE)</f>
        <v>#N/A</v>
      </c>
      <c r="Z10" s="36" t="e">
        <f t="shared" si="2"/>
        <v>#N/A</v>
      </c>
      <c r="AA10" s="37" t="e">
        <f t="shared" si="3"/>
        <v>#N/A</v>
      </c>
      <c r="AB10" s="38" t="e">
        <f t="shared" si="4"/>
        <v>#N/A</v>
      </c>
      <c r="AC10" s="39" t="e">
        <f t="shared" si="5"/>
        <v>#N/A</v>
      </c>
    </row>
    <row r="11" spans="1:29" ht="10.5" customHeight="1">
      <c r="A11" s="25">
        <v>22109</v>
      </c>
      <c r="B11" s="26" t="s">
        <v>38</v>
      </c>
      <c r="C11" s="27">
        <v>1</v>
      </c>
      <c r="D11" s="27" t="s">
        <v>26</v>
      </c>
      <c r="E11" s="28">
        <v>2783</v>
      </c>
      <c r="F11" s="28">
        <v>2783</v>
      </c>
      <c r="G11" s="28">
        <v>83.49</v>
      </c>
      <c r="H11" s="28">
        <v>1.7</v>
      </c>
      <c r="I11" s="28">
        <v>2</v>
      </c>
      <c r="J11" s="29">
        <v>8.5280000000000009E-3</v>
      </c>
      <c r="K11" s="28">
        <v>1.7</v>
      </c>
      <c r="L11" s="28">
        <v>2</v>
      </c>
      <c r="M11" s="29">
        <f t="shared" si="0"/>
        <v>8.5280000000000009E-3</v>
      </c>
      <c r="N11" s="30">
        <v>0</v>
      </c>
      <c r="O11" s="27">
        <v>85</v>
      </c>
      <c r="P11" s="27">
        <v>8521</v>
      </c>
      <c r="Q11" s="27" t="s">
        <v>33</v>
      </c>
      <c r="R11" s="31">
        <f>VLOOKUP(Q11,[1]Страна!D$1:F$120,2,FALSE)</f>
        <v>0.03</v>
      </c>
      <c r="S11" s="32" t="s">
        <v>39</v>
      </c>
      <c r="T11" s="27" t="str">
        <f>VLOOKUP(S11,[1]Страна!$A$2:$B$246,2,0)</f>
        <v>ИНДОНЕЗИЯ</v>
      </c>
      <c r="W11" s="34"/>
      <c r="X11" s="35" t="e">
        <f t="shared" si="1"/>
        <v>#N/A</v>
      </c>
      <c r="Y11" s="35" t="e">
        <f>VLOOKUP(W11,A10:$S$5784,9,FALSE)</f>
        <v>#N/A</v>
      </c>
      <c r="Z11" s="36" t="e">
        <f t="shared" si="2"/>
        <v>#N/A</v>
      </c>
      <c r="AA11" s="37" t="e">
        <f t="shared" si="3"/>
        <v>#N/A</v>
      </c>
      <c r="AB11" s="38" t="e">
        <f t="shared" si="4"/>
        <v>#N/A</v>
      </c>
      <c r="AC11" s="39" t="e">
        <f t="shared" si="5"/>
        <v>#N/A</v>
      </c>
    </row>
    <row r="12" spans="1:29" ht="10.5" customHeight="1">
      <c r="A12" s="25">
        <v>28470</v>
      </c>
      <c r="B12" s="26" t="s">
        <v>40</v>
      </c>
      <c r="C12" s="27">
        <v>1</v>
      </c>
      <c r="D12" s="27" t="s">
        <v>26</v>
      </c>
      <c r="E12" s="28">
        <v>2294</v>
      </c>
      <c r="F12" s="28">
        <v>2294</v>
      </c>
      <c r="G12" s="28">
        <v>68.819999999999993</v>
      </c>
      <c r="H12" s="28">
        <v>1.6</v>
      </c>
      <c r="I12" s="28">
        <v>2</v>
      </c>
      <c r="J12" s="29">
        <v>6.0000000000000001E-3</v>
      </c>
      <c r="K12" s="28">
        <v>1.6</v>
      </c>
      <c r="L12" s="28">
        <v>2</v>
      </c>
      <c r="M12" s="29">
        <f t="shared" si="0"/>
        <v>6.0000000000000001E-3</v>
      </c>
      <c r="N12" s="30">
        <v>0</v>
      </c>
      <c r="O12" s="27">
        <v>85</v>
      </c>
      <c r="P12" s="27">
        <v>8521</v>
      </c>
      <c r="Q12" s="27" t="s">
        <v>33</v>
      </c>
      <c r="R12" s="31">
        <f>VLOOKUP(Q12,[1]Страна!D$1:F$120,2,FALSE)</f>
        <v>0.03</v>
      </c>
      <c r="S12" s="32" t="s">
        <v>39</v>
      </c>
      <c r="T12" s="27" t="str">
        <f>VLOOKUP(S12,[1]Страна!$A$2:$B$246,2,0)</f>
        <v>ИНДОНЕЗИЯ</v>
      </c>
      <c r="W12" s="34"/>
      <c r="X12" s="35" t="e">
        <f t="shared" si="1"/>
        <v>#N/A</v>
      </c>
      <c r="Y12" s="35" t="e">
        <f>VLOOKUP(W12,A11:$S$5784,9,FALSE)</f>
        <v>#N/A</v>
      </c>
      <c r="Z12" s="36" t="e">
        <f t="shared" si="2"/>
        <v>#N/A</v>
      </c>
      <c r="AA12" s="37" t="e">
        <f t="shared" si="3"/>
        <v>#N/A</v>
      </c>
      <c r="AB12" s="38" t="e">
        <f t="shared" si="4"/>
        <v>#N/A</v>
      </c>
      <c r="AC12" s="39" t="e">
        <f t="shared" si="5"/>
        <v>#N/A</v>
      </c>
    </row>
    <row r="13" spans="1:29" ht="10.5" customHeight="1">
      <c r="A13" s="25">
        <v>12011</v>
      </c>
      <c r="B13" s="26" t="s">
        <v>41</v>
      </c>
      <c r="C13" s="27">
        <v>1</v>
      </c>
      <c r="D13" s="27" t="s">
        <v>26</v>
      </c>
      <c r="E13" s="28">
        <v>1643</v>
      </c>
      <c r="F13" s="28">
        <v>1643</v>
      </c>
      <c r="G13" s="28">
        <v>49.29</v>
      </c>
      <c r="H13" s="28">
        <v>0.8</v>
      </c>
      <c r="I13" s="28">
        <v>1</v>
      </c>
      <c r="J13" s="29">
        <v>3.1250000000000002E-3</v>
      </c>
      <c r="K13" s="28">
        <v>0.8</v>
      </c>
      <c r="L13" s="28">
        <v>1</v>
      </c>
      <c r="M13" s="29">
        <f t="shared" si="0"/>
        <v>3.1250000000000002E-3</v>
      </c>
      <c r="N13" s="30">
        <v>4897020995227</v>
      </c>
      <c r="O13" s="27">
        <v>85</v>
      </c>
      <c r="P13" s="27">
        <v>8521</v>
      </c>
      <c r="Q13" s="27" t="s">
        <v>33</v>
      </c>
      <c r="R13" s="31">
        <f>VLOOKUP(Q13,[1]Страна!D$1:F$120,2,FALSE)</f>
        <v>0.03</v>
      </c>
      <c r="S13" s="32" t="s">
        <v>28</v>
      </c>
      <c r="T13" s="27" t="str">
        <f>VLOOKUP(S13,[1]Страна!$A$2:$B$246,2,0)</f>
        <v>КИТАЙ</v>
      </c>
      <c r="W13" s="34"/>
      <c r="X13" s="35" t="e">
        <f t="shared" si="1"/>
        <v>#N/A</v>
      </c>
      <c r="Y13" s="35" t="e">
        <f>VLOOKUP(W13,A12:$S$5784,9,FALSE)</f>
        <v>#N/A</v>
      </c>
      <c r="Z13" s="36" t="e">
        <f t="shared" si="2"/>
        <v>#N/A</v>
      </c>
      <c r="AA13" s="37" t="e">
        <f t="shared" si="3"/>
        <v>#N/A</v>
      </c>
      <c r="AB13" s="38" t="e">
        <f t="shared" si="4"/>
        <v>#N/A</v>
      </c>
      <c r="AC13" s="39" t="e">
        <f t="shared" si="5"/>
        <v>#N/A</v>
      </c>
    </row>
    <row r="14" spans="1:29" ht="10.5" customHeight="1">
      <c r="A14" s="25">
        <v>19491</v>
      </c>
      <c r="B14" s="26" t="s">
        <v>42</v>
      </c>
      <c r="C14" s="27">
        <v>1</v>
      </c>
      <c r="D14" s="27" t="s">
        <v>26</v>
      </c>
      <c r="E14" s="28">
        <v>1755</v>
      </c>
      <c r="F14" s="28">
        <v>1755</v>
      </c>
      <c r="G14" s="28">
        <v>52.65</v>
      </c>
      <c r="H14" s="28">
        <v>0.8</v>
      </c>
      <c r="I14" s="28">
        <v>1</v>
      </c>
      <c r="J14" s="29">
        <v>4.3750000000000004E-3</v>
      </c>
      <c r="K14" s="28">
        <v>0.8</v>
      </c>
      <c r="L14" s="28">
        <v>1</v>
      </c>
      <c r="M14" s="29">
        <f t="shared" si="0"/>
        <v>4.3750000000000004E-3</v>
      </c>
      <c r="N14" s="30">
        <v>4897020996507</v>
      </c>
      <c r="O14" s="27">
        <v>85</v>
      </c>
      <c r="P14" s="27">
        <v>8521</v>
      </c>
      <c r="Q14" s="27" t="s">
        <v>33</v>
      </c>
      <c r="R14" s="31">
        <f>VLOOKUP(Q14,[1]Страна!D$1:F$120,2,FALSE)</f>
        <v>0.03</v>
      </c>
      <c r="S14" s="32" t="s">
        <v>28</v>
      </c>
      <c r="T14" s="27" t="str">
        <f>VLOOKUP(S14,[1]Страна!$A$2:$B$246,2,0)</f>
        <v>КИТАЙ</v>
      </c>
      <c r="W14" s="34"/>
      <c r="X14" s="35" t="e">
        <f t="shared" si="1"/>
        <v>#N/A</v>
      </c>
      <c r="Y14" s="35" t="e">
        <f>VLOOKUP(W14,A13:$S$5784,9,FALSE)</f>
        <v>#N/A</v>
      </c>
      <c r="Z14" s="36" t="e">
        <f t="shared" si="2"/>
        <v>#N/A</v>
      </c>
      <c r="AA14" s="37" t="e">
        <f t="shared" si="3"/>
        <v>#N/A</v>
      </c>
      <c r="AB14" s="38" t="e">
        <f t="shared" si="4"/>
        <v>#N/A</v>
      </c>
      <c r="AC14" s="39" t="e">
        <f t="shared" si="5"/>
        <v>#N/A</v>
      </c>
    </row>
    <row r="15" spans="1:29" ht="10.5" customHeight="1">
      <c r="A15" s="25">
        <v>19174</v>
      </c>
      <c r="B15" s="26" t="s">
        <v>43</v>
      </c>
      <c r="C15" s="27">
        <v>1</v>
      </c>
      <c r="D15" s="27" t="s">
        <v>26</v>
      </c>
      <c r="E15" s="28">
        <v>1556</v>
      </c>
      <c r="F15" s="28">
        <v>1556</v>
      </c>
      <c r="G15" s="28">
        <v>46.68</v>
      </c>
      <c r="H15" s="28">
        <v>0.8</v>
      </c>
      <c r="I15" s="28">
        <v>1</v>
      </c>
      <c r="J15" s="29">
        <v>4.3750000000000004E-3</v>
      </c>
      <c r="K15" s="28">
        <v>0.8</v>
      </c>
      <c r="L15" s="28">
        <v>1</v>
      </c>
      <c r="M15" s="29">
        <f t="shared" si="0"/>
        <v>4.3750000000000004E-3</v>
      </c>
      <c r="N15" s="30">
        <v>4895156806127</v>
      </c>
      <c r="O15" s="27">
        <v>85</v>
      </c>
      <c r="P15" s="27">
        <v>8521</v>
      </c>
      <c r="Q15" s="27" t="s">
        <v>33</v>
      </c>
      <c r="R15" s="31">
        <f>VLOOKUP(Q15,[1]Страна!D$1:F$120,2,FALSE)</f>
        <v>0.03</v>
      </c>
      <c r="S15" s="32" t="s">
        <v>28</v>
      </c>
      <c r="T15" s="27" t="str">
        <f>VLOOKUP(S15,[1]Страна!$A$2:$B$246,2,0)</f>
        <v>КИТАЙ</v>
      </c>
      <c r="W15" s="34"/>
      <c r="X15" s="35" t="e">
        <f t="shared" si="1"/>
        <v>#N/A</v>
      </c>
      <c r="Y15" s="35" t="e">
        <f>VLOOKUP(W15,A14:$S$5784,9,FALSE)</f>
        <v>#N/A</v>
      </c>
      <c r="Z15" s="36" t="e">
        <f t="shared" si="2"/>
        <v>#N/A</v>
      </c>
      <c r="AA15" s="37" t="e">
        <f t="shared" si="3"/>
        <v>#N/A</v>
      </c>
      <c r="AB15" s="38" t="e">
        <f t="shared" si="4"/>
        <v>#N/A</v>
      </c>
      <c r="AC15" s="39" t="e">
        <f t="shared" si="5"/>
        <v>#N/A</v>
      </c>
    </row>
    <row r="16" spans="1:29" ht="10.5" customHeight="1">
      <c r="A16" s="25">
        <v>17777</v>
      </c>
      <c r="B16" s="26" t="s">
        <v>44</v>
      </c>
      <c r="C16" s="27">
        <v>1</v>
      </c>
      <c r="D16" s="27" t="s">
        <v>26</v>
      </c>
      <c r="E16" s="28">
        <v>1564</v>
      </c>
      <c r="F16" s="28">
        <v>1564</v>
      </c>
      <c r="G16" s="28">
        <v>46.92</v>
      </c>
      <c r="H16" s="28">
        <v>1.8</v>
      </c>
      <c r="I16" s="28">
        <v>2</v>
      </c>
      <c r="J16" s="29">
        <v>1.7960000000000001E-3</v>
      </c>
      <c r="K16" s="28">
        <v>1.8</v>
      </c>
      <c r="L16" s="28">
        <v>2</v>
      </c>
      <c r="M16" s="29">
        <f t="shared" si="0"/>
        <v>1.7960000000000001E-3</v>
      </c>
      <c r="N16" s="30">
        <v>4897020997825</v>
      </c>
      <c r="O16" s="27">
        <v>85</v>
      </c>
      <c r="P16" s="27">
        <v>8521</v>
      </c>
      <c r="Q16" s="27" t="s">
        <v>33</v>
      </c>
      <c r="R16" s="31">
        <f>VLOOKUP(Q16,[1]Страна!D$1:F$120,2,FALSE)</f>
        <v>0.03</v>
      </c>
      <c r="S16" s="32" t="s">
        <v>28</v>
      </c>
      <c r="T16" s="27" t="str">
        <f>VLOOKUP(S16,[1]Страна!$A$2:$B$246,2,0)</f>
        <v>КИТАЙ</v>
      </c>
      <c r="W16" s="34"/>
      <c r="X16" s="35" t="e">
        <f t="shared" si="1"/>
        <v>#N/A</v>
      </c>
      <c r="Y16" s="35" t="e">
        <f>VLOOKUP(W16,A15:$S$5784,9,FALSE)</f>
        <v>#N/A</v>
      </c>
      <c r="Z16" s="36" t="e">
        <f t="shared" si="2"/>
        <v>#N/A</v>
      </c>
      <c r="AA16" s="37" t="e">
        <f t="shared" si="3"/>
        <v>#N/A</v>
      </c>
      <c r="AB16" s="38" t="e">
        <f t="shared" si="4"/>
        <v>#N/A</v>
      </c>
      <c r="AC16" s="39" t="e">
        <f t="shared" si="5"/>
        <v>#N/A</v>
      </c>
    </row>
    <row r="17" spans="1:29" ht="10.5" customHeight="1">
      <c r="A17" s="25">
        <v>21899</v>
      </c>
      <c r="B17" s="26" t="s">
        <v>45</v>
      </c>
      <c r="C17" s="27">
        <v>1</v>
      </c>
      <c r="D17" s="27" t="s">
        <v>26</v>
      </c>
      <c r="E17" s="28">
        <v>281</v>
      </c>
      <c r="F17" s="28">
        <v>281</v>
      </c>
      <c r="G17" s="28">
        <v>8.43</v>
      </c>
      <c r="H17" s="28">
        <v>0.09</v>
      </c>
      <c r="I17" s="28">
        <v>0.1</v>
      </c>
      <c r="J17" s="29">
        <v>4.6799999999999999E-4</v>
      </c>
      <c r="K17" s="28">
        <v>0.09</v>
      </c>
      <c r="L17" s="28">
        <v>0.1</v>
      </c>
      <c r="M17" s="29">
        <f t="shared" si="0"/>
        <v>4.6799999999999999E-4</v>
      </c>
      <c r="N17" s="30">
        <v>4607033874576</v>
      </c>
      <c r="O17" s="27">
        <v>85</v>
      </c>
      <c r="P17" s="27">
        <v>8508</v>
      </c>
      <c r="Q17" s="27" t="s">
        <v>46</v>
      </c>
      <c r="R17" s="31">
        <f>VLOOKUP(Q17,[1]Страна!D$1:F$120,2,FALSE)</f>
        <v>0.05</v>
      </c>
      <c r="S17" s="32" t="s">
        <v>47</v>
      </c>
      <c r="T17" s="27" t="str">
        <f>VLOOKUP(S17,[1]Страна!$A$2:$B$246,2,0)</f>
        <v>РОССИЯ</v>
      </c>
      <c r="W17" s="34"/>
      <c r="X17" s="35" t="e">
        <f t="shared" si="1"/>
        <v>#N/A</v>
      </c>
      <c r="Y17" s="35" t="e">
        <f>VLOOKUP(W17,A16:$S$5784,9,FALSE)</f>
        <v>#N/A</v>
      </c>
      <c r="Z17" s="36" t="e">
        <f t="shared" si="2"/>
        <v>#N/A</v>
      </c>
      <c r="AA17" s="37" t="e">
        <f t="shared" si="3"/>
        <v>#N/A</v>
      </c>
      <c r="AB17" s="38" t="e">
        <f t="shared" si="4"/>
        <v>#N/A</v>
      </c>
      <c r="AC17" s="39" t="e">
        <f t="shared" si="5"/>
        <v>#N/A</v>
      </c>
    </row>
    <row r="18" spans="1:29" ht="10.5" customHeight="1">
      <c r="A18" s="25">
        <v>175434</v>
      </c>
      <c r="B18" s="26" t="s">
        <v>48</v>
      </c>
      <c r="C18" s="27">
        <v>1</v>
      </c>
      <c r="D18" s="27" t="s">
        <v>26</v>
      </c>
      <c r="E18" s="28">
        <v>399</v>
      </c>
      <c r="F18" s="28">
        <v>399</v>
      </c>
      <c r="G18" s="28">
        <v>11.969999999999999</v>
      </c>
      <c r="H18" s="28">
        <v>0.09</v>
      </c>
      <c r="I18" s="28">
        <v>0.1</v>
      </c>
      <c r="J18" s="29">
        <v>3.0240000000000002E-3</v>
      </c>
      <c r="K18" s="28">
        <v>0.09</v>
      </c>
      <c r="L18" s="28">
        <v>0.1</v>
      </c>
      <c r="M18" s="29">
        <f t="shared" si="0"/>
        <v>3.0240000000000002E-3</v>
      </c>
      <c r="N18" s="30">
        <v>4607033873944</v>
      </c>
      <c r="O18" s="27">
        <v>85</v>
      </c>
      <c r="P18" s="27">
        <v>8508</v>
      </c>
      <c r="Q18" s="27" t="s">
        <v>46</v>
      </c>
      <c r="R18" s="31">
        <f>VLOOKUP(Q18,[1]Страна!D$1:F$120,2,FALSE)</f>
        <v>0.05</v>
      </c>
      <c r="S18" s="32" t="s">
        <v>47</v>
      </c>
      <c r="T18" s="27" t="str">
        <f>VLOOKUP(S18,[1]Страна!$A$2:$B$246,2,0)</f>
        <v>РОССИЯ</v>
      </c>
      <c r="W18" s="34"/>
      <c r="X18" s="35" t="e">
        <f t="shared" si="1"/>
        <v>#N/A</v>
      </c>
      <c r="Y18" s="35" t="e">
        <f>VLOOKUP(W18,A17:$S$5784,9,FALSE)</f>
        <v>#N/A</v>
      </c>
      <c r="Z18" s="36" t="e">
        <f t="shared" si="2"/>
        <v>#N/A</v>
      </c>
      <c r="AA18" s="37" t="e">
        <f t="shared" si="3"/>
        <v>#N/A</v>
      </c>
      <c r="AB18" s="38" t="e">
        <f t="shared" si="4"/>
        <v>#N/A</v>
      </c>
      <c r="AC18" s="39" t="e">
        <f t="shared" si="5"/>
        <v>#N/A</v>
      </c>
    </row>
    <row r="19" spans="1:29" ht="10.5" customHeight="1">
      <c r="A19" s="25">
        <v>175435</v>
      </c>
      <c r="B19" s="26" t="s">
        <v>49</v>
      </c>
      <c r="C19" s="27">
        <v>1</v>
      </c>
      <c r="D19" s="27" t="s">
        <v>26</v>
      </c>
      <c r="E19" s="28">
        <v>306</v>
      </c>
      <c r="F19" s="28">
        <v>306</v>
      </c>
      <c r="G19" s="28">
        <v>9.18</v>
      </c>
      <c r="H19" s="28">
        <v>0.09</v>
      </c>
      <c r="I19" s="28">
        <v>0.1</v>
      </c>
      <c r="J19" s="29">
        <v>5.0000000000000001E-3</v>
      </c>
      <c r="K19" s="28">
        <v>0.09</v>
      </c>
      <c r="L19" s="28">
        <v>0.1</v>
      </c>
      <c r="M19" s="29">
        <f t="shared" si="0"/>
        <v>5.0000000000000001E-3</v>
      </c>
      <c r="N19" s="30">
        <v>4607033873951</v>
      </c>
      <c r="O19" s="27">
        <v>85</v>
      </c>
      <c r="P19" s="27">
        <v>8508</v>
      </c>
      <c r="Q19" s="27" t="s">
        <v>46</v>
      </c>
      <c r="R19" s="31">
        <f>VLOOKUP(Q19,[1]Страна!D$1:F$120,2,FALSE)</f>
        <v>0.05</v>
      </c>
      <c r="S19" s="32" t="s">
        <v>47</v>
      </c>
      <c r="T19" s="27" t="str">
        <f>VLOOKUP(S19,[1]Страна!$A$2:$B$246,2,0)</f>
        <v>РОССИЯ</v>
      </c>
      <c r="W19" s="34"/>
      <c r="X19" s="35" t="e">
        <f t="shared" si="1"/>
        <v>#N/A</v>
      </c>
      <c r="Y19" s="35" t="e">
        <f>VLOOKUP(W19,A18:$S$5784,9,FALSE)</f>
        <v>#N/A</v>
      </c>
      <c r="Z19" s="36" t="e">
        <f t="shared" si="2"/>
        <v>#N/A</v>
      </c>
      <c r="AA19" s="37" t="e">
        <f t="shared" si="3"/>
        <v>#N/A</v>
      </c>
      <c r="AB19" s="38" t="e">
        <f t="shared" si="4"/>
        <v>#N/A</v>
      </c>
      <c r="AC19" s="39" t="e">
        <f t="shared" si="5"/>
        <v>#N/A</v>
      </c>
    </row>
    <row r="20" spans="1:29" ht="10.5" customHeight="1">
      <c r="A20" s="25">
        <v>175436</v>
      </c>
      <c r="B20" s="26" t="s">
        <v>50</v>
      </c>
      <c r="C20" s="27">
        <v>1</v>
      </c>
      <c r="D20" s="27" t="s">
        <v>26</v>
      </c>
      <c r="E20" s="28">
        <v>334</v>
      </c>
      <c r="F20" s="28">
        <v>334</v>
      </c>
      <c r="G20" s="28">
        <v>10.02</v>
      </c>
      <c r="H20" s="28">
        <v>0.09</v>
      </c>
      <c r="I20" s="28">
        <v>0.1</v>
      </c>
      <c r="J20" s="29">
        <v>1.0200000000000001E-3</v>
      </c>
      <c r="K20" s="28">
        <v>0.09</v>
      </c>
      <c r="L20" s="28">
        <v>0.1</v>
      </c>
      <c r="M20" s="29">
        <f t="shared" si="0"/>
        <v>1.0200000000000001E-3</v>
      </c>
      <c r="N20" s="30">
        <v>4607033873975</v>
      </c>
      <c r="O20" s="27">
        <v>85</v>
      </c>
      <c r="P20" s="27">
        <v>8508</v>
      </c>
      <c r="Q20" s="27" t="s">
        <v>46</v>
      </c>
      <c r="R20" s="31">
        <f>VLOOKUP(Q20,[1]Страна!D$1:F$120,2,FALSE)</f>
        <v>0.05</v>
      </c>
      <c r="S20" s="32" t="s">
        <v>47</v>
      </c>
      <c r="T20" s="27" t="str">
        <f>VLOOKUP(S20,[1]Страна!$A$2:$B$246,2,0)</f>
        <v>РОССИЯ</v>
      </c>
      <c r="W20" s="34"/>
      <c r="X20" s="35" t="e">
        <f t="shared" si="1"/>
        <v>#N/A</v>
      </c>
      <c r="Y20" s="35" t="e">
        <f>VLOOKUP(W20,A19:$S$5784,9,FALSE)</f>
        <v>#N/A</v>
      </c>
      <c r="Z20" s="36" t="e">
        <f t="shared" si="2"/>
        <v>#N/A</v>
      </c>
      <c r="AA20" s="37" t="e">
        <f t="shared" si="3"/>
        <v>#N/A</v>
      </c>
      <c r="AB20" s="38" t="e">
        <f t="shared" si="4"/>
        <v>#N/A</v>
      </c>
      <c r="AC20" s="39" t="e">
        <f t="shared" si="5"/>
        <v>#N/A</v>
      </c>
    </row>
    <row r="21" spans="1:29" ht="10.5" customHeight="1">
      <c r="A21" s="25">
        <v>38685</v>
      </c>
      <c r="B21" s="26" t="s">
        <v>51</v>
      </c>
      <c r="C21" s="27">
        <v>1</v>
      </c>
      <c r="D21" s="27" t="s">
        <v>26</v>
      </c>
      <c r="E21" s="28">
        <v>213</v>
      </c>
      <c r="F21" s="28">
        <v>213</v>
      </c>
      <c r="G21" s="28">
        <v>6.39</v>
      </c>
      <c r="H21" s="28">
        <v>7.0000000000000007E-2</v>
      </c>
      <c r="I21" s="28">
        <v>0.1</v>
      </c>
      <c r="J21" s="29">
        <v>2.2499999999999998E-3</v>
      </c>
      <c r="K21" s="28">
        <v>7.0000000000000007E-2</v>
      </c>
      <c r="L21" s="28">
        <v>0.1</v>
      </c>
      <c r="M21" s="29">
        <f t="shared" si="0"/>
        <v>2.2499999999999998E-3</v>
      </c>
      <c r="N21" s="30">
        <v>4607033873876</v>
      </c>
      <c r="O21" s="27">
        <v>85</v>
      </c>
      <c r="P21" s="27">
        <v>8508</v>
      </c>
      <c r="Q21" s="27" t="s">
        <v>46</v>
      </c>
      <c r="R21" s="31">
        <f>VLOOKUP(Q21,[1]Страна!D$1:F$120,2,FALSE)</f>
        <v>0.05</v>
      </c>
      <c r="S21" s="32" t="s">
        <v>47</v>
      </c>
      <c r="T21" s="27" t="str">
        <f>VLOOKUP(S21,[1]Страна!$A$2:$B$246,2,0)</f>
        <v>РОССИЯ</v>
      </c>
      <c r="W21" s="34"/>
      <c r="X21" s="35" t="e">
        <f t="shared" si="1"/>
        <v>#N/A</v>
      </c>
      <c r="Y21" s="35" t="e">
        <f>VLOOKUP(W21,A20:$S$5784,9,FALSE)</f>
        <v>#N/A</v>
      </c>
      <c r="Z21" s="36" t="e">
        <f t="shared" si="2"/>
        <v>#N/A</v>
      </c>
      <c r="AA21" s="37" t="e">
        <f t="shared" si="3"/>
        <v>#N/A</v>
      </c>
      <c r="AB21" s="38" t="e">
        <f t="shared" si="4"/>
        <v>#N/A</v>
      </c>
      <c r="AC21" s="39" t="e">
        <f t="shared" si="5"/>
        <v>#N/A</v>
      </c>
    </row>
    <row r="22" spans="1:29" ht="10.5" customHeight="1">
      <c r="A22" s="25">
        <v>38686</v>
      </c>
      <c r="B22" s="26" t="s">
        <v>52</v>
      </c>
      <c r="C22" s="27">
        <v>1</v>
      </c>
      <c r="D22" s="27" t="s">
        <v>26</v>
      </c>
      <c r="E22" s="28">
        <v>221</v>
      </c>
      <c r="F22" s="28">
        <v>221</v>
      </c>
      <c r="G22" s="28">
        <v>6.63</v>
      </c>
      <c r="H22" s="28">
        <v>0.09</v>
      </c>
      <c r="I22" s="28">
        <v>0.1</v>
      </c>
      <c r="J22" s="29">
        <v>1.5E-3</v>
      </c>
      <c r="K22" s="28">
        <v>0.09</v>
      </c>
      <c r="L22" s="28">
        <v>0.1</v>
      </c>
      <c r="M22" s="29">
        <f t="shared" si="0"/>
        <v>1.5E-3</v>
      </c>
      <c r="N22" s="30">
        <v>4607033873883</v>
      </c>
      <c r="O22" s="27">
        <v>85</v>
      </c>
      <c r="P22" s="27">
        <v>8508</v>
      </c>
      <c r="Q22" s="27" t="s">
        <v>46</v>
      </c>
      <c r="R22" s="31">
        <f>VLOOKUP(Q22,[1]Страна!D$1:F$120,2,FALSE)</f>
        <v>0.05</v>
      </c>
      <c r="S22" s="32" t="s">
        <v>47</v>
      </c>
      <c r="T22" s="27" t="str">
        <f>VLOOKUP(S22,[1]Страна!$A$2:$B$246,2,0)</f>
        <v>РОССИЯ</v>
      </c>
      <c r="W22" s="34"/>
      <c r="X22" s="35" t="e">
        <f t="shared" si="1"/>
        <v>#N/A</v>
      </c>
      <c r="Y22" s="35" t="e">
        <f>VLOOKUP(W22,A21:$S$5784,9,FALSE)</f>
        <v>#N/A</v>
      </c>
      <c r="Z22" s="36" t="e">
        <f t="shared" si="2"/>
        <v>#N/A</v>
      </c>
      <c r="AA22" s="37" t="e">
        <f t="shared" si="3"/>
        <v>#N/A</v>
      </c>
      <c r="AB22" s="38" t="e">
        <f t="shared" si="4"/>
        <v>#N/A</v>
      </c>
      <c r="AC22" s="39" t="e">
        <f t="shared" si="5"/>
        <v>#N/A</v>
      </c>
    </row>
    <row r="23" spans="1:29" ht="10.5" customHeight="1">
      <c r="A23" s="25">
        <v>30267</v>
      </c>
      <c r="B23" s="26" t="s">
        <v>53</v>
      </c>
      <c r="C23" s="27">
        <v>1</v>
      </c>
      <c r="D23" s="27" t="s">
        <v>26</v>
      </c>
      <c r="E23" s="28">
        <v>85</v>
      </c>
      <c r="F23" s="28">
        <v>85</v>
      </c>
      <c r="G23" s="28">
        <v>2.5499999999999998</v>
      </c>
      <c r="H23" s="28">
        <v>0.09</v>
      </c>
      <c r="I23" s="28">
        <v>0.1</v>
      </c>
      <c r="J23" s="29">
        <v>5.9999999999999995E-4</v>
      </c>
      <c r="K23" s="28">
        <v>0.09</v>
      </c>
      <c r="L23" s="28">
        <v>0.1</v>
      </c>
      <c r="M23" s="29">
        <f t="shared" si="0"/>
        <v>5.9999999999999995E-4</v>
      </c>
      <c r="N23" s="30">
        <v>4607033872886</v>
      </c>
      <c r="O23" s="27">
        <v>85</v>
      </c>
      <c r="P23" s="27">
        <v>8508</v>
      </c>
      <c r="Q23" s="27" t="s">
        <v>46</v>
      </c>
      <c r="R23" s="31">
        <f>VLOOKUP(Q23,[1]Страна!D$1:F$120,2,FALSE)</f>
        <v>0.05</v>
      </c>
      <c r="S23" s="32" t="s">
        <v>47</v>
      </c>
      <c r="T23" s="27" t="str">
        <f>VLOOKUP(S23,[1]Страна!$A$2:$B$246,2,0)</f>
        <v>РОССИЯ</v>
      </c>
      <c r="W23" s="34"/>
      <c r="X23" s="35" t="e">
        <f t="shared" si="1"/>
        <v>#N/A</v>
      </c>
      <c r="Y23" s="35" t="e">
        <f>VLOOKUP(W23,A22:$S$5784,9,FALSE)</f>
        <v>#N/A</v>
      </c>
      <c r="Z23" s="36" t="e">
        <f t="shared" si="2"/>
        <v>#N/A</v>
      </c>
      <c r="AA23" s="37" t="e">
        <f t="shared" si="3"/>
        <v>#N/A</v>
      </c>
      <c r="AB23" s="38" t="e">
        <f t="shared" si="4"/>
        <v>#N/A</v>
      </c>
      <c r="AC23" s="39" t="e">
        <f t="shared" si="5"/>
        <v>#N/A</v>
      </c>
    </row>
    <row r="24" spans="1:29" ht="10.5" customHeight="1">
      <c r="A24" s="25">
        <v>212113</v>
      </c>
      <c r="B24" s="26" t="s">
        <v>54</v>
      </c>
      <c r="C24" s="27">
        <v>2</v>
      </c>
      <c r="D24" s="27" t="s">
        <v>26</v>
      </c>
      <c r="E24" s="28">
        <v>85</v>
      </c>
      <c r="F24" s="28">
        <v>170</v>
      </c>
      <c r="G24" s="28">
        <v>5.0999999999999996</v>
      </c>
      <c r="H24" s="28">
        <v>0.09</v>
      </c>
      <c r="I24" s="28">
        <v>0.1</v>
      </c>
      <c r="J24" s="29">
        <v>5.9999999999999995E-4</v>
      </c>
      <c r="K24" s="28">
        <v>0.18</v>
      </c>
      <c r="L24" s="28">
        <v>0.2</v>
      </c>
      <c r="M24" s="29">
        <f t="shared" si="0"/>
        <v>1.1999999999999999E-3</v>
      </c>
      <c r="N24" s="30">
        <v>4607033872893</v>
      </c>
      <c r="O24" s="27">
        <v>85</v>
      </c>
      <c r="P24" s="27">
        <v>8508</v>
      </c>
      <c r="Q24" s="27" t="s">
        <v>46</v>
      </c>
      <c r="R24" s="31">
        <f>VLOOKUP(Q24,[1]Страна!D$1:F$120,2,FALSE)</f>
        <v>0.05</v>
      </c>
      <c r="S24" s="32" t="s">
        <v>47</v>
      </c>
      <c r="T24" s="27" t="str">
        <f>VLOOKUP(S24,[1]Страна!$A$2:$B$246,2,0)</f>
        <v>РОССИЯ</v>
      </c>
      <c r="W24" s="34"/>
      <c r="X24" s="35" t="e">
        <f t="shared" si="1"/>
        <v>#N/A</v>
      </c>
      <c r="Y24" s="35" t="e">
        <f>VLOOKUP(W24,A23:$S$5784,9,FALSE)</f>
        <v>#N/A</v>
      </c>
      <c r="Z24" s="36" t="e">
        <f t="shared" si="2"/>
        <v>#N/A</v>
      </c>
      <c r="AA24" s="37" t="e">
        <f t="shared" si="3"/>
        <v>#N/A</v>
      </c>
      <c r="AB24" s="38" t="e">
        <f t="shared" si="4"/>
        <v>#N/A</v>
      </c>
      <c r="AC24" s="39" t="e">
        <f t="shared" si="5"/>
        <v>#N/A</v>
      </c>
    </row>
    <row r="25" spans="1:29" ht="10.5" customHeight="1">
      <c r="A25" s="25">
        <v>30275</v>
      </c>
      <c r="B25" s="26" t="s">
        <v>55</v>
      </c>
      <c r="C25" s="27">
        <v>2</v>
      </c>
      <c r="D25" s="27" t="s">
        <v>26</v>
      </c>
      <c r="E25" s="28">
        <v>136</v>
      </c>
      <c r="F25" s="28">
        <v>272</v>
      </c>
      <c r="G25" s="28">
        <v>8.16</v>
      </c>
      <c r="H25" s="28">
        <v>0.09</v>
      </c>
      <c r="I25" s="28">
        <v>0.1</v>
      </c>
      <c r="J25" s="29">
        <v>5.9999999999999995E-4</v>
      </c>
      <c r="K25" s="28">
        <v>0.18</v>
      </c>
      <c r="L25" s="28">
        <v>0.2</v>
      </c>
      <c r="M25" s="29">
        <f t="shared" si="0"/>
        <v>1.1999999999999999E-3</v>
      </c>
      <c r="N25" s="30">
        <v>4607033872909</v>
      </c>
      <c r="O25" s="27">
        <v>85</v>
      </c>
      <c r="P25" s="27">
        <v>8508</v>
      </c>
      <c r="Q25" s="27" t="s">
        <v>46</v>
      </c>
      <c r="R25" s="31">
        <f>VLOOKUP(Q25,[1]Страна!D$1:F$120,2,FALSE)</f>
        <v>0.05</v>
      </c>
      <c r="S25" s="32" t="s">
        <v>47</v>
      </c>
      <c r="T25" s="27" t="str">
        <f>VLOOKUP(S25,[1]Страна!$A$2:$B$246,2,0)</f>
        <v>РОССИЯ</v>
      </c>
      <c r="W25" s="34"/>
      <c r="X25" s="35" t="e">
        <f t="shared" si="1"/>
        <v>#N/A</v>
      </c>
      <c r="Y25" s="35" t="e">
        <f>VLOOKUP(W25,A24:$S$5784,9,FALSE)</f>
        <v>#N/A</v>
      </c>
      <c r="Z25" s="36" t="e">
        <f t="shared" si="2"/>
        <v>#N/A</v>
      </c>
      <c r="AA25" s="37" t="e">
        <f t="shared" si="3"/>
        <v>#N/A</v>
      </c>
      <c r="AB25" s="38" t="e">
        <f t="shared" si="4"/>
        <v>#N/A</v>
      </c>
      <c r="AC25" s="39" t="e">
        <f t="shared" si="5"/>
        <v>#N/A</v>
      </c>
    </row>
    <row r="26" spans="1:29" ht="10.5" customHeight="1">
      <c r="A26" s="25">
        <v>23702</v>
      </c>
      <c r="B26" s="26" t="s">
        <v>56</v>
      </c>
      <c r="C26" s="27">
        <v>1</v>
      </c>
      <c r="D26" s="27" t="s">
        <v>26</v>
      </c>
      <c r="E26" s="28">
        <v>952</v>
      </c>
      <c r="F26" s="28">
        <v>952</v>
      </c>
      <c r="G26" s="28">
        <v>28.56</v>
      </c>
      <c r="H26" s="28">
        <v>1.7</v>
      </c>
      <c r="I26" s="28">
        <v>2.1</v>
      </c>
      <c r="J26" s="29">
        <v>1.3545E-2</v>
      </c>
      <c r="K26" s="28">
        <v>1.7</v>
      </c>
      <c r="L26" s="28">
        <v>2.1</v>
      </c>
      <c r="M26" s="29">
        <f t="shared" si="0"/>
        <v>1.3545E-2</v>
      </c>
      <c r="N26" s="30">
        <v>8693807204843</v>
      </c>
      <c r="O26" s="27">
        <v>85</v>
      </c>
      <c r="P26" s="27">
        <v>8516</v>
      </c>
      <c r="Q26" s="27" t="s">
        <v>57</v>
      </c>
      <c r="R26" s="31">
        <f>VLOOKUP(Q26,[1]Страна!D$1:F$120,2,FALSE)</f>
        <v>0.03</v>
      </c>
      <c r="S26" s="32" t="s">
        <v>28</v>
      </c>
      <c r="T26" s="27" t="str">
        <f>VLOOKUP(S26,[1]Страна!$A$2:$B$246,2,0)</f>
        <v>КИТАЙ</v>
      </c>
      <c r="W26" s="34"/>
      <c r="X26" s="35" t="e">
        <f t="shared" si="1"/>
        <v>#N/A</v>
      </c>
      <c r="Y26" s="35" t="e">
        <f>VLOOKUP(W26,A25:$S$5784,9,FALSE)</f>
        <v>#N/A</v>
      </c>
      <c r="Z26" s="36" t="e">
        <f t="shared" si="2"/>
        <v>#N/A</v>
      </c>
      <c r="AA26" s="37" t="e">
        <f t="shared" si="3"/>
        <v>#N/A</v>
      </c>
      <c r="AB26" s="38" t="e">
        <f t="shared" si="4"/>
        <v>#N/A</v>
      </c>
      <c r="AC26" s="39" t="e">
        <f t="shared" si="5"/>
        <v>#N/A</v>
      </c>
    </row>
    <row r="27" spans="1:29" ht="10.5" customHeight="1">
      <c r="A27" s="25" t="s">
        <v>58</v>
      </c>
      <c r="B27" s="26" t="s">
        <v>59</v>
      </c>
      <c r="C27" s="27">
        <v>2</v>
      </c>
      <c r="D27" s="27" t="s">
        <v>26</v>
      </c>
      <c r="E27" s="28"/>
      <c r="F27" s="28"/>
      <c r="G27" s="28"/>
      <c r="H27" s="28">
        <v>70</v>
      </c>
      <c r="I27" s="28">
        <v>76</v>
      </c>
      <c r="J27" s="29">
        <v>0.84499999999999997</v>
      </c>
      <c r="K27" s="28">
        <f>H27*C27</f>
        <v>140</v>
      </c>
      <c r="L27" s="28">
        <f>I27*C27</f>
        <v>152</v>
      </c>
      <c r="M27" s="29">
        <f>J27*C27</f>
        <v>1.69</v>
      </c>
      <c r="N27" s="30"/>
      <c r="O27" s="27">
        <v>84</v>
      </c>
      <c r="P27" s="27">
        <v>8418</v>
      </c>
      <c r="Q27" s="27" t="s">
        <v>60</v>
      </c>
      <c r="R27" s="31">
        <f>VLOOKUP(Q27,[1]Страна!D$1:F$120,2,FALSE)</f>
        <v>0.05</v>
      </c>
      <c r="S27" s="32" t="s">
        <v>28</v>
      </c>
      <c r="T27" s="27" t="str">
        <f>VLOOKUP(S27,[1]Страна!$A$2:$B$246,2,0)</f>
        <v>КИТАЙ</v>
      </c>
      <c r="W27" s="34"/>
      <c r="X27" s="35" t="e">
        <f t="shared" si="1"/>
        <v>#N/A</v>
      </c>
      <c r="Y27" s="35" t="e">
        <f>VLOOKUP(W27,A26:$S$5784,9,FALSE)</f>
        <v>#N/A</v>
      </c>
      <c r="Z27" s="36" t="e">
        <f t="shared" si="2"/>
        <v>#N/A</v>
      </c>
      <c r="AA27" s="37" t="e">
        <f t="shared" si="3"/>
        <v>#N/A</v>
      </c>
      <c r="AB27" s="38" t="e">
        <f t="shared" si="4"/>
        <v>#N/A</v>
      </c>
      <c r="AC27" s="39" t="e">
        <f t="shared" si="5"/>
        <v>#N/A</v>
      </c>
    </row>
    <row r="28" spans="1:29" ht="10.5" customHeight="1">
      <c r="A28" s="25" t="s">
        <v>61</v>
      </c>
      <c r="B28" s="26" t="s">
        <v>62</v>
      </c>
      <c r="C28" s="27">
        <v>1</v>
      </c>
      <c r="D28" s="27" t="s">
        <v>26</v>
      </c>
      <c r="E28" s="28"/>
      <c r="F28" s="28"/>
      <c r="G28" s="28"/>
      <c r="H28" s="28">
        <v>82</v>
      </c>
      <c r="I28" s="28">
        <v>90</v>
      </c>
      <c r="J28" s="29">
        <v>0.86765000000000003</v>
      </c>
      <c r="K28" s="28">
        <f>H28*C28</f>
        <v>82</v>
      </c>
      <c r="L28" s="28">
        <f>I28*C28</f>
        <v>90</v>
      </c>
      <c r="M28" s="29">
        <f>J28*C28</f>
        <v>0.86765000000000003</v>
      </c>
      <c r="N28" s="30"/>
      <c r="O28" s="27">
        <v>84</v>
      </c>
      <c r="P28" s="27">
        <v>8418</v>
      </c>
      <c r="Q28" s="27" t="s">
        <v>60</v>
      </c>
      <c r="R28" s="31">
        <f>VLOOKUP(Q28,[1]Страна!D$1:F$120,2,FALSE)</f>
        <v>0.05</v>
      </c>
      <c r="S28" s="32" t="s">
        <v>28</v>
      </c>
      <c r="T28" s="27" t="str">
        <f>VLOOKUP(S28,[1]Страна!$A$2:$B$246,2,0)</f>
        <v>КИТАЙ</v>
      </c>
      <c r="W28" s="34"/>
      <c r="X28" s="35" t="e">
        <f t="shared" si="1"/>
        <v>#N/A</v>
      </c>
      <c r="Y28" s="35" t="e">
        <f>VLOOKUP(W28,A27:$S$5784,9,FALSE)</f>
        <v>#N/A</v>
      </c>
      <c r="Z28" s="36" t="e">
        <f t="shared" si="2"/>
        <v>#N/A</v>
      </c>
      <c r="AA28" s="37" t="e">
        <f t="shared" si="3"/>
        <v>#N/A</v>
      </c>
      <c r="AB28" s="38" t="e">
        <f t="shared" si="4"/>
        <v>#N/A</v>
      </c>
      <c r="AC28" s="39" t="e">
        <f t="shared" si="5"/>
        <v>#N/A</v>
      </c>
    </row>
    <row r="29" spans="1:29" ht="10.5" customHeight="1">
      <c r="A29" s="25" t="s">
        <v>63</v>
      </c>
      <c r="B29" s="26" t="s">
        <v>64</v>
      </c>
      <c r="C29" s="27">
        <v>1</v>
      </c>
      <c r="D29" s="27" t="s">
        <v>26</v>
      </c>
      <c r="E29" s="28"/>
      <c r="F29" s="28"/>
      <c r="G29" s="28"/>
      <c r="H29" s="28">
        <v>68</v>
      </c>
      <c r="I29" s="28">
        <v>75</v>
      </c>
      <c r="J29" s="29">
        <v>1.032</v>
      </c>
      <c r="K29" s="28">
        <f>H29*C29</f>
        <v>68</v>
      </c>
      <c r="L29" s="28">
        <f>I29*C29</f>
        <v>75</v>
      </c>
      <c r="M29" s="29">
        <f>J29*C29</f>
        <v>1.032</v>
      </c>
      <c r="N29" s="30"/>
      <c r="O29" s="27">
        <v>84</v>
      </c>
      <c r="P29" s="27">
        <v>8418</v>
      </c>
      <c r="Q29" s="27" t="s">
        <v>60</v>
      </c>
      <c r="R29" s="31">
        <f>VLOOKUP(Q29,[1]Страна!D$1:F$120,2,FALSE)</f>
        <v>0.05</v>
      </c>
      <c r="S29" s="32" t="s">
        <v>65</v>
      </c>
      <c r="T29" s="27" t="e">
        <f>VLOOKUP(S29,[1]Страна!$A$2:$B$246,2,0)</f>
        <v>#N/A</v>
      </c>
      <c r="W29" s="34"/>
      <c r="X29" s="35" t="e">
        <f t="shared" si="1"/>
        <v>#N/A</v>
      </c>
      <c r="Y29" s="35" t="e">
        <f>VLOOKUP(W29,A28:$S$5784,9,FALSE)</f>
        <v>#N/A</v>
      </c>
      <c r="Z29" s="36" t="e">
        <f t="shared" si="2"/>
        <v>#N/A</v>
      </c>
      <c r="AA29" s="37" t="e">
        <f t="shared" si="3"/>
        <v>#N/A</v>
      </c>
      <c r="AB29" s="38" t="e">
        <f t="shared" si="4"/>
        <v>#N/A</v>
      </c>
      <c r="AC29" s="39" t="e">
        <f t="shared" si="5"/>
        <v>#N/A</v>
      </c>
    </row>
    <row r="30" spans="1:29" ht="10.5" customHeight="1">
      <c r="A30" s="25" t="s">
        <v>66</v>
      </c>
      <c r="B30" s="26" t="s">
        <v>67</v>
      </c>
      <c r="C30" s="27">
        <v>1</v>
      </c>
      <c r="D30" s="27" t="s">
        <v>26</v>
      </c>
      <c r="E30" s="28"/>
      <c r="F30" s="28"/>
      <c r="G30" s="28"/>
      <c r="H30" s="28">
        <v>68</v>
      </c>
      <c r="I30" s="28">
        <v>75</v>
      </c>
      <c r="J30" s="29">
        <v>1.0249200000000001</v>
      </c>
      <c r="K30" s="28">
        <f>H30*C30</f>
        <v>68</v>
      </c>
      <c r="L30" s="28">
        <f>I30*C30</f>
        <v>75</v>
      </c>
      <c r="M30" s="29">
        <f>J30*C30</f>
        <v>1.0249200000000001</v>
      </c>
      <c r="N30" s="30"/>
      <c r="O30" s="27">
        <v>84</v>
      </c>
      <c r="P30" s="27">
        <v>8418</v>
      </c>
      <c r="Q30" s="27" t="s">
        <v>60</v>
      </c>
      <c r="R30" s="31">
        <f>VLOOKUP(Q30,[1]Страна!D$1:F$120,2,FALSE)</f>
        <v>0.05</v>
      </c>
      <c r="S30" s="32" t="s">
        <v>65</v>
      </c>
      <c r="T30" s="27" t="e">
        <f>VLOOKUP(S30,[1]Страна!$A$2:$B$246,2,0)</f>
        <v>#N/A</v>
      </c>
      <c r="W30" s="34"/>
      <c r="X30" s="35" t="e">
        <f t="shared" si="1"/>
        <v>#N/A</v>
      </c>
      <c r="Y30" s="35" t="e">
        <f>VLOOKUP(W30,A29:$S$5784,9,FALSE)</f>
        <v>#N/A</v>
      </c>
      <c r="Z30" s="36" t="e">
        <f t="shared" si="2"/>
        <v>#N/A</v>
      </c>
      <c r="AA30" s="37" t="e">
        <f t="shared" si="3"/>
        <v>#N/A</v>
      </c>
      <c r="AB30" s="38" t="e">
        <f t="shared" si="4"/>
        <v>#N/A</v>
      </c>
      <c r="AC30" s="39" t="e">
        <f t="shared" si="5"/>
        <v>#N/A</v>
      </c>
    </row>
    <row r="31" spans="1:29" ht="10.5" customHeight="1">
      <c r="A31" s="25" t="s">
        <v>68</v>
      </c>
      <c r="B31" s="26" t="s">
        <v>69</v>
      </c>
      <c r="C31" s="27">
        <v>5</v>
      </c>
      <c r="D31" s="27" t="s">
        <v>26</v>
      </c>
      <c r="E31" s="28">
        <v>12557</v>
      </c>
      <c r="F31" s="28">
        <v>62785</v>
      </c>
      <c r="G31" s="28">
        <v>3139.25</v>
      </c>
      <c r="H31" s="28">
        <v>26</v>
      </c>
      <c r="I31" s="28">
        <v>29</v>
      </c>
      <c r="J31" s="29">
        <v>0.27</v>
      </c>
      <c r="K31" s="28">
        <v>130</v>
      </c>
      <c r="L31" s="28">
        <v>145</v>
      </c>
      <c r="M31" s="29">
        <f t="shared" ref="M31:M53" si="6">C31*J31</f>
        <v>1.35</v>
      </c>
      <c r="N31" s="30" t="e">
        <v>#N/A</v>
      </c>
      <c r="O31" s="27">
        <v>84</v>
      </c>
      <c r="P31" s="27">
        <v>8418</v>
      </c>
      <c r="Q31" s="27" t="s">
        <v>70</v>
      </c>
      <c r="R31" s="31">
        <f>VLOOKUP(Q31,[1]Страна!D$1:F$120,2,FALSE)</f>
        <v>0.05</v>
      </c>
      <c r="S31" s="32" t="s">
        <v>47</v>
      </c>
      <c r="T31" s="27" t="str">
        <f>VLOOKUP(S31,[1]Страна!$A$2:$B$246,2,0)</f>
        <v>РОССИЯ</v>
      </c>
      <c r="W31" s="34"/>
      <c r="X31" s="35" t="e">
        <f t="shared" si="1"/>
        <v>#N/A</v>
      </c>
      <c r="Y31" s="35" t="e">
        <f>VLOOKUP(W31,A30:$S$5784,9,FALSE)</f>
        <v>#N/A</v>
      </c>
      <c r="Z31" s="36" t="e">
        <f t="shared" si="2"/>
        <v>#N/A</v>
      </c>
      <c r="AA31" s="37" t="e">
        <f t="shared" si="3"/>
        <v>#N/A</v>
      </c>
      <c r="AB31" s="38" t="e">
        <f t="shared" si="4"/>
        <v>#N/A</v>
      </c>
      <c r="AC31" s="39" t="e">
        <f t="shared" si="5"/>
        <v>#N/A</v>
      </c>
    </row>
    <row r="32" spans="1:29" ht="10.5" customHeight="1">
      <c r="A32" s="25" t="s">
        <v>71</v>
      </c>
      <c r="B32" s="26" t="s">
        <v>72</v>
      </c>
      <c r="C32" s="27">
        <v>5</v>
      </c>
      <c r="D32" s="27" t="s">
        <v>26</v>
      </c>
      <c r="E32" s="28">
        <v>18053</v>
      </c>
      <c r="F32" s="28">
        <v>90265</v>
      </c>
      <c r="G32" s="28">
        <v>4513.25</v>
      </c>
      <c r="H32" s="28">
        <v>45.5</v>
      </c>
      <c r="I32" s="28">
        <v>49.5</v>
      </c>
      <c r="J32" s="29">
        <v>0.44</v>
      </c>
      <c r="K32" s="28">
        <v>227.5</v>
      </c>
      <c r="L32" s="28">
        <v>247.5</v>
      </c>
      <c r="M32" s="29">
        <f t="shared" si="6"/>
        <v>2.2000000000000002</v>
      </c>
      <c r="N32" s="30" t="e">
        <v>#N/A</v>
      </c>
      <c r="O32" s="27">
        <v>84</v>
      </c>
      <c r="P32" s="27">
        <v>8418</v>
      </c>
      <c r="Q32" s="27" t="s">
        <v>70</v>
      </c>
      <c r="R32" s="31">
        <f>VLOOKUP(Q32,[1]Страна!D$1:F$120,2,FALSE)</f>
        <v>0.05</v>
      </c>
      <c r="S32" s="32" t="s">
        <v>47</v>
      </c>
      <c r="T32" s="27" t="str">
        <f>VLOOKUP(S32,[1]Страна!$A$2:$B$246,2,0)</f>
        <v>РОССИЯ</v>
      </c>
      <c r="W32" s="34"/>
      <c r="X32" s="35" t="e">
        <f t="shared" si="1"/>
        <v>#N/A</v>
      </c>
      <c r="Y32" s="35" t="e">
        <f>VLOOKUP(W32,A31:$S$5784,9,FALSE)</f>
        <v>#N/A</v>
      </c>
      <c r="Z32" s="36" t="e">
        <f t="shared" si="2"/>
        <v>#N/A</v>
      </c>
      <c r="AA32" s="37" t="e">
        <f t="shared" si="3"/>
        <v>#N/A</v>
      </c>
      <c r="AB32" s="38" t="e">
        <f t="shared" si="4"/>
        <v>#N/A</v>
      </c>
      <c r="AC32" s="39" t="e">
        <f t="shared" si="5"/>
        <v>#N/A</v>
      </c>
    </row>
    <row r="33" spans="1:29" ht="10.5" customHeight="1">
      <c r="A33" s="25" t="s">
        <v>73</v>
      </c>
      <c r="B33" s="26" t="s">
        <v>74</v>
      </c>
      <c r="C33" s="27">
        <v>5</v>
      </c>
      <c r="D33" s="27" t="s">
        <v>26</v>
      </c>
      <c r="E33" s="28">
        <v>10986</v>
      </c>
      <c r="F33" s="28">
        <v>54930</v>
      </c>
      <c r="G33" s="28">
        <v>2746.5</v>
      </c>
      <c r="H33" s="28">
        <v>19</v>
      </c>
      <c r="I33" s="28">
        <v>22</v>
      </c>
      <c r="J33" s="29">
        <v>0.26400000000000001</v>
      </c>
      <c r="K33" s="28">
        <v>95</v>
      </c>
      <c r="L33" s="28">
        <v>110</v>
      </c>
      <c r="M33" s="29">
        <f t="shared" si="6"/>
        <v>1.32</v>
      </c>
      <c r="N33" s="30" t="e">
        <v>#N/A</v>
      </c>
      <c r="O33" s="27">
        <v>84</v>
      </c>
      <c r="P33" s="27">
        <v>8418</v>
      </c>
      <c r="Q33" s="27" t="s">
        <v>70</v>
      </c>
      <c r="R33" s="31">
        <f>VLOOKUP(Q33,[1]Страна!D$1:F$120,2,FALSE)</f>
        <v>0.05</v>
      </c>
      <c r="S33" s="32" t="s">
        <v>47</v>
      </c>
      <c r="T33" s="27" t="str">
        <f>VLOOKUP(S33,[1]Страна!$A$2:$B$246,2,0)</f>
        <v>РОССИЯ</v>
      </c>
      <c r="W33" s="34"/>
      <c r="X33" s="35" t="e">
        <f t="shared" si="1"/>
        <v>#N/A</v>
      </c>
      <c r="Y33" s="35" t="e">
        <f>VLOOKUP(W33,A32:$S$5784,9,FALSE)</f>
        <v>#N/A</v>
      </c>
      <c r="Z33" s="36" t="e">
        <f t="shared" si="2"/>
        <v>#N/A</v>
      </c>
      <c r="AA33" s="37" t="e">
        <f t="shared" si="3"/>
        <v>#N/A</v>
      </c>
      <c r="AB33" s="38" t="e">
        <f t="shared" si="4"/>
        <v>#N/A</v>
      </c>
      <c r="AC33" s="39" t="e">
        <f t="shared" si="5"/>
        <v>#N/A</v>
      </c>
    </row>
    <row r="34" spans="1:29" ht="10.5" customHeight="1">
      <c r="A34" s="25" t="s">
        <v>75</v>
      </c>
      <c r="B34" s="26" t="s">
        <v>76</v>
      </c>
      <c r="C34" s="27">
        <v>5</v>
      </c>
      <c r="D34" s="27" t="s">
        <v>26</v>
      </c>
      <c r="E34" s="28">
        <v>11771</v>
      </c>
      <c r="F34" s="28">
        <v>58855</v>
      </c>
      <c r="G34" s="28">
        <v>2942.75</v>
      </c>
      <c r="H34" s="28">
        <v>20</v>
      </c>
      <c r="I34" s="28">
        <v>23</v>
      </c>
      <c r="J34" s="29">
        <v>0.30199999999999999</v>
      </c>
      <c r="K34" s="28">
        <v>100</v>
      </c>
      <c r="L34" s="28">
        <v>115</v>
      </c>
      <c r="M34" s="29">
        <f t="shared" si="6"/>
        <v>1.51</v>
      </c>
      <c r="N34" s="30" t="e">
        <v>#N/A</v>
      </c>
      <c r="O34" s="27">
        <v>84</v>
      </c>
      <c r="P34" s="27">
        <v>8418</v>
      </c>
      <c r="Q34" s="27" t="s">
        <v>70</v>
      </c>
      <c r="R34" s="31">
        <f>VLOOKUP(Q34,[1]Страна!D$1:F$120,2,FALSE)</f>
        <v>0.05</v>
      </c>
      <c r="S34" s="32" t="s">
        <v>47</v>
      </c>
      <c r="T34" s="27" t="str">
        <f>VLOOKUP(S34,[1]Страна!$A$2:$B$246,2,0)</f>
        <v>РОССИЯ</v>
      </c>
      <c r="W34" s="34"/>
      <c r="X34" s="35" t="e">
        <f t="shared" si="1"/>
        <v>#N/A</v>
      </c>
      <c r="Y34" s="35" t="e">
        <f>VLOOKUP(W34,A33:$S$5784,9,FALSE)</f>
        <v>#N/A</v>
      </c>
      <c r="Z34" s="36" t="e">
        <f t="shared" si="2"/>
        <v>#N/A</v>
      </c>
      <c r="AA34" s="37" t="e">
        <f t="shared" si="3"/>
        <v>#N/A</v>
      </c>
      <c r="AB34" s="38" t="e">
        <f t="shared" si="4"/>
        <v>#N/A</v>
      </c>
      <c r="AC34" s="39" t="e">
        <f t="shared" si="5"/>
        <v>#N/A</v>
      </c>
    </row>
    <row r="35" spans="1:29" ht="10.5" customHeight="1">
      <c r="A35" s="25" t="s">
        <v>77</v>
      </c>
      <c r="B35" s="26" t="s">
        <v>78</v>
      </c>
      <c r="C35" s="27">
        <v>5</v>
      </c>
      <c r="D35" s="27" t="s">
        <v>26</v>
      </c>
      <c r="E35" s="28">
        <v>17268</v>
      </c>
      <c r="F35" s="28">
        <v>86340</v>
      </c>
      <c r="G35" s="28">
        <v>4317</v>
      </c>
      <c r="H35" s="28">
        <v>55</v>
      </c>
      <c r="I35" s="28">
        <v>60</v>
      </c>
      <c r="J35" s="29">
        <v>0.64</v>
      </c>
      <c r="K35" s="28">
        <v>275</v>
      </c>
      <c r="L35" s="28">
        <v>300</v>
      </c>
      <c r="M35" s="29">
        <f t="shared" si="6"/>
        <v>3.2</v>
      </c>
      <c r="N35" s="30" t="e">
        <v>#N/A</v>
      </c>
      <c r="O35" s="27">
        <v>84</v>
      </c>
      <c r="P35" s="27">
        <v>8418</v>
      </c>
      <c r="Q35" s="27" t="s">
        <v>79</v>
      </c>
      <c r="R35" s="31">
        <f>VLOOKUP(Q35,[1]Страна!D$1:F$120,2,FALSE)</f>
        <v>0.05</v>
      </c>
      <c r="S35" s="32" t="s">
        <v>47</v>
      </c>
      <c r="T35" s="27" t="str">
        <f>VLOOKUP(S35,[1]Страна!$A$2:$B$246,2,0)</f>
        <v>РОССИЯ</v>
      </c>
      <c r="W35" s="34"/>
      <c r="X35" s="35" t="e">
        <f t="shared" si="1"/>
        <v>#N/A</v>
      </c>
      <c r="Y35" s="35" t="e">
        <f>VLOOKUP(W35,A34:$S$5784,9,FALSE)</f>
        <v>#N/A</v>
      </c>
      <c r="Z35" s="36" t="e">
        <f t="shared" si="2"/>
        <v>#N/A</v>
      </c>
      <c r="AA35" s="37" t="e">
        <f t="shared" si="3"/>
        <v>#N/A</v>
      </c>
      <c r="AB35" s="38" t="e">
        <f t="shared" si="4"/>
        <v>#N/A</v>
      </c>
      <c r="AC35" s="39" t="e">
        <f t="shared" si="5"/>
        <v>#N/A</v>
      </c>
    </row>
    <row r="36" spans="1:29" ht="10.5" customHeight="1">
      <c r="A36" s="25" t="s">
        <v>80</v>
      </c>
      <c r="B36" s="26" t="s">
        <v>81</v>
      </c>
      <c r="C36" s="27">
        <v>10</v>
      </c>
      <c r="D36" s="27" t="s">
        <v>26</v>
      </c>
      <c r="E36" s="28">
        <v>21195</v>
      </c>
      <c r="F36" s="28">
        <v>211950</v>
      </c>
      <c r="G36" s="28">
        <v>10597.5</v>
      </c>
      <c r="H36" s="28">
        <v>67</v>
      </c>
      <c r="I36" s="28">
        <v>75</v>
      </c>
      <c r="J36" s="29">
        <v>0.74</v>
      </c>
      <c r="K36" s="28">
        <v>670</v>
      </c>
      <c r="L36" s="28">
        <v>750</v>
      </c>
      <c r="M36" s="29">
        <f t="shared" si="6"/>
        <v>7.4</v>
      </c>
      <c r="N36" s="30" t="e">
        <v>#N/A</v>
      </c>
      <c r="O36" s="27">
        <v>84</v>
      </c>
      <c r="P36" s="27">
        <v>8418</v>
      </c>
      <c r="Q36" s="27" t="s">
        <v>79</v>
      </c>
      <c r="R36" s="31">
        <f>VLOOKUP(Q36,[1]Страна!D$1:F$120,2,FALSE)</f>
        <v>0.05</v>
      </c>
      <c r="S36" s="32" t="s">
        <v>47</v>
      </c>
      <c r="T36" s="27" t="str">
        <f>VLOOKUP(S36,[1]Страна!$A$2:$B$246,2,0)</f>
        <v>РОССИЯ</v>
      </c>
      <c r="W36" s="34"/>
      <c r="X36" s="35" t="e">
        <f t="shared" si="1"/>
        <v>#N/A</v>
      </c>
      <c r="Y36" s="35" t="e">
        <f>VLOOKUP(W36,A35:$S$5784,9,FALSE)</f>
        <v>#N/A</v>
      </c>
      <c r="Z36" s="36" t="e">
        <f t="shared" si="2"/>
        <v>#N/A</v>
      </c>
      <c r="AA36" s="37" t="e">
        <f t="shared" si="3"/>
        <v>#N/A</v>
      </c>
      <c r="AB36" s="38" t="e">
        <f t="shared" si="4"/>
        <v>#N/A</v>
      </c>
      <c r="AC36" s="39" t="e">
        <f t="shared" si="5"/>
        <v>#N/A</v>
      </c>
    </row>
    <row r="37" spans="1:29" ht="10.5" customHeight="1">
      <c r="A37" s="25" t="s">
        <v>82</v>
      </c>
      <c r="B37" s="26" t="s">
        <v>83</v>
      </c>
      <c r="C37" s="27">
        <v>5</v>
      </c>
      <c r="D37" s="27" t="s">
        <v>26</v>
      </c>
      <c r="E37" s="28">
        <v>21980</v>
      </c>
      <c r="F37" s="28">
        <v>109900</v>
      </c>
      <c r="G37" s="28">
        <v>5495</v>
      </c>
      <c r="H37" s="28">
        <v>67</v>
      </c>
      <c r="I37" s="28">
        <v>75</v>
      </c>
      <c r="J37" s="29">
        <v>0.72</v>
      </c>
      <c r="K37" s="28">
        <v>335</v>
      </c>
      <c r="L37" s="28">
        <v>375</v>
      </c>
      <c r="M37" s="29">
        <f t="shared" si="6"/>
        <v>3.5999999999999996</v>
      </c>
      <c r="N37" s="30" t="e">
        <v>#N/A</v>
      </c>
      <c r="O37" s="27">
        <v>84</v>
      </c>
      <c r="P37" s="27">
        <v>8418</v>
      </c>
      <c r="Q37" s="27" t="s">
        <v>79</v>
      </c>
      <c r="R37" s="31">
        <f>VLOOKUP(Q37,[1]Страна!D$1:F$120,2,FALSE)</f>
        <v>0.05</v>
      </c>
      <c r="S37" s="32" t="s">
        <v>47</v>
      </c>
      <c r="T37" s="27" t="str">
        <f>VLOOKUP(S37,[1]Страна!$A$2:$B$246,2,0)</f>
        <v>РОССИЯ</v>
      </c>
      <c r="W37" s="34"/>
      <c r="X37" s="35" t="e">
        <f t="shared" si="1"/>
        <v>#N/A</v>
      </c>
      <c r="Y37" s="35" t="e">
        <f>VLOOKUP(W37,A36:$S$5784,9,FALSE)</f>
        <v>#N/A</v>
      </c>
      <c r="Z37" s="36" t="e">
        <f t="shared" si="2"/>
        <v>#N/A</v>
      </c>
      <c r="AA37" s="37" t="e">
        <f t="shared" si="3"/>
        <v>#N/A</v>
      </c>
      <c r="AB37" s="38" t="e">
        <f t="shared" si="4"/>
        <v>#N/A</v>
      </c>
      <c r="AC37" s="39" t="e">
        <f t="shared" si="5"/>
        <v>#N/A</v>
      </c>
    </row>
    <row r="38" spans="1:29" ht="10.5" customHeight="1">
      <c r="A38" s="25" t="s">
        <v>84</v>
      </c>
      <c r="B38" s="26" t="s">
        <v>85</v>
      </c>
      <c r="C38" s="27">
        <v>7</v>
      </c>
      <c r="D38" s="27" t="s">
        <v>26</v>
      </c>
      <c r="E38" s="28">
        <v>20409</v>
      </c>
      <c r="F38" s="28">
        <v>142863</v>
      </c>
      <c r="G38" s="28">
        <v>7143.1500000000005</v>
      </c>
      <c r="H38" s="28">
        <v>67.5</v>
      </c>
      <c r="I38" s="28">
        <v>73.5</v>
      </c>
      <c r="J38" s="29">
        <v>0.72</v>
      </c>
      <c r="K38" s="28">
        <v>472.5</v>
      </c>
      <c r="L38" s="28">
        <v>514.5</v>
      </c>
      <c r="M38" s="29">
        <f t="shared" si="6"/>
        <v>5.04</v>
      </c>
      <c r="N38" s="30" t="e">
        <v>#N/A</v>
      </c>
      <c r="O38" s="27">
        <v>84</v>
      </c>
      <c r="P38" s="27">
        <v>8418</v>
      </c>
      <c r="Q38" s="27" t="s">
        <v>79</v>
      </c>
      <c r="R38" s="31">
        <f>VLOOKUP(Q38,[1]Страна!D$1:F$120,2,FALSE)</f>
        <v>0.05</v>
      </c>
      <c r="S38" s="32" t="s">
        <v>47</v>
      </c>
      <c r="T38" s="27" t="str">
        <f>VLOOKUP(S38,[1]Страна!$A$2:$B$246,2,0)</f>
        <v>РОССИЯ</v>
      </c>
      <c r="W38" s="34"/>
      <c r="X38" s="35" t="e">
        <f t="shared" si="1"/>
        <v>#N/A</v>
      </c>
      <c r="Y38" s="35" t="e">
        <f>VLOOKUP(W38,A37:$S$5784,9,FALSE)</f>
        <v>#N/A</v>
      </c>
      <c r="Z38" s="36" t="e">
        <f t="shared" si="2"/>
        <v>#N/A</v>
      </c>
      <c r="AA38" s="37" t="e">
        <f t="shared" si="3"/>
        <v>#N/A</v>
      </c>
      <c r="AB38" s="38" t="e">
        <f t="shared" si="4"/>
        <v>#N/A</v>
      </c>
      <c r="AC38" s="39" t="e">
        <f t="shared" si="5"/>
        <v>#N/A</v>
      </c>
    </row>
    <row r="39" spans="1:29" ht="10.5" customHeight="1">
      <c r="A39" s="25" t="s">
        <v>86</v>
      </c>
      <c r="B39" s="26" t="s">
        <v>87</v>
      </c>
      <c r="C39" s="27">
        <v>3</v>
      </c>
      <c r="D39" s="27" t="s">
        <v>26</v>
      </c>
      <c r="E39" s="28">
        <v>48377</v>
      </c>
      <c r="F39" s="28">
        <v>145131</v>
      </c>
      <c r="G39" s="28">
        <v>7256.55</v>
      </c>
      <c r="H39" s="28">
        <v>99</v>
      </c>
      <c r="I39" s="28">
        <v>108</v>
      </c>
      <c r="J39" s="29">
        <v>1.4</v>
      </c>
      <c r="K39" s="28">
        <v>297</v>
      </c>
      <c r="L39" s="28">
        <v>324</v>
      </c>
      <c r="M39" s="29">
        <f t="shared" si="6"/>
        <v>4.1999999999999993</v>
      </c>
      <c r="N39" s="30" t="e">
        <v>#N/A</v>
      </c>
      <c r="O39" s="27">
        <v>84</v>
      </c>
      <c r="P39" s="27">
        <v>8418</v>
      </c>
      <c r="Q39" s="27" t="s">
        <v>79</v>
      </c>
      <c r="R39" s="31">
        <f>VLOOKUP(Q39,[1]Страна!D$1:F$120,2,FALSE)</f>
        <v>0.05</v>
      </c>
      <c r="S39" s="32" t="s">
        <v>47</v>
      </c>
      <c r="T39" s="27" t="str">
        <f>VLOOKUP(S39,[1]Страна!$A$2:$B$246,2,0)</f>
        <v>РОССИЯ</v>
      </c>
      <c r="W39" s="34"/>
      <c r="X39" s="35" t="e">
        <f t="shared" si="1"/>
        <v>#N/A</v>
      </c>
      <c r="Y39" s="35" t="e">
        <f>VLOOKUP(W39,A38:$S$5784,9,FALSE)</f>
        <v>#N/A</v>
      </c>
      <c r="Z39" s="36" t="e">
        <f t="shared" si="2"/>
        <v>#N/A</v>
      </c>
      <c r="AA39" s="37" t="e">
        <f t="shared" si="3"/>
        <v>#N/A</v>
      </c>
      <c r="AB39" s="38" t="e">
        <f t="shared" si="4"/>
        <v>#N/A</v>
      </c>
      <c r="AC39" s="39" t="e">
        <f t="shared" si="5"/>
        <v>#N/A</v>
      </c>
    </row>
    <row r="40" spans="1:29" ht="10.5" customHeight="1">
      <c r="A40" s="25" t="s">
        <v>88</v>
      </c>
      <c r="B40" s="26" t="s">
        <v>89</v>
      </c>
      <c r="C40" s="27">
        <v>3</v>
      </c>
      <c r="D40" s="27" t="s">
        <v>26</v>
      </c>
      <c r="E40" s="28">
        <v>46302</v>
      </c>
      <c r="F40" s="28">
        <v>138906</v>
      </c>
      <c r="G40" s="28">
        <v>6945.3</v>
      </c>
      <c r="H40" s="28">
        <v>99</v>
      </c>
      <c r="I40" s="28">
        <v>108</v>
      </c>
      <c r="J40" s="29">
        <v>1.3</v>
      </c>
      <c r="K40" s="28">
        <v>297</v>
      </c>
      <c r="L40" s="28">
        <v>324</v>
      </c>
      <c r="M40" s="29">
        <f t="shared" si="6"/>
        <v>3.9000000000000004</v>
      </c>
      <c r="N40" s="30" t="e">
        <v>#N/A</v>
      </c>
      <c r="O40" s="27">
        <v>84</v>
      </c>
      <c r="P40" s="27">
        <v>8418</v>
      </c>
      <c r="Q40" s="27" t="s">
        <v>79</v>
      </c>
      <c r="R40" s="31">
        <f>VLOOKUP(Q40,[1]Страна!D$1:F$120,2,FALSE)</f>
        <v>0.05</v>
      </c>
      <c r="S40" s="32" t="s">
        <v>47</v>
      </c>
      <c r="T40" s="27" t="str">
        <f>VLOOKUP(S40,[1]Страна!$A$2:$B$246,2,0)</f>
        <v>РОССИЯ</v>
      </c>
      <c r="W40" s="34"/>
      <c r="X40" s="35" t="e">
        <f t="shared" si="1"/>
        <v>#N/A</v>
      </c>
      <c r="Y40" s="35" t="e">
        <f>VLOOKUP(W40,A39:$S$5784,9,FALSE)</f>
        <v>#N/A</v>
      </c>
      <c r="Z40" s="36" t="e">
        <f t="shared" si="2"/>
        <v>#N/A</v>
      </c>
      <c r="AA40" s="37" t="e">
        <f t="shared" si="3"/>
        <v>#N/A</v>
      </c>
      <c r="AB40" s="38" t="e">
        <f t="shared" si="4"/>
        <v>#N/A</v>
      </c>
      <c r="AC40" s="39" t="e">
        <f t="shared" si="5"/>
        <v>#N/A</v>
      </c>
    </row>
    <row r="41" spans="1:29" ht="10.5" customHeight="1">
      <c r="A41" s="25" t="s">
        <v>90</v>
      </c>
      <c r="B41" s="26" t="s">
        <v>91</v>
      </c>
      <c r="C41" s="27">
        <v>2</v>
      </c>
      <c r="D41" s="27" t="s">
        <v>26</v>
      </c>
      <c r="E41" s="28">
        <v>56625</v>
      </c>
      <c r="F41" s="28">
        <v>113250</v>
      </c>
      <c r="G41" s="28">
        <v>5662.5</v>
      </c>
      <c r="H41" s="28">
        <v>112</v>
      </c>
      <c r="I41" s="28">
        <v>123</v>
      </c>
      <c r="J41" s="29">
        <v>1.41</v>
      </c>
      <c r="K41" s="28">
        <v>224</v>
      </c>
      <c r="L41" s="28">
        <v>246</v>
      </c>
      <c r="M41" s="29">
        <f t="shared" si="6"/>
        <v>2.82</v>
      </c>
      <c r="N41" s="30" t="e">
        <v>#N/A</v>
      </c>
      <c r="O41" s="27">
        <v>84</v>
      </c>
      <c r="P41" s="27">
        <v>8418</v>
      </c>
      <c r="Q41" s="27" t="s">
        <v>60</v>
      </c>
      <c r="R41" s="31">
        <f>VLOOKUP(Q41,[1]Страна!D$1:F$120,2,FALSE)</f>
        <v>0.05</v>
      </c>
      <c r="S41" s="32" t="s">
        <v>47</v>
      </c>
      <c r="T41" s="27" t="str">
        <f>VLOOKUP(S41,[1]Страна!$A$2:$B$246,2,0)</f>
        <v>РОССИЯ</v>
      </c>
      <c r="W41" s="34"/>
      <c r="X41" s="35" t="e">
        <f t="shared" si="1"/>
        <v>#N/A</v>
      </c>
      <c r="Y41" s="35" t="e">
        <f>VLOOKUP(W41,A40:$S$5784,9,FALSE)</f>
        <v>#N/A</v>
      </c>
      <c r="Z41" s="36" t="e">
        <f t="shared" si="2"/>
        <v>#N/A</v>
      </c>
      <c r="AA41" s="37" t="e">
        <f t="shared" si="3"/>
        <v>#N/A</v>
      </c>
      <c r="AB41" s="38" t="e">
        <f t="shared" si="4"/>
        <v>#N/A</v>
      </c>
      <c r="AC41" s="39" t="e">
        <f t="shared" si="5"/>
        <v>#N/A</v>
      </c>
    </row>
    <row r="42" spans="1:29" ht="10.5" customHeight="1">
      <c r="A42" s="25" t="s">
        <v>92</v>
      </c>
      <c r="B42" s="26" t="s">
        <v>93</v>
      </c>
      <c r="C42" s="27">
        <v>12</v>
      </c>
      <c r="D42" s="27" t="s">
        <v>26</v>
      </c>
      <c r="E42" s="28">
        <v>1444</v>
      </c>
      <c r="F42" s="28">
        <v>17328</v>
      </c>
      <c r="G42" s="28">
        <v>519.84</v>
      </c>
      <c r="H42" s="28">
        <v>1.47</v>
      </c>
      <c r="I42" s="28">
        <v>1.57666</v>
      </c>
      <c r="J42" s="29">
        <v>3.3999999999999998E-3</v>
      </c>
      <c r="K42" s="28">
        <v>17.64</v>
      </c>
      <c r="L42" s="28">
        <v>18.919919999999998</v>
      </c>
      <c r="M42" s="29">
        <f t="shared" si="6"/>
        <v>4.0799999999999996E-2</v>
      </c>
      <c r="N42" s="30" t="e">
        <v>#N/A</v>
      </c>
      <c r="O42" s="27">
        <v>85</v>
      </c>
      <c r="P42" s="27">
        <v>8516</v>
      </c>
      <c r="Q42" s="27" t="s">
        <v>94</v>
      </c>
      <c r="R42" s="31">
        <f>VLOOKUP(Q42,[1]Страна!D$1:F$120,2,FALSE)</f>
        <v>0.03</v>
      </c>
      <c r="S42" s="32" t="s">
        <v>47</v>
      </c>
      <c r="T42" s="27" t="str">
        <f>VLOOKUP(S42,[1]Страна!$A$2:$B$246,2,0)</f>
        <v>РОССИЯ</v>
      </c>
      <c r="W42" s="34"/>
      <c r="X42" s="35" t="e">
        <f t="shared" si="1"/>
        <v>#N/A</v>
      </c>
      <c r="Y42" s="35" t="e">
        <f>VLOOKUP(W42,A41:$S$5784,9,FALSE)</f>
        <v>#N/A</v>
      </c>
      <c r="Z42" s="36" t="e">
        <f t="shared" si="2"/>
        <v>#N/A</v>
      </c>
      <c r="AA42" s="37" t="e">
        <f t="shared" si="3"/>
        <v>#N/A</v>
      </c>
      <c r="AB42" s="38" t="e">
        <f t="shared" si="4"/>
        <v>#N/A</v>
      </c>
      <c r="AC42" s="39" t="e">
        <f t="shared" si="5"/>
        <v>#N/A</v>
      </c>
    </row>
    <row r="43" spans="1:29" ht="10.5" customHeight="1">
      <c r="A43" s="25" t="s">
        <v>95</v>
      </c>
      <c r="B43" s="26" t="s">
        <v>96</v>
      </c>
      <c r="C43" s="27">
        <v>5</v>
      </c>
      <c r="D43" s="27" t="s">
        <v>26</v>
      </c>
      <c r="E43" s="28">
        <v>2231</v>
      </c>
      <c r="F43" s="28">
        <v>11155</v>
      </c>
      <c r="G43" s="28">
        <v>557.75</v>
      </c>
      <c r="H43" s="28">
        <v>3.125</v>
      </c>
      <c r="I43" s="28">
        <v>3.6</v>
      </c>
      <c r="J43" s="29">
        <v>0.03</v>
      </c>
      <c r="K43" s="28">
        <v>15.625</v>
      </c>
      <c r="L43" s="28">
        <v>18</v>
      </c>
      <c r="M43" s="29">
        <f t="shared" si="6"/>
        <v>0.15</v>
      </c>
      <c r="N43" s="30" t="e">
        <v>#N/A</v>
      </c>
      <c r="O43" s="27">
        <v>85</v>
      </c>
      <c r="P43" s="27">
        <v>8516</v>
      </c>
      <c r="Q43" s="27" t="s">
        <v>97</v>
      </c>
      <c r="R43" s="31">
        <f>VLOOKUP(Q43,[1]Страна!D$1:F$120,2,FALSE)</f>
        <v>0.05</v>
      </c>
      <c r="S43" s="32" t="s">
        <v>47</v>
      </c>
      <c r="T43" s="27" t="str">
        <f>VLOOKUP(S43,[1]Страна!$A$2:$B$246,2,0)</f>
        <v>РОССИЯ</v>
      </c>
      <c r="W43" s="34"/>
      <c r="X43" s="35" t="e">
        <f t="shared" si="1"/>
        <v>#N/A</v>
      </c>
      <c r="Y43" s="35" t="e">
        <f>VLOOKUP(W43,A42:$S$5784,9,FALSE)</f>
        <v>#N/A</v>
      </c>
      <c r="Z43" s="36" t="e">
        <f t="shared" si="2"/>
        <v>#N/A</v>
      </c>
      <c r="AA43" s="37" t="e">
        <f t="shared" si="3"/>
        <v>#N/A</v>
      </c>
      <c r="AB43" s="38" t="e">
        <f t="shared" si="4"/>
        <v>#N/A</v>
      </c>
      <c r="AC43" s="39" t="e">
        <f t="shared" si="5"/>
        <v>#N/A</v>
      </c>
    </row>
    <row r="44" spans="1:29" ht="10.5" customHeight="1">
      <c r="A44" s="25" t="s">
        <v>98</v>
      </c>
      <c r="B44" s="26" t="s">
        <v>99</v>
      </c>
      <c r="C44" s="27">
        <v>5</v>
      </c>
      <c r="D44" s="27" t="s">
        <v>26</v>
      </c>
      <c r="E44" s="28">
        <v>12071</v>
      </c>
      <c r="F44" s="28">
        <v>60355</v>
      </c>
      <c r="G44" s="28">
        <v>1810.6499999999999</v>
      </c>
      <c r="H44" s="28">
        <v>7.7</v>
      </c>
      <c r="I44" s="28">
        <v>8.6999999999999993</v>
      </c>
      <c r="J44" s="29">
        <v>0.05</v>
      </c>
      <c r="K44" s="28">
        <v>38.5</v>
      </c>
      <c r="L44" s="28">
        <v>43.5</v>
      </c>
      <c r="M44" s="29">
        <f t="shared" si="6"/>
        <v>0.25</v>
      </c>
      <c r="N44" s="30" t="e">
        <v>#N/A</v>
      </c>
      <c r="O44" s="27">
        <v>85</v>
      </c>
      <c r="P44" s="27">
        <v>8528</v>
      </c>
      <c r="Q44" s="27" t="s">
        <v>100</v>
      </c>
      <c r="R44" s="31">
        <f>VLOOKUP(Q44,[1]Страна!D$1:F$120,2,FALSE)</f>
        <v>0.03</v>
      </c>
      <c r="S44" s="32" t="s">
        <v>47</v>
      </c>
      <c r="T44" s="27" t="str">
        <f>VLOOKUP(S44,[1]Страна!$A$2:$B$246,2,0)</f>
        <v>РОССИЯ</v>
      </c>
      <c r="W44" s="34"/>
      <c r="X44" s="35" t="e">
        <f t="shared" si="1"/>
        <v>#N/A</v>
      </c>
      <c r="Y44" s="35" t="e">
        <f>VLOOKUP(W44,A43:$S$5784,9,FALSE)</f>
        <v>#N/A</v>
      </c>
      <c r="Z44" s="36" t="e">
        <f t="shared" si="2"/>
        <v>#N/A</v>
      </c>
      <c r="AA44" s="37" t="e">
        <f t="shared" si="3"/>
        <v>#N/A</v>
      </c>
      <c r="AB44" s="38" t="e">
        <f t="shared" si="4"/>
        <v>#N/A</v>
      </c>
      <c r="AC44" s="39" t="e">
        <f t="shared" si="5"/>
        <v>#N/A</v>
      </c>
    </row>
    <row r="45" spans="1:29" ht="10.5" customHeight="1">
      <c r="A45" s="25" t="s">
        <v>101</v>
      </c>
      <c r="B45" s="26" t="s">
        <v>102</v>
      </c>
      <c r="C45" s="27">
        <v>6</v>
      </c>
      <c r="D45" s="27" t="s">
        <v>26</v>
      </c>
      <c r="E45" s="28">
        <v>18717</v>
      </c>
      <c r="F45" s="28">
        <v>112302</v>
      </c>
      <c r="G45" s="28">
        <v>3369.06</v>
      </c>
      <c r="H45" s="28">
        <v>11</v>
      </c>
      <c r="I45" s="28">
        <v>13</v>
      </c>
      <c r="J45" s="29">
        <v>1.0999999999999999E-2</v>
      </c>
      <c r="K45" s="28">
        <v>66</v>
      </c>
      <c r="L45" s="28">
        <v>78</v>
      </c>
      <c r="M45" s="29">
        <f t="shared" si="6"/>
        <v>6.6000000000000003E-2</v>
      </c>
      <c r="N45" s="30" t="e">
        <v>#N/A</v>
      </c>
      <c r="O45" s="27">
        <v>85</v>
      </c>
      <c r="P45" s="27">
        <v>8528</v>
      </c>
      <c r="Q45" s="27" t="s">
        <v>100</v>
      </c>
      <c r="R45" s="31">
        <f>VLOOKUP(Q45,[1]Страна!D$1:F$120,2,FALSE)</f>
        <v>0.03</v>
      </c>
      <c r="S45" s="32" t="s">
        <v>47</v>
      </c>
      <c r="T45" s="27" t="str">
        <f>VLOOKUP(S45,[1]Страна!$A$2:$B$246,2,0)</f>
        <v>РОССИЯ</v>
      </c>
      <c r="W45" s="34"/>
      <c r="X45" s="35" t="e">
        <f t="shared" si="1"/>
        <v>#N/A</v>
      </c>
      <c r="Y45" s="35" t="e">
        <f>VLOOKUP(W45,A44:$S$5784,9,FALSE)</f>
        <v>#N/A</v>
      </c>
      <c r="Z45" s="36" t="e">
        <f t="shared" si="2"/>
        <v>#N/A</v>
      </c>
      <c r="AA45" s="37" t="e">
        <f t="shared" si="3"/>
        <v>#N/A</v>
      </c>
      <c r="AB45" s="38" t="e">
        <f t="shared" si="4"/>
        <v>#N/A</v>
      </c>
      <c r="AC45" s="39" t="e">
        <f t="shared" si="5"/>
        <v>#N/A</v>
      </c>
    </row>
    <row r="46" spans="1:29" ht="10.5" customHeight="1">
      <c r="A46" s="25" t="s">
        <v>103</v>
      </c>
      <c r="B46" s="26" t="s">
        <v>104</v>
      </c>
      <c r="C46" s="27">
        <v>2</v>
      </c>
      <c r="D46" s="27" t="s">
        <v>26</v>
      </c>
      <c r="E46" s="28">
        <v>24958</v>
      </c>
      <c r="F46" s="28">
        <v>49916</v>
      </c>
      <c r="G46" s="28">
        <v>1497.48</v>
      </c>
      <c r="H46" s="28">
        <v>15</v>
      </c>
      <c r="I46" s="28">
        <v>17</v>
      </c>
      <c r="J46" s="29">
        <v>0.02</v>
      </c>
      <c r="K46" s="28">
        <v>30</v>
      </c>
      <c r="L46" s="28">
        <v>34</v>
      </c>
      <c r="M46" s="29">
        <f t="shared" si="6"/>
        <v>0.04</v>
      </c>
      <c r="N46" s="30" t="e">
        <v>#N/A</v>
      </c>
      <c r="O46" s="27">
        <v>85</v>
      </c>
      <c r="P46" s="27">
        <v>8528</v>
      </c>
      <c r="Q46" s="27" t="s">
        <v>100</v>
      </c>
      <c r="R46" s="31">
        <f>VLOOKUP(Q46,[1]Страна!D$1:F$120,2,FALSE)</f>
        <v>0.03</v>
      </c>
      <c r="S46" s="32" t="s">
        <v>47</v>
      </c>
      <c r="T46" s="27" t="str">
        <f>VLOOKUP(S46,[1]Страна!$A$2:$B$246,2,0)</f>
        <v>РОССИЯ</v>
      </c>
      <c r="W46" s="34"/>
      <c r="X46" s="35" t="e">
        <f t="shared" si="1"/>
        <v>#N/A</v>
      </c>
      <c r="Y46" s="35" t="e">
        <f>VLOOKUP(W46,A45:$S$5784,9,FALSE)</f>
        <v>#N/A</v>
      </c>
      <c r="Z46" s="36" t="e">
        <f t="shared" si="2"/>
        <v>#N/A</v>
      </c>
      <c r="AA46" s="37" t="e">
        <f t="shared" si="3"/>
        <v>#N/A</v>
      </c>
      <c r="AB46" s="38" t="e">
        <f t="shared" si="4"/>
        <v>#N/A</v>
      </c>
      <c r="AC46" s="39" t="e">
        <f t="shared" si="5"/>
        <v>#N/A</v>
      </c>
    </row>
    <row r="47" spans="1:29" ht="10.5" customHeight="1">
      <c r="A47" s="25" t="s">
        <v>105</v>
      </c>
      <c r="B47" s="26" t="s">
        <v>106</v>
      </c>
      <c r="C47" s="27">
        <v>5</v>
      </c>
      <c r="D47" s="27" t="s">
        <v>26</v>
      </c>
      <c r="E47" s="28">
        <v>2973</v>
      </c>
      <c r="F47" s="28">
        <v>14865</v>
      </c>
      <c r="G47" s="28">
        <v>445.95</v>
      </c>
      <c r="H47" s="28">
        <v>3.5</v>
      </c>
      <c r="I47" s="28">
        <v>4.5</v>
      </c>
      <c r="J47" s="29">
        <v>0.02</v>
      </c>
      <c r="K47" s="28">
        <v>17.5</v>
      </c>
      <c r="L47" s="28">
        <v>22.5</v>
      </c>
      <c r="M47" s="29">
        <f t="shared" si="6"/>
        <v>0.1</v>
      </c>
      <c r="N47" s="30" t="e">
        <v>#N/A</v>
      </c>
      <c r="O47" s="27">
        <v>85</v>
      </c>
      <c r="P47" s="27">
        <v>8508</v>
      </c>
      <c r="Q47" s="27" t="s">
        <v>107</v>
      </c>
      <c r="R47" s="31">
        <f>VLOOKUP(Q47,[1]Страна!D$1:F$120,2,FALSE)</f>
        <v>0.03</v>
      </c>
      <c r="S47" s="32" t="s">
        <v>28</v>
      </c>
      <c r="T47" s="27" t="str">
        <f>VLOOKUP(S47,[1]Страна!$A$2:$B$246,2,0)</f>
        <v>КИТАЙ</v>
      </c>
      <c r="W47" s="34"/>
      <c r="X47" s="35" t="e">
        <f t="shared" si="1"/>
        <v>#N/A</v>
      </c>
      <c r="Y47" s="35" t="e">
        <f>VLOOKUP(W47,A46:$S$5784,9,FALSE)</f>
        <v>#N/A</v>
      </c>
      <c r="Z47" s="36" t="e">
        <f t="shared" si="2"/>
        <v>#N/A</v>
      </c>
      <c r="AA47" s="37" t="e">
        <f t="shared" si="3"/>
        <v>#N/A</v>
      </c>
      <c r="AB47" s="38" t="e">
        <f t="shared" si="4"/>
        <v>#N/A</v>
      </c>
      <c r="AC47" s="39" t="e">
        <f t="shared" si="5"/>
        <v>#N/A</v>
      </c>
    </row>
    <row r="48" spans="1:29" ht="10.5" customHeight="1">
      <c r="A48" s="25" t="s">
        <v>108</v>
      </c>
      <c r="B48" s="26" t="s">
        <v>109</v>
      </c>
      <c r="C48" s="27">
        <v>10</v>
      </c>
      <c r="D48" s="27" t="s">
        <v>26</v>
      </c>
      <c r="E48" s="28">
        <v>2973</v>
      </c>
      <c r="F48" s="28">
        <v>29730</v>
      </c>
      <c r="G48" s="28">
        <v>891.9</v>
      </c>
      <c r="H48" s="28">
        <v>3.5</v>
      </c>
      <c r="I48" s="28">
        <v>4.5</v>
      </c>
      <c r="J48" s="29">
        <v>0.03</v>
      </c>
      <c r="K48" s="28">
        <v>35</v>
      </c>
      <c r="L48" s="28">
        <v>45</v>
      </c>
      <c r="M48" s="29">
        <f t="shared" si="6"/>
        <v>0.3</v>
      </c>
      <c r="N48" s="30" t="e">
        <v>#N/A</v>
      </c>
      <c r="O48" s="27">
        <v>85</v>
      </c>
      <c r="P48" s="27">
        <v>8508</v>
      </c>
      <c r="Q48" s="27" t="s">
        <v>107</v>
      </c>
      <c r="R48" s="31">
        <f>VLOOKUP(Q48,[1]Страна!D$1:F$120,2,FALSE)</f>
        <v>0.03</v>
      </c>
      <c r="S48" s="32" t="s">
        <v>28</v>
      </c>
      <c r="T48" s="27" t="str">
        <f>VLOOKUP(S48,[1]Страна!$A$2:$B$246,2,0)</f>
        <v>КИТАЙ</v>
      </c>
      <c r="W48" s="34"/>
      <c r="X48" s="35" t="e">
        <f t="shared" si="1"/>
        <v>#N/A</v>
      </c>
      <c r="Y48" s="35" t="e">
        <f>VLOOKUP(W48,A47:$S$5784,9,FALSE)</f>
        <v>#N/A</v>
      </c>
      <c r="Z48" s="36" t="e">
        <f t="shared" si="2"/>
        <v>#N/A</v>
      </c>
      <c r="AA48" s="37" t="e">
        <f t="shared" si="3"/>
        <v>#N/A</v>
      </c>
      <c r="AB48" s="38" t="e">
        <f t="shared" si="4"/>
        <v>#N/A</v>
      </c>
      <c r="AC48" s="39" t="e">
        <f t="shared" si="5"/>
        <v>#N/A</v>
      </c>
    </row>
    <row r="49" spans="1:29" ht="10.5" customHeight="1">
      <c r="A49" s="25" t="s">
        <v>110</v>
      </c>
      <c r="B49" s="26" t="s">
        <v>111</v>
      </c>
      <c r="C49" s="27">
        <v>5</v>
      </c>
      <c r="D49" s="27" t="s">
        <v>26</v>
      </c>
      <c r="E49" s="28">
        <v>3790</v>
      </c>
      <c r="F49" s="28">
        <v>18950</v>
      </c>
      <c r="G49" s="28">
        <v>568.5</v>
      </c>
      <c r="H49" s="28">
        <v>3.5</v>
      </c>
      <c r="I49" s="28">
        <v>4.5</v>
      </c>
      <c r="J49" s="29">
        <v>0.05</v>
      </c>
      <c r="K49" s="28">
        <v>17.5</v>
      </c>
      <c r="L49" s="28">
        <v>22.5</v>
      </c>
      <c r="M49" s="29">
        <f t="shared" si="6"/>
        <v>0.25</v>
      </c>
      <c r="N49" s="30" t="e">
        <v>#N/A</v>
      </c>
      <c r="O49" s="27">
        <v>85</v>
      </c>
      <c r="P49" s="27">
        <v>8508</v>
      </c>
      <c r="Q49" s="27" t="s">
        <v>107</v>
      </c>
      <c r="R49" s="31">
        <f>VLOOKUP(Q49,[1]Страна!D$1:F$120,2,FALSE)</f>
        <v>0.03</v>
      </c>
      <c r="S49" s="32" t="s">
        <v>28</v>
      </c>
      <c r="T49" s="27" t="str">
        <f>VLOOKUP(S49,[1]Страна!$A$2:$B$246,2,0)</f>
        <v>КИТАЙ</v>
      </c>
      <c r="W49" s="34"/>
      <c r="X49" s="35" t="e">
        <f t="shared" si="1"/>
        <v>#N/A</v>
      </c>
      <c r="Y49" s="35" t="e">
        <f>VLOOKUP(W49,A48:$S$5784,9,FALSE)</f>
        <v>#N/A</v>
      </c>
      <c r="Z49" s="36" t="e">
        <f t="shared" si="2"/>
        <v>#N/A</v>
      </c>
      <c r="AA49" s="37" t="e">
        <f t="shared" si="3"/>
        <v>#N/A</v>
      </c>
      <c r="AB49" s="38" t="e">
        <f t="shared" si="4"/>
        <v>#N/A</v>
      </c>
      <c r="AC49" s="39" t="e">
        <f t="shared" si="5"/>
        <v>#N/A</v>
      </c>
    </row>
    <row r="50" spans="1:29" ht="10.5" customHeight="1">
      <c r="A50" s="25" t="s">
        <v>112</v>
      </c>
      <c r="B50" s="26" t="s">
        <v>113</v>
      </c>
      <c r="C50" s="27">
        <v>10</v>
      </c>
      <c r="D50" s="27" t="s">
        <v>26</v>
      </c>
      <c r="E50" s="28">
        <v>3790</v>
      </c>
      <c r="F50" s="28">
        <v>37900</v>
      </c>
      <c r="G50" s="28">
        <v>1137</v>
      </c>
      <c r="H50" s="28">
        <v>4</v>
      </c>
      <c r="I50" s="28">
        <v>5</v>
      </c>
      <c r="J50" s="29">
        <v>0.04</v>
      </c>
      <c r="K50" s="28">
        <v>40</v>
      </c>
      <c r="L50" s="28">
        <v>50</v>
      </c>
      <c r="M50" s="29">
        <f t="shared" si="6"/>
        <v>0.4</v>
      </c>
      <c r="N50" s="30" t="e">
        <v>#N/A</v>
      </c>
      <c r="O50" s="27">
        <v>85</v>
      </c>
      <c r="P50" s="27">
        <v>8508</v>
      </c>
      <c r="Q50" s="27" t="s">
        <v>107</v>
      </c>
      <c r="R50" s="31">
        <f>VLOOKUP(Q50,[1]Страна!D$1:F$120,2,FALSE)</f>
        <v>0.03</v>
      </c>
      <c r="S50" s="32" t="s">
        <v>28</v>
      </c>
      <c r="T50" s="27" t="str">
        <f>VLOOKUP(S50,[1]Страна!$A$2:$B$246,2,0)</f>
        <v>КИТАЙ</v>
      </c>
      <c r="W50" s="34"/>
      <c r="X50" s="35" t="e">
        <f t="shared" si="1"/>
        <v>#N/A</v>
      </c>
      <c r="Y50" s="35" t="e">
        <f>VLOOKUP(W50,A49:$S$5784,9,FALSE)</f>
        <v>#N/A</v>
      </c>
      <c r="Z50" s="36" t="e">
        <f t="shared" si="2"/>
        <v>#N/A</v>
      </c>
      <c r="AA50" s="37" t="e">
        <f t="shared" si="3"/>
        <v>#N/A</v>
      </c>
      <c r="AB50" s="38" t="e">
        <f t="shared" si="4"/>
        <v>#N/A</v>
      </c>
      <c r="AC50" s="39" t="e">
        <f t="shared" si="5"/>
        <v>#N/A</v>
      </c>
    </row>
    <row r="51" spans="1:29" ht="10.5" customHeight="1">
      <c r="A51" s="25" t="s">
        <v>114</v>
      </c>
      <c r="B51" s="26" t="s">
        <v>115</v>
      </c>
      <c r="C51" s="27">
        <v>5</v>
      </c>
      <c r="D51" s="27" t="s">
        <v>26</v>
      </c>
      <c r="E51" s="28">
        <v>4047</v>
      </c>
      <c r="F51" s="28">
        <v>20235</v>
      </c>
      <c r="G51" s="28">
        <v>607.04999999999995</v>
      </c>
      <c r="H51" s="28">
        <v>5</v>
      </c>
      <c r="I51" s="28">
        <v>6</v>
      </c>
      <c r="J51" s="29">
        <v>0.05</v>
      </c>
      <c r="K51" s="28">
        <v>25</v>
      </c>
      <c r="L51" s="28">
        <v>30</v>
      </c>
      <c r="M51" s="29">
        <f t="shared" si="6"/>
        <v>0.25</v>
      </c>
      <c r="N51" s="30" t="e">
        <v>#N/A</v>
      </c>
      <c r="O51" s="27">
        <v>85</v>
      </c>
      <c r="P51" s="27">
        <v>8508</v>
      </c>
      <c r="Q51" s="27" t="s">
        <v>107</v>
      </c>
      <c r="R51" s="31">
        <f>VLOOKUP(Q51,[1]Страна!D$1:F$120,2,FALSE)</f>
        <v>0.03</v>
      </c>
      <c r="S51" s="32" t="s">
        <v>28</v>
      </c>
      <c r="T51" s="27" t="str">
        <f>VLOOKUP(S51,[1]Страна!$A$2:$B$246,2,0)</f>
        <v>КИТАЙ</v>
      </c>
      <c r="W51" s="34"/>
      <c r="X51" s="35" t="e">
        <f t="shared" si="1"/>
        <v>#N/A</v>
      </c>
      <c r="Y51" s="35" t="e">
        <f>VLOOKUP(W51,A50:$S$5784,9,FALSE)</f>
        <v>#N/A</v>
      </c>
      <c r="Z51" s="36" t="e">
        <f t="shared" si="2"/>
        <v>#N/A</v>
      </c>
      <c r="AA51" s="37" t="e">
        <f t="shared" si="3"/>
        <v>#N/A</v>
      </c>
      <c r="AB51" s="38" t="e">
        <f t="shared" si="4"/>
        <v>#N/A</v>
      </c>
      <c r="AC51" s="39" t="e">
        <f t="shared" si="5"/>
        <v>#N/A</v>
      </c>
    </row>
    <row r="52" spans="1:29" ht="10.5" customHeight="1">
      <c r="A52" s="25" t="s">
        <v>116</v>
      </c>
      <c r="B52" s="26" t="s">
        <v>117</v>
      </c>
      <c r="C52" s="27">
        <v>10</v>
      </c>
      <c r="D52" s="27" t="s">
        <v>26</v>
      </c>
      <c r="E52" s="28">
        <v>3345</v>
      </c>
      <c r="F52" s="28">
        <v>33450</v>
      </c>
      <c r="G52" s="28">
        <v>1003.5</v>
      </c>
      <c r="H52" s="28">
        <v>4.3</v>
      </c>
      <c r="I52" s="28">
        <v>5.3</v>
      </c>
      <c r="J52" s="29">
        <v>0.04</v>
      </c>
      <c r="K52" s="28">
        <v>43</v>
      </c>
      <c r="L52" s="28">
        <v>53</v>
      </c>
      <c r="M52" s="29">
        <f t="shared" si="6"/>
        <v>0.4</v>
      </c>
      <c r="N52" s="30" t="e">
        <v>#N/A</v>
      </c>
      <c r="O52" s="27">
        <v>85</v>
      </c>
      <c r="P52" s="27">
        <v>8508</v>
      </c>
      <c r="Q52" s="27" t="s">
        <v>107</v>
      </c>
      <c r="R52" s="31">
        <f>VLOOKUP(Q52,[1]Страна!D$1:F$120,2,FALSE)</f>
        <v>0.03</v>
      </c>
      <c r="S52" s="32" t="s">
        <v>28</v>
      </c>
      <c r="T52" s="27" t="str">
        <f>VLOOKUP(S52,[1]Страна!$A$2:$B$246,2,0)</f>
        <v>КИТАЙ</v>
      </c>
      <c r="W52" s="34"/>
      <c r="X52" s="35" t="e">
        <f t="shared" si="1"/>
        <v>#N/A</v>
      </c>
      <c r="Y52" s="35" t="e">
        <f>VLOOKUP(W52,A51:$S$5784,9,FALSE)</f>
        <v>#N/A</v>
      </c>
      <c r="Z52" s="36" t="e">
        <f t="shared" si="2"/>
        <v>#N/A</v>
      </c>
      <c r="AA52" s="37" t="e">
        <f t="shared" si="3"/>
        <v>#N/A</v>
      </c>
      <c r="AB52" s="38" t="e">
        <f t="shared" si="4"/>
        <v>#N/A</v>
      </c>
      <c r="AC52" s="39" t="e">
        <f t="shared" si="5"/>
        <v>#N/A</v>
      </c>
    </row>
    <row r="53" spans="1:29" ht="10.5" customHeight="1">
      <c r="A53" s="25">
        <v>206519</v>
      </c>
      <c r="B53" s="26" t="s">
        <v>118</v>
      </c>
      <c r="C53" s="27">
        <v>1</v>
      </c>
      <c r="D53" s="27" t="s">
        <v>26</v>
      </c>
      <c r="E53" s="28">
        <v>16176</v>
      </c>
      <c r="F53" s="28">
        <v>16176</v>
      </c>
      <c r="G53" s="28">
        <v>485.28</v>
      </c>
      <c r="H53" s="28">
        <v>10.8</v>
      </c>
      <c r="I53" s="28">
        <v>12</v>
      </c>
      <c r="J53" s="29">
        <v>9.5871999999999999E-2</v>
      </c>
      <c r="K53" s="28">
        <v>10.8</v>
      </c>
      <c r="L53" s="28">
        <v>12</v>
      </c>
      <c r="M53" s="29">
        <f t="shared" si="6"/>
        <v>9.5871999999999999E-2</v>
      </c>
      <c r="N53" s="30">
        <v>4690640003699</v>
      </c>
      <c r="O53" s="27">
        <v>85</v>
      </c>
      <c r="P53" s="27">
        <v>8528</v>
      </c>
      <c r="Q53" s="27" t="s">
        <v>100</v>
      </c>
      <c r="R53" s="31">
        <f>VLOOKUP(Q53,[1]Страна!D$1:F$120,2,FALSE)</f>
        <v>0.03</v>
      </c>
      <c r="S53" s="32" t="s">
        <v>47</v>
      </c>
      <c r="T53" s="27" t="str">
        <f>VLOOKUP(S53,[1]Страна!$A$2:$B$246,2,0)</f>
        <v>РОССИЯ</v>
      </c>
      <c r="W53" s="34"/>
      <c r="X53" s="35" t="e">
        <f t="shared" si="1"/>
        <v>#N/A</v>
      </c>
      <c r="Y53" s="35" t="e">
        <f>VLOOKUP(W53,A52:$S$5784,9,FALSE)</f>
        <v>#N/A</v>
      </c>
      <c r="Z53" s="36" t="e">
        <f t="shared" si="2"/>
        <v>#N/A</v>
      </c>
      <c r="AA53" s="37" t="e">
        <f t="shared" si="3"/>
        <v>#N/A</v>
      </c>
      <c r="AB53" s="38" t="e">
        <f t="shared" si="4"/>
        <v>#N/A</v>
      </c>
      <c r="AC53" s="39" t="e">
        <f t="shared" si="5"/>
        <v>#N/A</v>
      </c>
    </row>
    <row r="54" spans="1:29" ht="10.5" customHeight="1">
      <c r="A54" s="25" t="s">
        <v>119</v>
      </c>
      <c r="B54" s="26" t="s">
        <v>120</v>
      </c>
      <c r="C54" s="27">
        <v>177</v>
      </c>
      <c r="D54" s="27" t="s">
        <v>26</v>
      </c>
      <c r="E54" s="28"/>
      <c r="F54" s="28"/>
      <c r="G54" s="28"/>
      <c r="H54" s="28">
        <v>5</v>
      </c>
      <c r="I54" s="28">
        <v>6</v>
      </c>
      <c r="J54" s="29">
        <v>5.6000000000000001E-2</v>
      </c>
      <c r="K54" s="28">
        <f>H54*C54</f>
        <v>885</v>
      </c>
      <c r="L54" s="28">
        <f>I54*C54</f>
        <v>1062</v>
      </c>
      <c r="M54" s="29">
        <f>J54*C54</f>
        <v>9.9120000000000008</v>
      </c>
      <c r="N54" s="30"/>
      <c r="O54" s="27">
        <v>85</v>
      </c>
      <c r="P54" s="27">
        <v>8528</v>
      </c>
      <c r="Q54" s="27" t="s">
        <v>100</v>
      </c>
      <c r="R54" s="31">
        <f>VLOOKUP(Q54,[1]Страна!D$1:F$120,2,FALSE)</f>
        <v>0.03</v>
      </c>
      <c r="S54" s="32" t="s">
        <v>28</v>
      </c>
      <c r="T54" s="27" t="str">
        <f>VLOOKUP(S54,[1]Страна!$A$2:$B$246,2,0)</f>
        <v>КИТАЙ</v>
      </c>
      <c r="W54" s="34"/>
      <c r="X54" s="35" t="e">
        <f t="shared" si="1"/>
        <v>#N/A</v>
      </c>
      <c r="Y54" s="35" t="e">
        <f>VLOOKUP(W54,A53:$S$5784,9,FALSE)</f>
        <v>#N/A</v>
      </c>
      <c r="Z54" s="36" t="e">
        <f t="shared" si="2"/>
        <v>#N/A</v>
      </c>
      <c r="AA54" s="37" t="e">
        <f t="shared" si="3"/>
        <v>#N/A</v>
      </c>
      <c r="AB54" s="38" t="e">
        <f t="shared" si="4"/>
        <v>#N/A</v>
      </c>
      <c r="AC54" s="39" t="e">
        <f t="shared" si="5"/>
        <v>#N/A</v>
      </c>
    </row>
    <row r="55" spans="1:29" ht="10.5" customHeight="1">
      <c r="A55" s="25" t="s">
        <v>121</v>
      </c>
      <c r="B55" s="26" t="s">
        <v>122</v>
      </c>
      <c r="C55" s="27">
        <v>160</v>
      </c>
      <c r="D55" s="27" t="s">
        <v>26</v>
      </c>
      <c r="E55" s="28"/>
      <c r="F55" s="28"/>
      <c r="G55" s="28"/>
      <c r="H55" s="28">
        <v>5.04</v>
      </c>
      <c r="I55" s="28">
        <v>6.04</v>
      </c>
      <c r="J55" s="29">
        <v>5.6000000000000001E-2</v>
      </c>
      <c r="K55" s="28">
        <f>H55*C55</f>
        <v>806.4</v>
      </c>
      <c r="L55" s="28">
        <f>I55*C55</f>
        <v>966.4</v>
      </c>
      <c r="M55" s="29">
        <f>J55*C55</f>
        <v>8.9600000000000009</v>
      </c>
      <c r="N55" s="30"/>
      <c r="O55" s="27">
        <v>85</v>
      </c>
      <c r="P55" s="27">
        <v>8528</v>
      </c>
      <c r="Q55" s="27" t="s">
        <v>100</v>
      </c>
      <c r="R55" s="31">
        <f>VLOOKUP(Q55,[1]Страна!D$1:F$120,2,FALSE)</f>
        <v>0.03</v>
      </c>
      <c r="S55" s="32" t="s">
        <v>28</v>
      </c>
      <c r="T55" s="27" t="str">
        <f>VLOOKUP(S55,[1]Страна!$A$2:$B$246,2,0)</f>
        <v>КИТАЙ</v>
      </c>
      <c r="W55" s="34"/>
      <c r="X55" s="35" t="e">
        <f t="shared" si="1"/>
        <v>#N/A</v>
      </c>
      <c r="Y55" s="35" t="e">
        <f>VLOOKUP(W55,A54:$S$5784,9,FALSE)</f>
        <v>#N/A</v>
      </c>
      <c r="Z55" s="36" t="e">
        <f t="shared" si="2"/>
        <v>#N/A</v>
      </c>
      <c r="AA55" s="37" t="e">
        <f t="shared" si="3"/>
        <v>#N/A</v>
      </c>
      <c r="AB55" s="38" t="e">
        <f t="shared" si="4"/>
        <v>#N/A</v>
      </c>
      <c r="AC55" s="39" t="e">
        <f t="shared" si="5"/>
        <v>#N/A</v>
      </c>
    </row>
    <row r="56" spans="1:29" ht="10.5" customHeight="1">
      <c r="A56" s="25" t="s">
        <v>123</v>
      </c>
      <c r="B56" s="26" t="s">
        <v>124</v>
      </c>
      <c r="C56" s="27">
        <v>90</v>
      </c>
      <c r="D56" s="27" t="s">
        <v>26</v>
      </c>
      <c r="E56" s="28"/>
      <c r="F56" s="28"/>
      <c r="G56" s="28"/>
      <c r="H56" s="28">
        <v>8.66</v>
      </c>
      <c r="I56" s="28">
        <v>9.66</v>
      </c>
      <c r="J56" s="29">
        <v>0.11243</v>
      </c>
      <c r="K56" s="28">
        <f>H56*C56</f>
        <v>779.4</v>
      </c>
      <c r="L56" s="28">
        <f>I56*C56</f>
        <v>869.4</v>
      </c>
      <c r="M56" s="29">
        <f>J56*C56</f>
        <v>10.1187</v>
      </c>
      <c r="N56" s="30"/>
      <c r="O56" s="27">
        <v>85</v>
      </c>
      <c r="P56" s="27">
        <v>8528</v>
      </c>
      <c r="Q56" s="27" t="s">
        <v>100</v>
      </c>
      <c r="R56" s="31">
        <f>VLOOKUP(Q56,[1]Страна!D$1:F$120,2,FALSE)</f>
        <v>0.03</v>
      </c>
      <c r="S56" s="32" t="s">
        <v>28</v>
      </c>
      <c r="T56" s="27" t="str">
        <f>VLOOKUP(S56,[1]Страна!$A$2:$B$246,2,0)</f>
        <v>КИТАЙ</v>
      </c>
      <c r="W56" s="34"/>
      <c r="X56" s="35" t="e">
        <f t="shared" si="1"/>
        <v>#N/A</v>
      </c>
      <c r="Y56" s="35" t="e">
        <f>VLOOKUP(W56,A55:$S$5784,9,FALSE)</f>
        <v>#N/A</v>
      </c>
      <c r="Z56" s="36" t="e">
        <f t="shared" si="2"/>
        <v>#N/A</v>
      </c>
      <c r="AA56" s="37" t="e">
        <f t="shared" si="3"/>
        <v>#N/A</v>
      </c>
      <c r="AB56" s="38" t="e">
        <f t="shared" si="4"/>
        <v>#N/A</v>
      </c>
      <c r="AC56" s="39" t="e">
        <f t="shared" si="5"/>
        <v>#N/A</v>
      </c>
    </row>
    <row r="57" spans="1:29" ht="10.5" customHeight="1">
      <c r="A57" s="25" t="s">
        <v>125</v>
      </c>
      <c r="B57" s="26" t="s">
        <v>126</v>
      </c>
      <c r="C57" s="27">
        <v>65</v>
      </c>
      <c r="D57" s="27" t="s">
        <v>26</v>
      </c>
      <c r="E57" s="28"/>
      <c r="F57" s="28"/>
      <c r="G57" s="28"/>
      <c r="H57" s="28">
        <v>8.75</v>
      </c>
      <c r="I57" s="28">
        <v>9.75</v>
      </c>
      <c r="J57" s="29">
        <v>0.11243</v>
      </c>
      <c r="K57" s="28">
        <f>H57*C57</f>
        <v>568.75</v>
      </c>
      <c r="L57" s="28">
        <f>I57*C57</f>
        <v>633.75</v>
      </c>
      <c r="M57" s="29">
        <f>J57*C57</f>
        <v>7.3079499999999999</v>
      </c>
      <c r="N57" s="30"/>
      <c r="O57" s="27">
        <v>85</v>
      </c>
      <c r="P57" s="27">
        <v>8528</v>
      </c>
      <c r="Q57" s="27" t="s">
        <v>100</v>
      </c>
      <c r="R57" s="31">
        <f>VLOOKUP(Q57,[1]Страна!D$1:F$120,2,FALSE)</f>
        <v>0.03</v>
      </c>
      <c r="S57" s="32" t="s">
        <v>28</v>
      </c>
      <c r="T57" s="27" t="str">
        <f>VLOOKUP(S57,[1]Страна!$A$2:$B$246,2,0)</f>
        <v>КИТАЙ</v>
      </c>
      <c r="W57" s="34"/>
      <c r="X57" s="35" t="e">
        <f t="shared" si="1"/>
        <v>#N/A</v>
      </c>
      <c r="Y57" s="35" t="e">
        <f>VLOOKUP(W57,A56:$S$5784,9,FALSE)</f>
        <v>#N/A</v>
      </c>
      <c r="Z57" s="36" t="e">
        <f t="shared" si="2"/>
        <v>#N/A</v>
      </c>
      <c r="AA57" s="37" t="e">
        <f t="shared" si="3"/>
        <v>#N/A</v>
      </c>
      <c r="AB57" s="38" t="e">
        <f t="shared" si="4"/>
        <v>#N/A</v>
      </c>
      <c r="AC57" s="39" t="e">
        <f t="shared" si="5"/>
        <v>#N/A</v>
      </c>
    </row>
    <row r="58" spans="1:29" ht="10.5" customHeight="1">
      <c r="A58" s="25">
        <v>217983</v>
      </c>
      <c r="B58" s="26" t="s">
        <v>127</v>
      </c>
      <c r="C58" s="27">
        <v>1</v>
      </c>
      <c r="D58" s="27" t="s">
        <v>26</v>
      </c>
      <c r="E58" s="28">
        <v>8602</v>
      </c>
      <c r="F58" s="28">
        <v>8602</v>
      </c>
      <c r="G58" s="28">
        <v>258.06</v>
      </c>
      <c r="H58" s="28">
        <v>3.8</v>
      </c>
      <c r="I58" s="28">
        <v>6</v>
      </c>
      <c r="J58" s="29">
        <v>2.4E-2</v>
      </c>
      <c r="K58" s="28">
        <v>3.8</v>
      </c>
      <c r="L58" s="28">
        <v>6</v>
      </c>
      <c r="M58" s="29">
        <f t="shared" ref="M58:M67" si="7">C58*J58</f>
        <v>2.4E-2</v>
      </c>
      <c r="N58" s="30">
        <v>4975769422812</v>
      </c>
      <c r="O58" s="27">
        <v>85</v>
      </c>
      <c r="P58" s="27">
        <v>8528</v>
      </c>
      <c r="Q58" s="27" t="s">
        <v>100</v>
      </c>
      <c r="R58" s="31">
        <f>VLOOKUP(Q58,[1]Страна!D$1:F$120,2,FALSE)</f>
        <v>0.03</v>
      </c>
      <c r="S58" s="32" t="s">
        <v>47</v>
      </c>
      <c r="T58" s="27" t="str">
        <f>VLOOKUP(S58,[1]Страна!$A$2:$B$246,2,0)</f>
        <v>РОССИЯ</v>
      </c>
      <c r="W58" s="34"/>
      <c r="X58" s="35" t="e">
        <f t="shared" si="1"/>
        <v>#N/A</v>
      </c>
      <c r="Y58" s="35" t="e">
        <f>VLOOKUP(W58,A57:$S$5784,9,FALSE)</f>
        <v>#N/A</v>
      </c>
      <c r="Z58" s="36" t="e">
        <f t="shared" si="2"/>
        <v>#N/A</v>
      </c>
      <c r="AA58" s="37" t="e">
        <f t="shared" si="3"/>
        <v>#N/A</v>
      </c>
      <c r="AB58" s="38" t="e">
        <f t="shared" si="4"/>
        <v>#N/A</v>
      </c>
      <c r="AC58" s="39" t="e">
        <f t="shared" si="5"/>
        <v>#N/A</v>
      </c>
    </row>
    <row r="59" spans="1:29" ht="10.5" customHeight="1">
      <c r="A59" s="25">
        <v>40168</v>
      </c>
      <c r="B59" s="26" t="s">
        <v>128</v>
      </c>
      <c r="C59" s="27">
        <v>4</v>
      </c>
      <c r="D59" s="27" t="s">
        <v>26</v>
      </c>
      <c r="E59" s="28">
        <v>13643</v>
      </c>
      <c r="F59" s="28">
        <v>54572</v>
      </c>
      <c r="G59" s="28">
        <v>1637.1599999999999</v>
      </c>
      <c r="H59" s="28">
        <v>5</v>
      </c>
      <c r="I59" s="28">
        <v>7</v>
      </c>
      <c r="J59" s="29">
        <v>6.8991999999999998E-2</v>
      </c>
      <c r="K59" s="28">
        <v>20</v>
      </c>
      <c r="L59" s="28">
        <v>28</v>
      </c>
      <c r="M59" s="29">
        <f t="shared" si="7"/>
        <v>0.27596799999999999</v>
      </c>
      <c r="N59" s="30">
        <v>4975769422867</v>
      </c>
      <c r="O59" s="27">
        <v>85</v>
      </c>
      <c r="P59" s="27">
        <v>8528</v>
      </c>
      <c r="Q59" s="27" t="s">
        <v>100</v>
      </c>
      <c r="R59" s="31">
        <f>VLOOKUP(Q59,[1]Страна!D$1:F$120,2,FALSE)</f>
        <v>0.03</v>
      </c>
      <c r="S59" s="32" t="s">
        <v>47</v>
      </c>
      <c r="T59" s="27" t="str">
        <f>VLOOKUP(S59,[1]Страна!$A$2:$B$246,2,0)</f>
        <v>РОССИЯ</v>
      </c>
      <c r="W59" s="34"/>
      <c r="X59" s="35" t="e">
        <f t="shared" si="1"/>
        <v>#N/A</v>
      </c>
      <c r="Y59" s="35" t="e">
        <f>VLOOKUP(W59,A58:$S$5784,9,FALSE)</f>
        <v>#N/A</v>
      </c>
      <c r="Z59" s="36" t="e">
        <f t="shared" si="2"/>
        <v>#N/A</v>
      </c>
      <c r="AA59" s="37" t="e">
        <f t="shared" si="3"/>
        <v>#N/A</v>
      </c>
      <c r="AB59" s="38" t="e">
        <f t="shared" si="4"/>
        <v>#N/A</v>
      </c>
      <c r="AC59" s="39" t="e">
        <f t="shared" si="5"/>
        <v>#N/A</v>
      </c>
    </row>
    <row r="60" spans="1:29" ht="10.5" customHeight="1">
      <c r="A60" s="25">
        <v>40172</v>
      </c>
      <c r="B60" s="26" t="s">
        <v>129</v>
      </c>
      <c r="C60" s="27">
        <v>3</v>
      </c>
      <c r="D60" s="27" t="s">
        <v>26</v>
      </c>
      <c r="E60" s="28">
        <v>18112</v>
      </c>
      <c r="F60" s="28">
        <v>54336</v>
      </c>
      <c r="G60" s="28">
        <v>1630.08</v>
      </c>
      <c r="H60" s="28">
        <v>9.8000000000000007</v>
      </c>
      <c r="I60" s="28">
        <v>11</v>
      </c>
      <c r="J60" s="29">
        <v>0.11310000000000001</v>
      </c>
      <c r="K60" s="28">
        <v>29.400000000000002</v>
      </c>
      <c r="L60" s="28">
        <v>33</v>
      </c>
      <c r="M60" s="29">
        <f t="shared" si="7"/>
        <v>0.33930000000000005</v>
      </c>
      <c r="N60" s="30">
        <v>4975769422904</v>
      </c>
      <c r="O60" s="27">
        <v>85</v>
      </c>
      <c r="P60" s="27">
        <v>8528</v>
      </c>
      <c r="Q60" s="27" t="s">
        <v>100</v>
      </c>
      <c r="R60" s="31">
        <f>VLOOKUP(Q60,[1]Страна!D$1:F$120,2,FALSE)</f>
        <v>0.03</v>
      </c>
      <c r="S60" s="32" t="s">
        <v>47</v>
      </c>
      <c r="T60" s="27" t="str">
        <f>VLOOKUP(S60,[1]Страна!$A$2:$B$246,2,0)</f>
        <v>РОССИЯ</v>
      </c>
      <c r="W60" s="34"/>
      <c r="X60" s="35" t="e">
        <f t="shared" si="1"/>
        <v>#N/A</v>
      </c>
      <c r="Y60" s="35" t="e">
        <f>VLOOKUP(W60,A59:$S$5784,9,FALSE)</f>
        <v>#N/A</v>
      </c>
      <c r="Z60" s="36" t="e">
        <f t="shared" si="2"/>
        <v>#N/A</v>
      </c>
      <c r="AA60" s="37" t="e">
        <f t="shared" si="3"/>
        <v>#N/A</v>
      </c>
      <c r="AB60" s="38" t="e">
        <f t="shared" si="4"/>
        <v>#N/A</v>
      </c>
      <c r="AC60" s="39" t="e">
        <f t="shared" si="5"/>
        <v>#N/A</v>
      </c>
    </row>
    <row r="61" spans="1:29" ht="10.5" customHeight="1">
      <c r="A61" s="25">
        <v>51441</v>
      </c>
      <c r="B61" s="26" t="s">
        <v>130</v>
      </c>
      <c r="C61" s="27">
        <v>1</v>
      </c>
      <c r="D61" s="27" t="s">
        <v>26</v>
      </c>
      <c r="E61" s="28">
        <v>11969</v>
      </c>
      <c r="F61" s="28">
        <v>11969</v>
      </c>
      <c r="G61" s="28">
        <v>359.07</v>
      </c>
      <c r="H61" s="28">
        <v>3.3</v>
      </c>
      <c r="I61" s="28">
        <v>4</v>
      </c>
      <c r="J61" s="29">
        <v>3.3306000000000002E-2</v>
      </c>
      <c r="K61" s="28">
        <v>3.3</v>
      </c>
      <c r="L61" s="28">
        <v>4</v>
      </c>
      <c r="M61" s="29">
        <f t="shared" si="7"/>
        <v>3.3306000000000002E-2</v>
      </c>
      <c r="N61" s="30">
        <v>0</v>
      </c>
      <c r="O61" s="27">
        <v>85</v>
      </c>
      <c r="P61" s="27">
        <v>8528</v>
      </c>
      <c r="Q61" s="27" t="s">
        <v>100</v>
      </c>
      <c r="R61" s="31">
        <f>VLOOKUP(Q61,[1]Страна!D$1:F$120,2,FALSE)</f>
        <v>0.03</v>
      </c>
      <c r="S61" s="32" t="s">
        <v>131</v>
      </c>
      <c r="T61" s="27" t="str">
        <f>VLOOKUP(S61,[1]Страна!$A$2:$B$246,2,0)</f>
        <v>КОРЕЯ</v>
      </c>
      <c r="W61" s="34"/>
      <c r="X61" s="35" t="e">
        <f t="shared" si="1"/>
        <v>#N/A</v>
      </c>
      <c r="Y61" s="35" t="e">
        <f>VLOOKUP(W61,A60:$S$5784,9,FALSE)</f>
        <v>#N/A</v>
      </c>
      <c r="Z61" s="36" t="e">
        <f t="shared" si="2"/>
        <v>#N/A</v>
      </c>
      <c r="AA61" s="37" t="e">
        <f t="shared" si="3"/>
        <v>#N/A</v>
      </c>
      <c r="AB61" s="38" t="e">
        <f t="shared" si="4"/>
        <v>#N/A</v>
      </c>
      <c r="AC61" s="39" t="e">
        <f t="shared" si="5"/>
        <v>#N/A</v>
      </c>
    </row>
    <row r="62" spans="1:29" ht="10.5" customHeight="1">
      <c r="A62" s="25">
        <v>35064</v>
      </c>
      <c r="B62" s="26" t="s">
        <v>132</v>
      </c>
      <c r="C62" s="27">
        <v>1</v>
      </c>
      <c r="D62" s="27" t="s">
        <v>26</v>
      </c>
      <c r="E62" s="28">
        <v>2800</v>
      </c>
      <c r="F62" s="28">
        <v>2800</v>
      </c>
      <c r="G62" s="28">
        <v>84</v>
      </c>
      <c r="H62" s="28">
        <v>0.8</v>
      </c>
      <c r="I62" s="28">
        <v>0.9</v>
      </c>
      <c r="J62" s="29">
        <v>4.4000000000000003E-3</v>
      </c>
      <c r="K62" s="28">
        <v>0.8</v>
      </c>
      <c r="L62" s="28">
        <v>0.9</v>
      </c>
      <c r="M62" s="29">
        <f t="shared" si="7"/>
        <v>4.4000000000000003E-3</v>
      </c>
      <c r="N62" s="30">
        <v>4895156819318</v>
      </c>
      <c r="O62" s="27">
        <v>85</v>
      </c>
      <c r="P62" s="27">
        <v>8527</v>
      </c>
      <c r="Q62" s="27" t="s">
        <v>133</v>
      </c>
      <c r="R62" s="31">
        <f>VLOOKUP(Q62,[1]Страна!D$1:F$120,2,FALSE)</f>
        <v>0.03</v>
      </c>
      <c r="S62" s="32" t="s">
        <v>39</v>
      </c>
      <c r="T62" s="27" t="str">
        <f>VLOOKUP(S62,[1]Страна!$A$2:$B$246,2,0)</f>
        <v>ИНДОНЕЗИЯ</v>
      </c>
      <c r="W62" s="34"/>
      <c r="X62" s="35" t="e">
        <f t="shared" si="1"/>
        <v>#N/A</v>
      </c>
      <c r="Y62" s="35" t="e">
        <f>VLOOKUP(W62,A61:$S$5784,9,FALSE)</f>
        <v>#N/A</v>
      </c>
      <c r="Z62" s="36" t="e">
        <f t="shared" si="2"/>
        <v>#N/A</v>
      </c>
      <c r="AA62" s="37" t="e">
        <f t="shared" si="3"/>
        <v>#N/A</v>
      </c>
      <c r="AB62" s="38" t="e">
        <f t="shared" si="4"/>
        <v>#N/A</v>
      </c>
      <c r="AC62" s="39" t="e">
        <f t="shared" si="5"/>
        <v>#N/A</v>
      </c>
    </row>
    <row r="63" spans="1:29" ht="10.5" customHeight="1">
      <c r="A63" s="25">
        <v>211810</v>
      </c>
      <c r="B63" s="26" t="s">
        <v>134</v>
      </c>
      <c r="C63" s="27">
        <v>1</v>
      </c>
      <c r="D63" s="27" t="s">
        <v>26</v>
      </c>
      <c r="E63" s="28">
        <v>3298</v>
      </c>
      <c r="F63" s="28">
        <v>3298</v>
      </c>
      <c r="G63" s="28">
        <v>98.94</v>
      </c>
      <c r="H63" s="28">
        <v>0.6</v>
      </c>
      <c r="I63" s="28">
        <v>0.8</v>
      </c>
      <c r="J63" s="29">
        <v>3.2000000000000002E-3</v>
      </c>
      <c r="K63" s="28">
        <v>0.6</v>
      </c>
      <c r="L63" s="28">
        <v>0.8</v>
      </c>
      <c r="M63" s="29">
        <f t="shared" si="7"/>
        <v>3.2000000000000002E-3</v>
      </c>
      <c r="N63" s="30">
        <v>4975769434396</v>
      </c>
      <c r="O63" s="27">
        <v>85</v>
      </c>
      <c r="P63" s="27">
        <v>8527</v>
      </c>
      <c r="Q63" s="27" t="s">
        <v>133</v>
      </c>
      <c r="R63" s="31">
        <f>VLOOKUP(Q63,[1]Страна!D$1:F$120,2,FALSE)</f>
        <v>0.03</v>
      </c>
      <c r="S63" s="32" t="s">
        <v>39</v>
      </c>
      <c r="T63" s="27" t="str">
        <f>VLOOKUP(S63,[1]Страна!$A$2:$B$246,2,0)</f>
        <v>ИНДОНЕЗИЯ</v>
      </c>
      <c r="W63" s="34"/>
      <c r="X63" s="35" t="e">
        <f t="shared" si="1"/>
        <v>#N/A</v>
      </c>
      <c r="Y63" s="35" t="e">
        <f>VLOOKUP(W63,A62:$S$5784,9,FALSE)</f>
        <v>#N/A</v>
      </c>
      <c r="Z63" s="36" t="e">
        <f t="shared" si="2"/>
        <v>#N/A</v>
      </c>
      <c r="AA63" s="37" t="e">
        <f t="shared" si="3"/>
        <v>#N/A</v>
      </c>
      <c r="AB63" s="38" t="e">
        <f t="shared" si="4"/>
        <v>#N/A</v>
      </c>
      <c r="AC63" s="39" t="e">
        <f t="shared" si="5"/>
        <v>#N/A</v>
      </c>
    </row>
    <row r="64" spans="1:29" ht="10.5" customHeight="1">
      <c r="A64" s="25">
        <v>208350</v>
      </c>
      <c r="B64" s="26" t="s">
        <v>135</v>
      </c>
      <c r="C64" s="27">
        <v>1</v>
      </c>
      <c r="D64" s="27" t="s">
        <v>26</v>
      </c>
      <c r="E64" s="28">
        <v>2754</v>
      </c>
      <c r="F64" s="28">
        <v>2754</v>
      </c>
      <c r="G64" s="28">
        <v>82.61999999999999</v>
      </c>
      <c r="H64" s="28">
        <v>0.6</v>
      </c>
      <c r="I64" s="28">
        <v>0.8</v>
      </c>
      <c r="J64" s="29">
        <v>2.1299999999999999E-2</v>
      </c>
      <c r="K64" s="28">
        <v>0.6</v>
      </c>
      <c r="L64" s="28">
        <v>0.8</v>
      </c>
      <c r="M64" s="29">
        <f t="shared" si="7"/>
        <v>2.1299999999999999E-2</v>
      </c>
      <c r="N64" s="30">
        <v>4975769434587</v>
      </c>
      <c r="O64" s="27">
        <v>85</v>
      </c>
      <c r="P64" s="27">
        <v>8527</v>
      </c>
      <c r="Q64" s="27" t="s">
        <v>133</v>
      </c>
      <c r="R64" s="31">
        <f>VLOOKUP(Q64,[1]Страна!D$1:F$120,2,FALSE)</f>
        <v>0.03</v>
      </c>
      <c r="S64" s="32" t="s">
        <v>39</v>
      </c>
      <c r="T64" s="27" t="str">
        <f>VLOOKUP(S64,[1]Страна!$A$2:$B$246,2,0)</f>
        <v>ИНДОНЕЗИЯ</v>
      </c>
      <c r="W64" s="34"/>
      <c r="X64" s="35" t="e">
        <f t="shared" si="1"/>
        <v>#N/A</v>
      </c>
      <c r="Y64" s="35" t="e">
        <f>VLOOKUP(W64,A63:$S$5784,9,FALSE)</f>
        <v>#N/A</v>
      </c>
      <c r="Z64" s="36" t="e">
        <f t="shared" si="2"/>
        <v>#N/A</v>
      </c>
      <c r="AA64" s="37" t="e">
        <f t="shared" si="3"/>
        <v>#N/A</v>
      </c>
      <c r="AB64" s="38" t="e">
        <f t="shared" si="4"/>
        <v>#N/A</v>
      </c>
      <c r="AC64" s="39" t="e">
        <f t="shared" si="5"/>
        <v>#N/A</v>
      </c>
    </row>
    <row r="65" spans="1:29" ht="10.5" customHeight="1">
      <c r="A65" s="25">
        <v>208351</v>
      </c>
      <c r="B65" s="26" t="s">
        <v>136</v>
      </c>
      <c r="C65" s="27">
        <v>1</v>
      </c>
      <c r="D65" s="27" t="s">
        <v>26</v>
      </c>
      <c r="E65" s="28">
        <v>2856</v>
      </c>
      <c r="F65" s="28">
        <v>2856</v>
      </c>
      <c r="G65" s="28">
        <v>85.679999999999993</v>
      </c>
      <c r="H65" s="28">
        <v>0.7</v>
      </c>
      <c r="I65" s="28">
        <v>0.9</v>
      </c>
      <c r="J65" s="29">
        <v>4.4000000000000003E-3</v>
      </c>
      <c r="K65" s="28">
        <v>0.7</v>
      </c>
      <c r="L65" s="28">
        <v>0.9</v>
      </c>
      <c r="M65" s="29">
        <f t="shared" si="7"/>
        <v>4.4000000000000003E-3</v>
      </c>
      <c r="N65" s="30">
        <v>4975769434600</v>
      </c>
      <c r="O65" s="27">
        <v>85</v>
      </c>
      <c r="P65" s="27">
        <v>8527</v>
      </c>
      <c r="Q65" s="27" t="s">
        <v>133</v>
      </c>
      <c r="R65" s="31">
        <f>VLOOKUP(Q65,[1]Страна!D$1:F$120,2,FALSE)</f>
        <v>0.03</v>
      </c>
      <c r="S65" s="32" t="s">
        <v>39</v>
      </c>
      <c r="T65" s="27" t="str">
        <f>VLOOKUP(S65,[1]Страна!$A$2:$B$246,2,0)</f>
        <v>ИНДОНЕЗИЯ</v>
      </c>
      <c r="W65" s="34"/>
      <c r="X65" s="35" t="e">
        <f t="shared" si="1"/>
        <v>#N/A</v>
      </c>
      <c r="Y65" s="35" t="e">
        <f>VLOOKUP(W65,A64:$S$5784,9,FALSE)</f>
        <v>#N/A</v>
      </c>
      <c r="Z65" s="36" t="e">
        <f t="shared" si="2"/>
        <v>#N/A</v>
      </c>
      <c r="AA65" s="37" t="e">
        <f t="shared" si="3"/>
        <v>#N/A</v>
      </c>
      <c r="AB65" s="38" t="e">
        <f t="shared" si="4"/>
        <v>#N/A</v>
      </c>
      <c r="AC65" s="39" t="e">
        <f t="shared" si="5"/>
        <v>#N/A</v>
      </c>
    </row>
    <row r="66" spans="1:29" ht="10.5" customHeight="1">
      <c r="A66" s="25">
        <v>231773</v>
      </c>
      <c r="B66" s="26" t="s">
        <v>137</v>
      </c>
      <c r="C66" s="27">
        <v>1</v>
      </c>
      <c r="D66" s="27" t="s">
        <v>26</v>
      </c>
      <c r="E66" s="28">
        <v>2280</v>
      </c>
      <c r="F66" s="28">
        <v>2280</v>
      </c>
      <c r="G66" s="28">
        <v>68.399999999999991</v>
      </c>
      <c r="H66" s="28">
        <v>0.9</v>
      </c>
      <c r="I66" s="28">
        <v>1.2</v>
      </c>
      <c r="J66" s="29">
        <v>4.6899999999999997E-3</v>
      </c>
      <c r="K66" s="28">
        <v>0.9</v>
      </c>
      <c r="L66" s="28">
        <v>1.2</v>
      </c>
      <c r="M66" s="29">
        <f t="shared" si="7"/>
        <v>4.6899999999999997E-3</v>
      </c>
      <c r="N66" s="30">
        <v>0</v>
      </c>
      <c r="O66" s="27">
        <v>85</v>
      </c>
      <c r="P66" s="27">
        <v>8527</v>
      </c>
      <c r="Q66" s="27" t="s">
        <v>133</v>
      </c>
      <c r="R66" s="31">
        <f>VLOOKUP(Q66,[1]Страна!D$1:F$120,2,FALSE)</f>
        <v>0.03</v>
      </c>
      <c r="S66" s="32" t="s">
        <v>39</v>
      </c>
      <c r="T66" s="27" t="str">
        <f>VLOOKUP(S66,[1]Страна!$A$2:$B$246,2,0)</f>
        <v>ИНДОНЕЗИЯ</v>
      </c>
      <c r="W66" s="34"/>
      <c r="X66" s="35" t="e">
        <f t="shared" si="1"/>
        <v>#N/A</v>
      </c>
      <c r="Y66" s="35" t="e">
        <f>VLOOKUP(W66,A65:$S$5784,9,FALSE)</f>
        <v>#N/A</v>
      </c>
      <c r="Z66" s="36" t="e">
        <f t="shared" si="2"/>
        <v>#N/A</v>
      </c>
      <c r="AA66" s="37" t="e">
        <f t="shared" si="3"/>
        <v>#N/A</v>
      </c>
      <c r="AB66" s="38" t="e">
        <f t="shared" si="4"/>
        <v>#N/A</v>
      </c>
      <c r="AC66" s="39" t="e">
        <f t="shared" si="5"/>
        <v>#N/A</v>
      </c>
    </row>
    <row r="67" spans="1:29" ht="10.5" customHeight="1">
      <c r="A67" s="25">
        <v>208352</v>
      </c>
      <c r="B67" s="26" t="s">
        <v>138</v>
      </c>
      <c r="C67" s="27">
        <v>1</v>
      </c>
      <c r="D67" s="27" t="s">
        <v>26</v>
      </c>
      <c r="E67" s="28">
        <v>3145</v>
      </c>
      <c r="F67" s="28">
        <v>3145</v>
      </c>
      <c r="G67" s="28">
        <v>94.35</v>
      </c>
      <c r="H67" s="28">
        <v>0.8</v>
      </c>
      <c r="I67" s="28">
        <v>0.9</v>
      </c>
      <c r="J67" s="29">
        <v>4.5999999999999999E-3</v>
      </c>
      <c r="K67" s="28">
        <v>0.8</v>
      </c>
      <c r="L67" s="28">
        <v>0.9</v>
      </c>
      <c r="M67" s="29">
        <f t="shared" si="7"/>
        <v>4.5999999999999999E-3</v>
      </c>
      <c r="N67" s="30">
        <v>4975769434617</v>
      </c>
      <c r="O67" s="27">
        <v>85</v>
      </c>
      <c r="P67" s="27">
        <v>8527</v>
      </c>
      <c r="Q67" s="27" t="s">
        <v>133</v>
      </c>
      <c r="R67" s="31">
        <f>VLOOKUP(Q67,[1]Страна!D$1:F$120,2,FALSE)</f>
        <v>0.03</v>
      </c>
      <c r="S67" s="32" t="s">
        <v>39</v>
      </c>
      <c r="T67" s="27" t="str">
        <f>VLOOKUP(S67,[1]Страна!$A$2:$B$246,2,0)</f>
        <v>ИНДОНЕЗИЯ</v>
      </c>
      <c r="W67" s="34"/>
      <c r="X67" s="35" t="e">
        <f t="shared" ref="X67:X130" si="8">VLOOKUP(W67,$A$2:$S$5784,8,FALSE)</f>
        <v>#N/A</v>
      </c>
      <c r="Y67" s="35" t="e">
        <f>VLOOKUP(W67,A66:$S$5784,9,FALSE)</f>
        <v>#N/A</v>
      </c>
      <c r="Z67" s="36" t="e">
        <f t="shared" ref="Z67:Z130" si="9">VLOOKUP(W67,A$3:T$5784,18,FALSE)</f>
        <v>#N/A</v>
      </c>
      <c r="AA67" s="37" t="e">
        <f t="shared" ref="AA67:AA130" si="10">VLOOKUP(W67,A$3:S$5784,10,FALSE)</f>
        <v>#N/A</v>
      </c>
      <c r="AB67" s="38" t="e">
        <f t="shared" ref="AB67:AB130" si="11">VLOOKUP(W67,A$3:T$5784,20,FALSE)</f>
        <v>#N/A</v>
      </c>
      <c r="AC67" s="39" t="e">
        <f t="shared" si="5"/>
        <v>#N/A</v>
      </c>
    </row>
    <row r="68" spans="1:29" ht="10.5" customHeight="1">
      <c r="A68" s="25">
        <v>231105</v>
      </c>
      <c r="B68" s="26" t="s">
        <v>139</v>
      </c>
      <c r="C68" s="27">
        <v>1</v>
      </c>
      <c r="D68" s="27" t="s">
        <v>26</v>
      </c>
      <c r="E68" s="28">
        <v>5381</v>
      </c>
      <c r="F68" s="28">
        <v>5381</v>
      </c>
      <c r="G68" s="28">
        <v>161.43</v>
      </c>
      <c r="H68" s="28">
        <v>1.2</v>
      </c>
      <c r="I68" s="28">
        <v>1.6</v>
      </c>
      <c r="J68" s="29">
        <v>1.21E-2</v>
      </c>
      <c r="K68" s="28">
        <v>1.2</v>
      </c>
      <c r="L68" s="28">
        <v>1.6</v>
      </c>
      <c r="M68" s="29">
        <v>1.21E-2</v>
      </c>
      <c r="N68" s="30">
        <v>0</v>
      </c>
      <c r="O68" s="27">
        <v>85</v>
      </c>
      <c r="P68" s="27">
        <v>8527</v>
      </c>
      <c r="Q68" s="27" t="s">
        <v>140</v>
      </c>
      <c r="R68" s="31">
        <f>VLOOKUP(Q68,[1]Страна!D$1:F$120,2,FALSE)</f>
        <v>0.03</v>
      </c>
      <c r="S68" s="32" t="s">
        <v>39</v>
      </c>
      <c r="T68" s="27" t="str">
        <f>VLOOKUP(S68,[1]Страна!$A$2:$B$246,2,0)</f>
        <v>ИНДОНЕЗИЯ</v>
      </c>
      <c r="W68" s="34"/>
      <c r="X68" s="35" t="e">
        <f t="shared" si="8"/>
        <v>#N/A</v>
      </c>
      <c r="Y68" s="35" t="e">
        <f>VLOOKUP(W68,A67:$S$5784,9,FALSE)</f>
        <v>#N/A</v>
      </c>
      <c r="Z68" s="36" t="e">
        <f t="shared" si="9"/>
        <v>#N/A</v>
      </c>
      <c r="AA68" s="37" t="e">
        <f t="shared" si="10"/>
        <v>#N/A</v>
      </c>
      <c r="AB68" s="38" t="e">
        <f t="shared" si="11"/>
        <v>#N/A</v>
      </c>
      <c r="AC68" s="39" t="e">
        <f t="shared" ref="AC68:AC131" si="12">VLOOKUP(W68,A$3:T$5784,14,FALSE)</f>
        <v>#N/A</v>
      </c>
    </row>
    <row r="69" spans="1:29" ht="10.5" customHeight="1">
      <c r="A69" s="25">
        <v>208353</v>
      </c>
      <c r="B69" s="26" t="s">
        <v>141</v>
      </c>
      <c r="C69" s="27">
        <v>1</v>
      </c>
      <c r="D69" s="27" t="s">
        <v>26</v>
      </c>
      <c r="E69" s="28">
        <v>3711</v>
      </c>
      <c r="F69" s="28">
        <v>3711</v>
      </c>
      <c r="G69" s="28">
        <v>111.33</v>
      </c>
      <c r="H69" s="28">
        <v>1.2</v>
      </c>
      <c r="I69" s="28">
        <v>1.25</v>
      </c>
      <c r="J69" s="29">
        <v>5.5199999999999997E-3</v>
      </c>
      <c r="K69" s="28">
        <v>1.2</v>
      </c>
      <c r="L69" s="28">
        <v>1.25</v>
      </c>
      <c r="M69" s="29">
        <f>C69*J69</f>
        <v>5.5199999999999997E-3</v>
      </c>
      <c r="N69" s="30">
        <v>0</v>
      </c>
      <c r="O69" s="27">
        <v>85</v>
      </c>
      <c r="P69" s="27">
        <v>8527</v>
      </c>
      <c r="Q69" s="27" t="s">
        <v>133</v>
      </c>
      <c r="R69" s="31">
        <f>VLOOKUP(Q69,[1]Страна!D$1:F$120,2,FALSE)</f>
        <v>0.03</v>
      </c>
      <c r="S69" s="32" t="s">
        <v>39</v>
      </c>
      <c r="T69" s="27" t="str">
        <f>VLOOKUP(S69,[1]Страна!$A$2:$B$246,2,0)</f>
        <v>ИНДОНЕЗИЯ</v>
      </c>
      <c r="W69" s="34"/>
      <c r="X69" s="35" t="e">
        <f t="shared" si="8"/>
        <v>#N/A</v>
      </c>
      <c r="Y69" s="35" t="e">
        <f>VLOOKUP(W69,A68:$S$5784,9,FALSE)</f>
        <v>#N/A</v>
      </c>
      <c r="Z69" s="36" t="e">
        <f t="shared" si="9"/>
        <v>#N/A</v>
      </c>
      <c r="AA69" s="37" t="e">
        <f t="shared" si="10"/>
        <v>#N/A</v>
      </c>
      <c r="AB69" s="38" t="e">
        <f t="shared" si="11"/>
        <v>#N/A</v>
      </c>
      <c r="AC69" s="39" t="e">
        <f t="shared" si="12"/>
        <v>#N/A</v>
      </c>
    </row>
    <row r="70" spans="1:29" ht="10.5" customHeight="1">
      <c r="A70" s="25">
        <v>211812</v>
      </c>
      <c r="B70" s="26" t="s">
        <v>142</v>
      </c>
      <c r="C70" s="27">
        <v>1</v>
      </c>
      <c r="D70" s="27" t="s">
        <v>26</v>
      </c>
      <c r="E70" s="28">
        <v>3060</v>
      </c>
      <c r="F70" s="28">
        <f>C70*E70</f>
        <v>3060</v>
      </c>
      <c r="G70" s="28">
        <f>F70*R70</f>
        <v>91.8</v>
      </c>
      <c r="H70" s="28">
        <v>1.2</v>
      </c>
      <c r="I70" s="28">
        <v>1.5</v>
      </c>
      <c r="J70" s="29">
        <v>4.4000000000000003E-3</v>
      </c>
      <c r="K70" s="28">
        <f>H70*C70</f>
        <v>1.2</v>
      </c>
      <c r="L70" s="28">
        <f>I70*C70</f>
        <v>1.5</v>
      </c>
      <c r="M70" s="29">
        <f>J70*C70</f>
        <v>4.4000000000000003E-3</v>
      </c>
      <c r="N70" s="30">
        <v>0</v>
      </c>
      <c r="O70" s="27">
        <v>85</v>
      </c>
      <c r="P70" s="27">
        <v>8527</v>
      </c>
      <c r="Q70" s="27" t="s">
        <v>140</v>
      </c>
      <c r="R70" s="31">
        <f>VLOOKUP(Q70,[1]Страна!D$1:F$120,2,FALSE)</f>
        <v>0.03</v>
      </c>
      <c r="S70" s="32" t="s">
        <v>39</v>
      </c>
      <c r="T70" s="27" t="str">
        <f>VLOOKUP(S70,[1]Страна!$A$2:$B$246,2,0)</f>
        <v>ИНДОНЕЗИЯ</v>
      </c>
      <c r="W70" s="34"/>
      <c r="X70" s="35" t="e">
        <f t="shared" si="8"/>
        <v>#N/A</v>
      </c>
      <c r="Y70" s="35" t="e">
        <f>VLOOKUP(W70,A69:$S$5784,9,FALSE)</f>
        <v>#N/A</v>
      </c>
      <c r="Z70" s="36" t="e">
        <f t="shared" si="9"/>
        <v>#N/A</v>
      </c>
      <c r="AA70" s="37" t="e">
        <f t="shared" si="10"/>
        <v>#N/A</v>
      </c>
      <c r="AB70" s="38" t="e">
        <f t="shared" si="11"/>
        <v>#N/A</v>
      </c>
      <c r="AC70" s="39" t="e">
        <f t="shared" si="12"/>
        <v>#N/A</v>
      </c>
    </row>
    <row r="71" spans="1:29" ht="10.5" customHeight="1">
      <c r="A71" s="25">
        <v>208356</v>
      </c>
      <c r="B71" s="26" t="s">
        <v>143</v>
      </c>
      <c r="C71" s="27">
        <v>1</v>
      </c>
      <c r="D71" s="27" t="s">
        <v>26</v>
      </c>
      <c r="E71" s="28">
        <v>2816</v>
      </c>
      <c r="F71" s="28">
        <v>2816</v>
      </c>
      <c r="G71" s="28">
        <v>84.47999999999999</v>
      </c>
      <c r="H71" s="28">
        <v>1.8</v>
      </c>
      <c r="I71" s="28">
        <v>2</v>
      </c>
      <c r="J71" s="29">
        <v>4.5999999999999999E-3</v>
      </c>
      <c r="K71" s="28">
        <v>1.8</v>
      </c>
      <c r="L71" s="28">
        <v>2</v>
      </c>
      <c r="M71" s="29">
        <f>C71*J71</f>
        <v>4.5999999999999999E-3</v>
      </c>
      <c r="N71" s="30">
        <v>0</v>
      </c>
      <c r="O71" s="27">
        <v>85</v>
      </c>
      <c r="P71" s="27">
        <v>8527</v>
      </c>
      <c r="Q71" s="27" t="s">
        <v>133</v>
      </c>
      <c r="R71" s="31">
        <f>VLOOKUP(Q71,[1]Страна!D$1:F$120,2,FALSE)</f>
        <v>0.03</v>
      </c>
      <c r="S71" s="32" t="s">
        <v>39</v>
      </c>
      <c r="T71" s="27" t="str">
        <f>VLOOKUP(S71,[1]Страна!$A$2:$B$246,2,0)</f>
        <v>ИНДОНЕЗИЯ</v>
      </c>
      <c r="W71" s="34"/>
      <c r="X71" s="35" t="e">
        <f t="shared" si="8"/>
        <v>#N/A</v>
      </c>
      <c r="Y71" s="35" t="e">
        <f>VLOOKUP(W71,A70:$S$5784,9,FALSE)</f>
        <v>#N/A</v>
      </c>
      <c r="Z71" s="36" t="e">
        <f t="shared" si="9"/>
        <v>#N/A</v>
      </c>
      <c r="AA71" s="37" t="e">
        <f t="shared" si="10"/>
        <v>#N/A</v>
      </c>
      <c r="AB71" s="38" t="e">
        <f t="shared" si="11"/>
        <v>#N/A</v>
      </c>
      <c r="AC71" s="39" t="e">
        <f t="shared" si="12"/>
        <v>#N/A</v>
      </c>
    </row>
    <row r="72" spans="1:29" ht="10.5" customHeight="1">
      <c r="A72" s="25">
        <v>208357</v>
      </c>
      <c r="B72" s="26" t="s">
        <v>144</v>
      </c>
      <c r="C72" s="27">
        <v>1</v>
      </c>
      <c r="D72" s="27" t="s">
        <v>26</v>
      </c>
      <c r="E72" s="28">
        <v>2236</v>
      </c>
      <c r="F72" s="28">
        <v>2236</v>
      </c>
      <c r="G72" s="28">
        <v>67.08</v>
      </c>
      <c r="H72" s="28">
        <v>0.54</v>
      </c>
      <c r="I72" s="28">
        <v>0.7</v>
      </c>
      <c r="J72" s="29">
        <v>5.28E-3</v>
      </c>
      <c r="K72" s="28">
        <v>0.54</v>
      </c>
      <c r="L72" s="28">
        <v>0.7</v>
      </c>
      <c r="M72" s="29">
        <f>C72*J72</f>
        <v>5.28E-3</v>
      </c>
      <c r="N72" s="30">
        <v>0</v>
      </c>
      <c r="O72" s="27">
        <v>85</v>
      </c>
      <c r="P72" s="27">
        <v>8527</v>
      </c>
      <c r="Q72" s="27" t="s">
        <v>133</v>
      </c>
      <c r="R72" s="31">
        <f>VLOOKUP(Q72,[1]Страна!D$1:F$120,2,FALSE)</f>
        <v>0.03</v>
      </c>
      <c r="S72" s="32" t="s">
        <v>39</v>
      </c>
      <c r="T72" s="27" t="str">
        <f>VLOOKUP(S72,[1]Страна!$A$2:$B$246,2,0)</f>
        <v>ИНДОНЕЗИЯ</v>
      </c>
      <c r="W72" s="34"/>
      <c r="X72" s="35" t="e">
        <f t="shared" si="8"/>
        <v>#N/A</v>
      </c>
      <c r="Y72" s="35" t="e">
        <f>VLOOKUP(W72,A71:$S$5784,9,FALSE)</f>
        <v>#N/A</v>
      </c>
      <c r="Z72" s="36" t="e">
        <f t="shared" si="9"/>
        <v>#N/A</v>
      </c>
      <c r="AA72" s="37" t="e">
        <f t="shared" si="10"/>
        <v>#N/A</v>
      </c>
      <c r="AB72" s="38" t="e">
        <f t="shared" si="11"/>
        <v>#N/A</v>
      </c>
      <c r="AC72" s="39" t="e">
        <f t="shared" si="12"/>
        <v>#N/A</v>
      </c>
    </row>
    <row r="73" spans="1:29" ht="10.5" customHeight="1">
      <c r="A73" s="25">
        <v>231793</v>
      </c>
      <c r="B73" s="26" t="s">
        <v>145</v>
      </c>
      <c r="C73" s="27">
        <v>1</v>
      </c>
      <c r="D73" s="27" t="s">
        <v>26</v>
      </c>
      <c r="E73" s="28">
        <v>2324</v>
      </c>
      <c r="F73" s="28">
        <v>2324</v>
      </c>
      <c r="G73" s="28">
        <v>69.72</v>
      </c>
      <c r="H73" s="28">
        <v>0.6</v>
      </c>
      <c r="I73" s="28">
        <v>0.8</v>
      </c>
      <c r="J73" s="29">
        <v>4.9300000000000004E-3</v>
      </c>
      <c r="K73" s="28">
        <v>0.6</v>
      </c>
      <c r="L73" s="28">
        <v>0.8</v>
      </c>
      <c r="M73" s="29">
        <v>4.9300000000000004E-3</v>
      </c>
      <c r="N73" s="30">
        <v>0</v>
      </c>
      <c r="O73" s="27">
        <v>85</v>
      </c>
      <c r="P73" s="27">
        <v>8527</v>
      </c>
      <c r="Q73" s="27" t="s">
        <v>140</v>
      </c>
      <c r="R73" s="31">
        <f>VLOOKUP(Q73,[1]Страна!D$1:F$120,2,FALSE)</f>
        <v>0.03</v>
      </c>
      <c r="S73" s="32" t="s">
        <v>39</v>
      </c>
      <c r="T73" s="27" t="str">
        <f>VLOOKUP(S73,[1]Страна!$A$2:$B$246,2,0)</f>
        <v>ИНДОНЕЗИЯ</v>
      </c>
      <c r="W73" s="34"/>
      <c r="X73" s="35" t="e">
        <f t="shared" si="8"/>
        <v>#N/A</v>
      </c>
      <c r="Y73" s="35" t="e">
        <f>VLOOKUP(W73,A72:$S$5784,9,FALSE)</f>
        <v>#N/A</v>
      </c>
      <c r="Z73" s="36" t="e">
        <f t="shared" si="9"/>
        <v>#N/A</v>
      </c>
      <c r="AA73" s="37" t="e">
        <f t="shared" si="10"/>
        <v>#N/A</v>
      </c>
      <c r="AB73" s="38" t="e">
        <f t="shared" si="11"/>
        <v>#N/A</v>
      </c>
      <c r="AC73" s="39" t="e">
        <f t="shared" si="12"/>
        <v>#N/A</v>
      </c>
    </row>
    <row r="74" spans="1:29" ht="10.5" customHeight="1">
      <c r="A74" s="25">
        <v>208358</v>
      </c>
      <c r="B74" s="26" t="s">
        <v>146</v>
      </c>
      <c r="C74" s="27">
        <v>1</v>
      </c>
      <c r="D74" s="27" t="s">
        <v>26</v>
      </c>
      <c r="E74" s="28">
        <v>2788</v>
      </c>
      <c r="F74" s="28">
        <v>2788</v>
      </c>
      <c r="G74" s="28">
        <v>83.64</v>
      </c>
      <c r="H74" s="28">
        <v>1.2</v>
      </c>
      <c r="I74" s="28">
        <v>1.3</v>
      </c>
      <c r="J74" s="29">
        <v>4.5999999999999999E-3</v>
      </c>
      <c r="K74" s="28">
        <v>1.2</v>
      </c>
      <c r="L74" s="28">
        <v>1.3</v>
      </c>
      <c r="M74" s="29">
        <f t="shared" ref="M74:M83" si="13">C74*J74</f>
        <v>4.5999999999999999E-3</v>
      </c>
      <c r="N74" s="30">
        <v>0</v>
      </c>
      <c r="O74" s="27">
        <v>85</v>
      </c>
      <c r="P74" s="27">
        <v>8527</v>
      </c>
      <c r="Q74" s="27" t="s">
        <v>133</v>
      </c>
      <c r="R74" s="31">
        <f>VLOOKUP(Q74,[1]Страна!D$1:F$120,2,FALSE)</f>
        <v>0.03</v>
      </c>
      <c r="S74" s="32" t="s">
        <v>39</v>
      </c>
      <c r="T74" s="27" t="str">
        <f>VLOOKUP(S74,[1]Страна!$A$2:$B$246,2,0)</f>
        <v>ИНДОНЕЗИЯ</v>
      </c>
      <c r="W74" s="34"/>
      <c r="X74" s="35" t="e">
        <f t="shared" si="8"/>
        <v>#N/A</v>
      </c>
      <c r="Y74" s="35" t="e">
        <f>VLOOKUP(W74,A73:$S$5784,9,FALSE)</f>
        <v>#N/A</v>
      </c>
      <c r="Z74" s="36" t="e">
        <f t="shared" si="9"/>
        <v>#N/A</v>
      </c>
      <c r="AA74" s="37" t="e">
        <f t="shared" si="10"/>
        <v>#N/A</v>
      </c>
      <c r="AB74" s="38" t="e">
        <f t="shared" si="11"/>
        <v>#N/A</v>
      </c>
      <c r="AC74" s="39" t="e">
        <f t="shared" si="12"/>
        <v>#N/A</v>
      </c>
    </row>
    <row r="75" spans="1:29" ht="10.5" customHeight="1">
      <c r="A75" s="25">
        <v>215049</v>
      </c>
      <c r="B75" s="26" t="s">
        <v>147</v>
      </c>
      <c r="C75" s="27">
        <v>1</v>
      </c>
      <c r="D75" s="27" t="s">
        <v>26</v>
      </c>
      <c r="E75" s="28">
        <v>1046</v>
      </c>
      <c r="F75" s="28">
        <v>1046</v>
      </c>
      <c r="G75" s="28">
        <v>31.38</v>
      </c>
      <c r="H75" s="28">
        <v>1.1000000000000001</v>
      </c>
      <c r="I75" s="28">
        <v>1.2</v>
      </c>
      <c r="J75" s="29">
        <v>2.856E-3</v>
      </c>
      <c r="K75" s="28">
        <v>1.1000000000000001</v>
      </c>
      <c r="L75" s="28">
        <v>1.2</v>
      </c>
      <c r="M75" s="29">
        <f t="shared" si="13"/>
        <v>2.856E-3</v>
      </c>
      <c r="N75" s="30">
        <v>4895156877639</v>
      </c>
      <c r="O75" s="27">
        <v>85</v>
      </c>
      <c r="P75" s="27">
        <v>8527</v>
      </c>
      <c r="Q75" s="27" t="s">
        <v>133</v>
      </c>
      <c r="R75" s="31">
        <f>VLOOKUP(Q75,[1]Страна!D$1:F$120,2,FALSE)</f>
        <v>0.03</v>
      </c>
      <c r="S75" s="32" t="s">
        <v>28</v>
      </c>
      <c r="T75" s="27" t="str">
        <f>VLOOKUP(S75,[1]Страна!$A$2:$B$246,2,0)</f>
        <v>КИТАЙ</v>
      </c>
      <c r="W75" s="34"/>
      <c r="X75" s="35" t="e">
        <f t="shared" si="8"/>
        <v>#N/A</v>
      </c>
      <c r="Y75" s="35" t="e">
        <f>VLOOKUP(W75,A74:$S$5784,9,FALSE)</f>
        <v>#N/A</v>
      </c>
      <c r="Z75" s="36" t="e">
        <f t="shared" si="9"/>
        <v>#N/A</v>
      </c>
      <c r="AA75" s="37" t="e">
        <f t="shared" si="10"/>
        <v>#N/A</v>
      </c>
      <c r="AB75" s="38" t="e">
        <f t="shared" si="11"/>
        <v>#N/A</v>
      </c>
      <c r="AC75" s="39" t="e">
        <f t="shared" si="12"/>
        <v>#N/A</v>
      </c>
    </row>
    <row r="76" spans="1:29" ht="10.5" customHeight="1">
      <c r="A76" s="25">
        <v>215017</v>
      </c>
      <c r="B76" s="26" t="s">
        <v>148</v>
      </c>
      <c r="C76" s="27">
        <v>1</v>
      </c>
      <c r="D76" s="27" t="s">
        <v>26</v>
      </c>
      <c r="E76" s="28">
        <v>1046</v>
      </c>
      <c r="F76" s="28">
        <v>1046</v>
      </c>
      <c r="G76" s="28">
        <v>31.38</v>
      </c>
      <c r="H76" s="28">
        <v>1</v>
      </c>
      <c r="I76" s="28">
        <v>1.2</v>
      </c>
      <c r="J76" s="29">
        <v>3.96E-3</v>
      </c>
      <c r="K76" s="28">
        <v>1</v>
      </c>
      <c r="L76" s="28">
        <v>1.2</v>
      </c>
      <c r="M76" s="29">
        <f t="shared" si="13"/>
        <v>3.96E-3</v>
      </c>
      <c r="N76" s="30">
        <v>4895156877646</v>
      </c>
      <c r="O76" s="27">
        <v>85</v>
      </c>
      <c r="P76" s="27">
        <v>8527</v>
      </c>
      <c r="Q76" s="27" t="s">
        <v>133</v>
      </c>
      <c r="R76" s="31">
        <f>VLOOKUP(Q76,[1]Страна!D$1:F$120,2,FALSE)</f>
        <v>0.03</v>
      </c>
      <c r="S76" s="32" t="s">
        <v>28</v>
      </c>
      <c r="T76" s="27" t="str">
        <f>VLOOKUP(S76,[1]Страна!$A$2:$B$246,2,0)</f>
        <v>КИТАЙ</v>
      </c>
      <c r="W76" s="34"/>
      <c r="X76" s="35" t="e">
        <f t="shared" si="8"/>
        <v>#N/A</v>
      </c>
      <c r="Y76" s="35" t="e">
        <f>VLOOKUP(W76,A75:$S$5784,9,FALSE)</f>
        <v>#N/A</v>
      </c>
      <c r="Z76" s="36" t="e">
        <f t="shared" si="9"/>
        <v>#N/A</v>
      </c>
      <c r="AA76" s="37" t="e">
        <f t="shared" si="10"/>
        <v>#N/A</v>
      </c>
      <c r="AB76" s="38" t="e">
        <f t="shared" si="11"/>
        <v>#N/A</v>
      </c>
      <c r="AC76" s="39" t="e">
        <f t="shared" si="12"/>
        <v>#N/A</v>
      </c>
    </row>
    <row r="77" spans="1:29" ht="10.5" customHeight="1">
      <c r="A77" s="25">
        <v>214984</v>
      </c>
      <c r="B77" s="26" t="s">
        <v>149</v>
      </c>
      <c r="C77" s="27">
        <v>1</v>
      </c>
      <c r="D77" s="27" t="s">
        <v>26</v>
      </c>
      <c r="E77" s="28">
        <v>1046</v>
      </c>
      <c r="F77" s="28">
        <v>1046</v>
      </c>
      <c r="G77" s="28">
        <v>31.38</v>
      </c>
      <c r="H77" s="28">
        <v>1.1000000000000001</v>
      </c>
      <c r="I77" s="28">
        <v>1.2</v>
      </c>
      <c r="J77" s="29">
        <v>2.856E-3</v>
      </c>
      <c r="K77" s="28">
        <v>1.1000000000000001</v>
      </c>
      <c r="L77" s="28">
        <v>1.2</v>
      </c>
      <c r="M77" s="29">
        <f t="shared" si="13"/>
        <v>2.856E-3</v>
      </c>
      <c r="N77" s="30">
        <v>4895156877660</v>
      </c>
      <c r="O77" s="27">
        <v>85</v>
      </c>
      <c r="P77" s="27">
        <v>8527</v>
      </c>
      <c r="Q77" s="27" t="s">
        <v>133</v>
      </c>
      <c r="R77" s="31">
        <f>VLOOKUP(Q77,[1]Страна!D$1:F$120,2,FALSE)</f>
        <v>0.03</v>
      </c>
      <c r="S77" s="32" t="s">
        <v>28</v>
      </c>
      <c r="T77" s="27" t="str">
        <f>VLOOKUP(S77,[1]Страна!$A$2:$B$246,2,0)</f>
        <v>КИТАЙ</v>
      </c>
      <c r="W77" s="34"/>
      <c r="X77" s="35" t="e">
        <f t="shared" si="8"/>
        <v>#N/A</v>
      </c>
      <c r="Y77" s="35" t="e">
        <f>VLOOKUP(W77,A76:$S$5784,9,FALSE)</f>
        <v>#N/A</v>
      </c>
      <c r="Z77" s="36" t="e">
        <f t="shared" si="9"/>
        <v>#N/A</v>
      </c>
      <c r="AA77" s="37" t="e">
        <f t="shared" si="10"/>
        <v>#N/A</v>
      </c>
      <c r="AB77" s="38" t="e">
        <f t="shared" si="11"/>
        <v>#N/A</v>
      </c>
      <c r="AC77" s="39" t="e">
        <f t="shared" si="12"/>
        <v>#N/A</v>
      </c>
    </row>
    <row r="78" spans="1:29" ht="10.5" customHeight="1">
      <c r="A78" s="25">
        <v>217895</v>
      </c>
      <c r="B78" s="26" t="s">
        <v>150</v>
      </c>
      <c r="C78" s="27">
        <v>1</v>
      </c>
      <c r="D78" s="27" t="s">
        <v>26</v>
      </c>
      <c r="E78" s="28">
        <v>1046</v>
      </c>
      <c r="F78" s="28">
        <v>1046</v>
      </c>
      <c r="G78" s="28">
        <v>31.38</v>
      </c>
      <c r="H78" s="28">
        <v>1.2</v>
      </c>
      <c r="I78" s="28">
        <v>1.3</v>
      </c>
      <c r="J78" s="29">
        <v>2.9919999999999999E-3</v>
      </c>
      <c r="K78" s="28">
        <v>1.2</v>
      </c>
      <c r="L78" s="28">
        <v>1.3</v>
      </c>
      <c r="M78" s="29">
        <f t="shared" si="13"/>
        <v>2.9919999999999999E-3</v>
      </c>
      <c r="N78" s="30">
        <v>4895156877677</v>
      </c>
      <c r="O78" s="27">
        <v>85</v>
      </c>
      <c r="P78" s="27">
        <v>8527</v>
      </c>
      <c r="Q78" s="27" t="s">
        <v>133</v>
      </c>
      <c r="R78" s="31">
        <f>VLOOKUP(Q78,[1]Страна!D$1:F$120,2,FALSE)</f>
        <v>0.03</v>
      </c>
      <c r="S78" s="32" t="s">
        <v>28</v>
      </c>
      <c r="T78" s="27" t="str">
        <f>VLOOKUP(S78,[1]Страна!$A$2:$B$246,2,0)</f>
        <v>КИТАЙ</v>
      </c>
      <c r="W78" s="34"/>
      <c r="X78" s="35" t="e">
        <f t="shared" si="8"/>
        <v>#N/A</v>
      </c>
      <c r="Y78" s="35" t="e">
        <f>VLOOKUP(W78,A77:$S$5784,9,FALSE)</f>
        <v>#N/A</v>
      </c>
      <c r="Z78" s="36" t="e">
        <f t="shared" si="9"/>
        <v>#N/A</v>
      </c>
      <c r="AA78" s="37" t="e">
        <f t="shared" si="10"/>
        <v>#N/A</v>
      </c>
      <c r="AB78" s="38" t="e">
        <f t="shared" si="11"/>
        <v>#N/A</v>
      </c>
      <c r="AC78" s="39" t="e">
        <f t="shared" si="12"/>
        <v>#N/A</v>
      </c>
    </row>
    <row r="79" spans="1:29" ht="10.5" customHeight="1">
      <c r="A79" s="25">
        <v>217896</v>
      </c>
      <c r="B79" s="26" t="s">
        <v>151</v>
      </c>
      <c r="C79" s="27">
        <v>1</v>
      </c>
      <c r="D79" s="27" t="s">
        <v>26</v>
      </c>
      <c r="E79" s="28">
        <v>1097</v>
      </c>
      <c r="F79" s="28">
        <v>1097</v>
      </c>
      <c r="G79" s="28">
        <v>32.909999999999997</v>
      </c>
      <c r="H79" s="28">
        <v>1.75</v>
      </c>
      <c r="I79" s="28">
        <v>1.8</v>
      </c>
      <c r="J79" s="29">
        <v>2.856E-3</v>
      </c>
      <c r="K79" s="28">
        <v>1.75</v>
      </c>
      <c r="L79" s="28">
        <v>1.8</v>
      </c>
      <c r="M79" s="29">
        <f t="shared" si="13"/>
        <v>2.856E-3</v>
      </c>
      <c r="N79" s="30">
        <v>4895156877615</v>
      </c>
      <c r="O79" s="27">
        <v>85</v>
      </c>
      <c r="P79" s="27">
        <v>8527</v>
      </c>
      <c r="Q79" s="27" t="s">
        <v>133</v>
      </c>
      <c r="R79" s="31">
        <f>VLOOKUP(Q79,[1]Страна!D$1:F$120,2,FALSE)</f>
        <v>0.03</v>
      </c>
      <c r="S79" s="32" t="s">
        <v>28</v>
      </c>
      <c r="T79" s="27" t="str">
        <f>VLOOKUP(S79,[1]Страна!$A$2:$B$246,2,0)</f>
        <v>КИТАЙ</v>
      </c>
      <c r="W79" s="34"/>
      <c r="X79" s="35" t="e">
        <f t="shared" si="8"/>
        <v>#N/A</v>
      </c>
      <c r="Y79" s="35" t="e">
        <f>VLOOKUP(W79,A78:$S$5784,9,FALSE)</f>
        <v>#N/A</v>
      </c>
      <c r="Z79" s="36" t="e">
        <f t="shared" si="9"/>
        <v>#N/A</v>
      </c>
      <c r="AA79" s="37" t="e">
        <f t="shared" si="10"/>
        <v>#N/A</v>
      </c>
      <c r="AB79" s="38" t="e">
        <f t="shared" si="11"/>
        <v>#N/A</v>
      </c>
      <c r="AC79" s="39" t="e">
        <f t="shared" si="12"/>
        <v>#N/A</v>
      </c>
    </row>
    <row r="80" spans="1:29" ht="10.5" customHeight="1">
      <c r="A80" s="25">
        <v>24579</v>
      </c>
      <c r="B80" s="26" t="s">
        <v>152</v>
      </c>
      <c r="C80" s="27">
        <v>1</v>
      </c>
      <c r="D80" s="27" t="s">
        <v>26</v>
      </c>
      <c r="E80" s="28">
        <v>1599</v>
      </c>
      <c r="F80" s="28">
        <v>1599</v>
      </c>
      <c r="G80" s="28">
        <v>47.97</v>
      </c>
      <c r="H80" s="28">
        <v>0.8</v>
      </c>
      <c r="I80" s="28">
        <v>1</v>
      </c>
      <c r="J80" s="29">
        <v>3.1679999999999998E-3</v>
      </c>
      <c r="K80" s="28">
        <v>0.8</v>
      </c>
      <c r="L80" s="28">
        <v>1</v>
      </c>
      <c r="M80" s="29">
        <f t="shared" si="13"/>
        <v>3.1679999999999998E-3</v>
      </c>
      <c r="N80" s="30">
        <v>4895156816904</v>
      </c>
      <c r="O80" s="27">
        <v>85</v>
      </c>
      <c r="P80" s="27">
        <v>8527</v>
      </c>
      <c r="Q80" s="27" t="s">
        <v>133</v>
      </c>
      <c r="R80" s="31">
        <f>VLOOKUP(Q80,[1]Страна!D$1:F$120,2,FALSE)</f>
        <v>0.03</v>
      </c>
      <c r="S80" s="32" t="s">
        <v>28</v>
      </c>
      <c r="T80" s="27" t="str">
        <f>VLOOKUP(S80,[1]Страна!$A$2:$B$246,2,0)</f>
        <v>КИТАЙ</v>
      </c>
      <c r="W80" s="34"/>
      <c r="X80" s="35" t="e">
        <f t="shared" si="8"/>
        <v>#N/A</v>
      </c>
      <c r="Y80" s="35" t="e">
        <f>VLOOKUP(W80,A79:$S$5784,9,FALSE)</f>
        <v>#N/A</v>
      </c>
      <c r="Z80" s="36" t="e">
        <f t="shared" si="9"/>
        <v>#N/A</v>
      </c>
      <c r="AA80" s="37" t="e">
        <f t="shared" si="10"/>
        <v>#N/A</v>
      </c>
      <c r="AB80" s="38" t="e">
        <f t="shared" si="11"/>
        <v>#N/A</v>
      </c>
      <c r="AC80" s="39" t="e">
        <f t="shared" si="12"/>
        <v>#N/A</v>
      </c>
    </row>
    <row r="81" spans="1:29" ht="10.5" customHeight="1">
      <c r="A81" s="25">
        <v>76557</v>
      </c>
      <c r="B81" s="26" t="s">
        <v>153</v>
      </c>
      <c r="C81" s="27">
        <v>1</v>
      </c>
      <c r="D81" s="27" t="s">
        <v>26</v>
      </c>
      <c r="E81" s="28">
        <v>1386</v>
      </c>
      <c r="F81" s="28">
        <v>1386</v>
      </c>
      <c r="G81" s="28">
        <v>41.58</v>
      </c>
      <c r="H81" s="28">
        <v>0.78</v>
      </c>
      <c r="I81" s="28">
        <v>1.2</v>
      </c>
      <c r="J81" s="29">
        <v>3.1679999999999998E-3</v>
      </c>
      <c r="K81" s="28">
        <v>0.78</v>
      </c>
      <c r="L81" s="28">
        <v>1.2</v>
      </c>
      <c r="M81" s="29">
        <f t="shared" si="13"/>
        <v>3.1679999999999998E-3</v>
      </c>
      <c r="N81" s="30">
        <v>4895156852629</v>
      </c>
      <c r="O81" s="27">
        <v>85</v>
      </c>
      <c r="P81" s="27">
        <v>8527</v>
      </c>
      <c r="Q81" s="27" t="s">
        <v>133</v>
      </c>
      <c r="R81" s="31">
        <f>VLOOKUP(Q81,[1]Страна!D$1:F$120,2,FALSE)</f>
        <v>0.03</v>
      </c>
      <c r="S81" s="32" t="s">
        <v>28</v>
      </c>
      <c r="T81" s="27" t="str">
        <f>VLOOKUP(S81,[1]Страна!$A$2:$B$246,2,0)</f>
        <v>КИТАЙ</v>
      </c>
      <c r="W81" s="34"/>
      <c r="X81" s="35" t="e">
        <f t="shared" si="8"/>
        <v>#N/A</v>
      </c>
      <c r="Y81" s="35" t="e">
        <f>VLOOKUP(W81,A80:$S$5784,9,FALSE)</f>
        <v>#N/A</v>
      </c>
      <c r="Z81" s="36" t="e">
        <f t="shared" si="9"/>
        <v>#N/A</v>
      </c>
      <c r="AA81" s="37" t="e">
        <f t="shared" si="10"/>
        <v>#N/A</v>
      </c>
      <c r="AB81" s="38" t="e">
        <f t="shared" si="11"/>
        <v>#N/A</v>
      </c>
      <c r="AC81" s="39" t="e">
        <f t="shared" si="12"/>
        <v>#N/A</v>
      </c>
    </row>
    <row r="82" spans="1:29" ht="10.5" customHeight="1">
      <c r="A82" s="25">
        <v>147993</v>
      </c>
      <c r="B82" s="26" t="s">
        <v>154</v>
      </c>
      <c r="C82" s="27">
        <v>1</v>
      </c>
      <c r="D82" s="27" t="s">
        <v>26</v>
      </c>
      <c r="E82" s="28">
        <v>1607</v>
      </c>
      <c r="F82" s="28">
        <v>1607</v>
      </c>
      <c r="G82" s="28">
        <v>48.21</v>
      </c>
      <c r="H82" s="28">
        <v>0.8</v>
      </c>
      <c r="I82" s="28">
        <v>1</v>
      </c>
      <c r="J82" s="29">
        <v>3.3660000000000001E-3</v>
      </c>
      <c r="K82" s="28">
        <v>0.8</v>
      </c>
      <c r="L82" s="28">
        <v>1</v>
      </c>
      <c r="M82" s="29">
        <f t="shared" si="13"/>
        <v>3.3660000000000001E-3</v>
      </c>
      <c r="N82" s="30">
        <v>4895156852568</v>
      </c>
      <c r="O82" s="27">
        <v>85</v>
      </c>
      <c r="P82" s="27">
        <v>8527</v>
      </c>
      <c r="Q82" s="27" t="s">
        <v>133</v>
      </c>
      <c r="R82" s="31">
        <f>VLOOKUP(Q82,[1]Страна!D$1:F$120,2,FALSE)</f>
        <v>0.03</v>
      </c>
      <c r="S82" s="32" t="s">
        <v>28</v>
      </c>
      <c r="T82" s="27" t="str">
        <f>VLOOKUP(S82,[1]Страна!$A$2:$B$246,2,0)</f>
        <v>КИТАЙ</v>
      </c>
      <c r="W82" s="34"/>
      <c r="X82" s="35" t="e">
        <f t="shared" si="8"/>
        <v>#N/A</v>
      </c>
      <c r="Y82" s="35" t="e">
        <f>VLOOKUP(W82,A81:$S$5784,9,FALSE)</f>
        <v>#N/A</v>
      </c>
      <c r="Z82" s="36" t="e">
        <f t="shared" si="9"/>
        <v>#N/A</v>
      </c>
      <c r="AA82" s="37" t="e">
        <f t="shared" si="10"/>
        <v>#N/A</v>
      </c>
      <c r="AB82" s="38" t="e">
        <f t="shared" si="11"/>
        <v>#N/A</v>
      </c>
      <c r="AC82" s="39" t="e">
        <f t="shared" si="12"/>
        <v>#N/A</v>
      </c>
    </row>
    <row r="83" spans="1:29" ht="10.5" customHeight="1">
      <c r="A83" s="25">
        <v>190891</v>
      </c>
      <c r="B83" s="26" t="s">
        <v>155</v>
      </c>
      <c r="C83" s="27">
        <v>1</v>
      </c>
      <c r="D83" s="27" t="s">
        <v>26</v>
      </c>
      <c r="E83" s="28">
        <v>386</v>
      </c>
      <c r="F83" s="28">
        <v>386</v>
      </c>
      <c r="G83" s="28">
        <v>11.58</v>
      </c>
      <c r="H83" s="28">
        <v>0.15</v>
      </c>
      <c r="I83" s="28">
        <v>0.2</v>
      </c>
      <c r="J83" s="29">
        <v>5.3200000000000003E-4</v>
      </c>
      <c r="K83" s="28">
        <v>0.15</v>
      </c>
      <c r="L83" s="28">
        <v>0.2</v>
      </c>
      <c r="M83" s="29">
        <f t="shared" si="13"/>
        <v>5.3200000000000003E-4</v>
      </c>
      <c r="N83" s="30">
        <v>4714033835176</v>
      </c>
      <c r="O83" s="27">
        <v>85</v>
      </c>
      <c r="P83" s="27">
        <v>8504</v>
      </c>
      <c r="Q83" s="27" t="s">
        <v>156</v>
      </c>
      <c r="R83" s="31">
        <f>VLOOKUP(Q83,[1]Страна!D$1:F$120,2,FALSE)</f>
        <v>0.03</v>
      </c>
      <c r="S83" s="32" t="s">
        <v>28</v>
      </c>
      <c r="T83" s="27" t="str">
        <f>VLOOKUP(S83,[1]Страна!$A$2:$B$246,2,0)</f>
        <v>КИТАЙ</v>
      </c>
      <c r="W83" s="34"/>
      <c r="X83" s="35" t="e">
        <f t="shared" si="8"/>
        <v>#N/A</v>
      </c>
      <c r="Y83" s="35" t="e">
        <f>VLOOKUP(W83,A82:$S$5784,9,FALSE)</f>
        <v>#N/A</v>
      </c>
      <c r="Z83" s="36" t="e">
        <f t="shared" si="9"/>
        <v>#N/A</v>
      </c>
      <c r="AA83" s="37" t="e">
        <f t="shared" si="10"/>
        <v>#N/A</v>
      </c>
      <c r="AB83" s="38" t="e">
        <f t="shared" si="11"/>
        <v>#N/A</v>
      </c>
      <c r="AC83" s="39" t="e">
        <f t="shared" si="12"/>
        <v>#N/A</v>
      </c>
    </row>
    <row r="84" spans="1:29" ht="10.5" customHeight="1">
      <c r="A84" s="25">
        <v>234619</v>
      </c>
      <c r="B84" s="26" t="s">
        <v>157</v>
      </c>
      <c r="C84" s="27">
        <v>1</v>
      </c>
      <c r="D84" s="27" t="s">
        <v>26</v>
      </c>
      <c r="E84" s="28">
        <v>213</v>
      </c>
      <c r="F84" s="28">
        <f>C84*E84</f>
        <v>213</v>
      </c>
      <c r="G84" s="28">
        <f>F84*R84</f>
        <v>0</v>
      </c>
      <c r="H84" s="28">
        <v>0.1</v>
      </c>
      <c r="I84" s="28">
        <v>0.15</v>
      </c>
      <c r="J84" s="29">
        <v>4.6799999999999999E-4</v>
      </c>
      <c r="K84" s="28">
        <f>H84*C84</f>
        <v>0.1</v>
      </c>
      <c r="L84" s="28">
        <f>I84*C84</f>
        <v>0.15</v>
      </c>
      <c r="M84" s="29">
        <f>J84*C84</f>
        <v>4.6799999999999999E-4</v>
      </c>
      <c r="N84" s="30" t="s">
        <v>158</v>
      </c>
      <c r="O84" s="27">
        <v>39</v>
      </c>
      <c r="P84" s="27">
        <v>3926</v>
      </c>
      <c r="Q84" s="27" t="s">
        <v>159</v>
      </c>
      <c r="R84" s="31">
        <f>VLOOKUP(Q84,[1]Страна!D$1:F$120,2,FALSE)</f>
        <v>0</v>
      </c>
      <c r="S84" s="32" t="s">
        <v>28</v>
      </c>
      <c r="T84" s="27" t="str">
        <f>VLOOKUP(S84,[1]Страна!$A$2:$B$246,2,0)</f>
        <v>КИТАЙ</v>
      </c>
      <c r="W84" s="34"/>
      <c r="X84" s="35" t="e">
        <f t="shared" si="8"/>
        <v>#N/A</v>
      </c>
      <c r="Y84" s="35" t="e">
        <f>VLOOKUP(W84,A83:$S$5784,9,FALSE)</f>
        <v>#N/A</v>
      </c>
      <c r="Z84" s="36" t="e">
        <f t="shared" si="9"/>
        <v>#N/A</v>
      </c>
      <c r="AA84" s="37" t="e">
        <f t="shared" si="10"/>
        <v>#N/A</v>
      </c>
      <c r="AB84" s="38" t="e">
        <f t="shared" si="11"/>
        <v>#N/A</v>
      </c>
      <c r="AC84" s="39" t="e">
        <f t="shared" si="12"/>
        <v>#N/A</v>
      </c>
    </row>
    <row r="85" spans="1:29" ht="10.5" customHeight="1">
      <c r="A85" s="25">
        <v>234618</v>
      </c>
      <c r="B85" s="26" t="s">
        <v>160</v>
      </c>
      <c r="C85" s="27">
        <v>1</v>
      </c>
      <c r="D85" s="27" t="s">
        <v>26</v>
      </c>
      <c r="E85" s="28">
        <v>272</v>
      </c>
      <c r="F85" s="28">
        <f>C85*E85</f>
        <v>272</v>
      </c>
      <c r="G85" s="28">
        <f>F85*R85</f>
        <v>0</v>
      </c>
      <c r="H85" s="28">
        <v>0.1</v>
      </c>
      <c r="I85" s="28">
        <v>0.2</v>
      </c>
      <c r="J85" s="29">
        <v>2.9999999999999997E-4</v>
      </c>
      <c r="K85" s="28">
        <f>H85*C85</f>
        <v>0.1</v>
      </c>
      <c r="L85" s="28">
        <f>I85*C85</f>
        <v>0.2</v>
      </c>
      <c r="M85" s="29">
        <f>J85*C85</f>
        <v>2.9999999999999997E-4</v>
      </c>
      <c r="N85" s="30" t="s">
        <v>161</v>
      </c>
      <c r="O85" s="27">
        <v>39</v>
      </c>
      <c r="P85" s="27">
        <v>3926</v>
      </c>
      <c r="Q85" s="27" t="s">
        <v>159</v>
      </c>
      <c r="R85" s="31">
        <f>VLOOKUP(Q85,[1]Страна!D$1:F$120,2,FALSE)</f>
        <v>0</v>
      </c>
      <c r="S85" s="32" t="s">
        <v>28</v>
      </c>
      <c r="T85" s="27" t="str">
        <f>VLOOKUP(S85,[1]Страна!$A$2:$B$246,2,0)</f>
        <v>КИТАЙ</v>
      </c>
      <c r="W85" s="34"/>
      <c r="X85" s="35" t="e">
        <f t="shared" si="8"/>
        <v>#N/A</v>
      </c>
      <c r="Y85" s="35" t="e">
        <f>VLOOKUP(W85,A84:$S$5784,9,FALSE)</f>
        <v>#N/A</v>
      </c>
      <c r="Z85" s="36" t="e">
        <f t="shared" si="9"/>
        <v>#N/A</v>
      </c>
      <c r="AA85" s="37" t="e">
        <f t="shared" si="10"/>
        <v>#N/A</v>
      </c>
      <c r="AB85" s="38" t="e">
        <f t="shared" si="11"/>
        <v>#N/A</v>
      </c>
      <c r="AC85" s="39" t="e">
        <f t="shared" si="12"/>
        <v>#N/A</v>
      </c>
    </row>
    <row r="86" spans="1:29" ht="10.5" customHeight="1">
      <c r="A86" s="25">
        <v>175536</v>
      </c>
      <c r="B86" s="26" t="s">
        <v>162</v>
      </c>
      <c r="C86" s="27">
        <v>1</v>
      </c>
      <c r="D86" s="27" t="s">
        <v>26</v>
      </c>
      <c r="E86" s="28">
        <v>179</v>
      </c>
      <c r="F86" s="28">
        <f>C86*E86</f>
        <v>179</v>
      </c>
      <c r="G86" s="28">
        <f>F86*R86</f>
        <v>0</v>
      </c>
      <c r="H86" s="28">
        <v>0.1</v>
      </c>
      <c r="I86" s="28">
        <v>0.2</v>
      </c>
      <c r="J86" s="29">
        <v>4.8999999999999998E-4</v>
      </c>
      <c r="K86" s="28">
        <f>H86*C86</f>
        <v>0.1</v>
      </c>
      <c r="L86" s="28">
        <f>I86*C86</f>
        <v>0.2</v>
      </c>
      <c r="M86" s="29">
        <f>J86*C86</f>
        <v>4.8999999999999998E-4</v>
      </c>
      <c r="N86" s="30" t="s">
        <v>163</v>
      </c>
      <c r="O86" s="27">
        <v>39</v>
      </c>
      <c r="P86" s="27">
        <v>3926</v>
      </c>
      <c r="Q86" s="27" t="s">
        <v>159</v>
      </c>
      <c r="R86" s="31">
        <f>VLOOKUP(Q86,[1]Страна!D$1:F$120,2,FALSE)</f>
        <v>0</v>
      </c>
      <c r="S86" s="32" t="s">
        <v>28</v>
      </c>
      <c r="T86" s="27" t="str">
        <f>VLOOKUP(S86,[1]Страна!$A$2:$B$246,2,0)</f>
        <v>КИТАЙ</v>
      </c>
      <c r="W86" s="34"/>
      <c r="X86" s="35" t="e">
        <f t="shared" si="8"/>
        <v>#N/A</v>
      </c>
      <c r="Y86" s="35" t="e">
        <f>VLOOKUP(W86,A85:$S$5784,9,FALSE)</f>
        <v>#N/A</v>
      </c>
      <c r="Z86" s="36" t="e">
        <f t="shared" si="9"/>
        <v>#N/A</v>
      </c>
      <c r="AA86" s="37" t="e">
        <f t="shared" si="10"/>
        <v>#N/A</v>
      </c>
      <c r="AB86" s="38" t="e">
        <f t="shared" si="11"/>
        <v>#N/A</v>
      </c>
      <c r="AC86" s="39" t="e">
        <f t="shared" si="12"/>
        <v>#N/A</v>
      </c>
    </row>
    <row r="87" spans="1:29" ht="10.5" customHeight="1">
      <c r="A87" s="25">
        <v>238194</v>
      </c>
      <c r="B87" s="26" t="s">
        <v>164</v>
      </c>
      <c r="C87" s="27">
        <v>1</v>
      </c>
      <c r="D87" s="27" t="s">
        <v>26</v>
      </c>
      <c r="E87" s="28">
        <v>145</v>
      </c>
      <c r="F87" s="28">
        <f>C87*E87</f>
        <v>145</v>
      </c>
      <c r="G87" s="28">
        <f>F87*R87</f>
        <v>0</v>
      </c>
      <c r="H87" s="28">
        <v>0.1</v>
      </c>
      <c r="I87" s="28">
        <v>0.2</v>
      </c>
      <c r="J87" s="29">
        <v>2.9999999999999997E-4</v>
      </c>
      <c r="K87" s="28">
        <f>H87*C87</f>
        <v>0.1</v>
      </c>
      <c r="L87" s="28">
        <f>I87*C87</f>
        <v>0.2</v>
      </c>
      <c r="M87" s="29">
        <f>J87*C87</f>
        <v>2.9999999999999997E-4</v>
      </c>
      <c r="N87" s="30" t="s">
        <v>165</v>
      </c>
      <c r="O87" s="27">
        <v>39</v>
      </c>
      <c r="P87" s="27">
        <v>3926</v>
      </c>
      <c r="Q87" s="27" t="s">
        <v>159</v>
      </c>
      <c r="R87" s="31">
        <f>VLOOKUP(Q87,[1]Страна!D$1:F$120,2,FALSE)</f>
        <v>0</v>
      </c>
      <c r="S87" s="32" t="s">
        <v>28</v>
      </c>
      <c r="T87" s="27" t="str">
        <f>VLOOKUP(S87,[1]Страна!$A$2:$B$246,2,0)</f>
        <v>КИТАЙ</v>
      </c>
      <c r="W87" s="34"/>
      <c r="X87" s="35" t="e">
        <f t="shared" si="8"/>
        <v>#N/A</v>
      </c>
      <c r="Y87" s="35" t="e">
        <f>VLOOKUP(W87,A86:$S$5784,9,FALSE)</f>
        <v>#N/A</v>
      </c>
      <c r="Z87" s="36" t="e">
        <f t="shared" si="9"/>
        <v>#N/A</v>
      </c>
      <c r="AA87" s="37" t="e">
        <f t="shared" si="10"/>
        <v>#N/A</v>
      </c>
      <c r="AB87" s="38" t="e">
        <f t="shared" si="11"/>
        <v>#N/A</v>
      </c>
      <c r="AC87" s="39" t="e">
        <f t="shared" si="12"/>
        <v>#N/A</v>
      </c>
    </row>
    <row r="88" spans="1:29" ht="10.5" customHeight="1">
      <c r="A88" s="25">
        <v>222729</v>
      </c>
      <c r="B88" s="26" t="s">
        <v>166</v>
      </c>
      <c r="C88" s="27">
        <v>1</v>
      </c>
      <c r="D88" s="27" t="s">
        <v>26</v>
      </c>
      <c r="E88" s="28">
        <v>187</v>
      </c>
      <c r="F88" s="28">
        <f>C88*E88</f>
        <v>187</v>
      </c>
      <c r="G88" s="28">
        <f>F88*R88</f>
        <v>0</v>
      </c>
      <c r="H88" s="28">
        <v>0.1</v>
      </c>
      <c r="I88" s="28">
        <v>0.2</v>
      </c>
      <c r="J88" s="29">
        <v>5.0000000000000001E-4</v>
      </c>
      <c r="K88" s="28">
        <f>H88*C88</f>
        <v>0.1</v>
      </c>
      <c r="L88" s="28">
        <f>I88*C88</f>
        <v>0.2</v>
      </c>
      <c r="M88" s="29">
        <f>J88*C88</f>
        <v>5.0000000000000001E-4</v>
      </c>
      <c r="N88" s="30" t="s">
        <v>167</v>
      </c>
      <c r="O88" s="27">
        <v>39</v>
      </c>
      <c r="P88" s="27">
        <v>3926</v>
      </c>
      <c r="Q88" s="27" t="s">
        <v>159</v>
      </c>
      <c r="R88" s="31">
        <f>VLOOKUP(Q88,[1]Страна!D$1:F$120,2,FALSE)</f>
        <v>0</v>
      </c>
      <c r="S88" s="32" t="s">
        <v>28</v>
      </c>
      <c r="T88" s="27" t="str">
        <f>VLOOKUP(S88,[1]Страна!$A$2:$B$246,2,0)</f>
        <v>КИТАЙ</v>
      </c>
      <c r="W88" s="34"/>
      <c r="X88" s="35" t="e">
        <f t="shared" si="8"/>
        <v>#N/A</v>
      </c>
      <c r="Y88" s="35" t="e">
        <f>VLOOKUP(W88,A87:$S$5784,9,FALSE)</f>
        <v>#N/A</v>
      </c>
      <c r="Z88" s="36" t="e">
        <f t="shared" si="9"/>
        <v>#N/A</v>
      </c>
      <c r="AA88" s="37" t="e">
        <f t="shared" si="10"/>
        <v>#N/A</v>
      </c>
      <c r="AB88" s="38" t="e">
        <f t="shared" si="11"/>
        <v>#N/A</v>
      </c>
      <c r="AC88" s="39" t="e">
        <f t="shared" si="12"/>
        <v>#N/A</v>
      </c>
    </row>
    <row r="89" spans="1:29" ht="10.5" customHeight="1">
      <c r="A89" s="25">
        <v>53574</v>
      </c>
      <c r="B89" s="26" t="s">
        <v>168</v>
      </c>
      <c r="C89" s="27">
        <v>1</v>
      </c>
      <c r="D89" s="27" t="s">
        <v>26</v>
      </c>
      <c r="E89" s="28">
        <v>1105</v>
      </c>
      <c r="F89" s="28">
        <v>1105</v>
      </c>
      <c r="G89" s="28">
        <v>33.15</v>
      </c>
      <c r="H89" s="28">
        <v>0.69</v>
      </c>
      <c r="I89" s="28">
        <v>1</v>
      </c>
      <c r="J89" s="29">
        <v>5.7600000000000004E-3</v>
      </c>
      <c r="K89" s="28">
        <v>0.69</v>
      </c>
      <c r="L89" s="28">
        <v>1</v>
      </c>
      <c r="M89" s="29">
        <f>C89*J89</f>
        <v>5.7600000000000004E-3</v>
      </c>
      <c r="N89" s="30">
        <v>8808993354122</v>
      </c>
      <c r="O89" s="27">
        <v>85</v>
      </c>
      <c r="P89" s="27">
        <v>8508</v>
      </c>
      <c r="Q89" s="27" t="s">
        <v>169</v>
      </c>
      <c r="R89" s="31">
        <f>VLOOKUP(Q89,[1]Страна!D$1:F$120,2,FALSE)</f>
        <v>0.03</v>
      </c>
      <c r="S89" s="32" t="s">
        <v>131</v>
      </c>
      <c r="T89" s="27" t="str">
        <f>VLOOKUP(S89,[1]Страна!$A$2:$B$246,2,0)</f>
        <v>КОРЕЯ</v>
      </c>
      <c r="W89" s="34"/>
      <c r="X89" s="35" t="e">
        <f t="shared" si="8"/>
        <v>#N/A</v>
      </c>
      <c r="Y89" s="35" t="e">
        <f>VLOOKUP(W89,A88:$S$5784,9,FALSE)</f>
        <v>#N/A</v>
      </c>
      <c r="Z89" s="36" t="e">
        <f t="shared" si="9"/>
        <v>#N/A</v>
      </c>
      <c r="AA89" s="37" t="e">
        <f t="shared" si="10"/>
        <v>#N/A</v>
      </c>
      <c r="AB89" s="38" t="e">
        <f t="shared" si="11"/>
        <v>#N/A</v>
      </c>
      <c r="AC89" s="39" t="e">
        <f t="shared" si="12"/>
        <v>#N/A</v>
      </c>
    </row>
    <row r="90" spans="1:29" ht="10.5" customHeight="1">
      <c r="A90" s="25">
        <v>21285</v>
      </c>
      <c r="B90" s="26" t="s">
        <v>170</v>
      </c>
      <c r="C90" s="27">
        <v>1</v>
      </c>
      <c r="D90" s="27" t="s">
        <v>26</v>
      </c>
      <c r="E90" s="28">
        <v>349</v>
      </c>
      <c r="F90" s="28">
        <v>349</v>
      </c>
      <c r="G90" s="28">
        <v>10.469999999999999</v>
      </c>
      <c r="H90" s="28">
        <v>7.0000000000000007E-2</v>
      </c>
      <c r="I90" s="28">
        <v>0.1</v>
      </c>
      <c r="J90" s="29">
        <v>1.5E-3</v>
      </c>
      <c r="K90" s="28">
        <v>7.0000000000000007E-2</v>
      </c>
      <c r="L90" s="28">
        <v>0.1</v>
      </c>
      <c r="M90" s="29">
        <f>C90*J90</f>
        <v>1.5E-3</v>
      </c>
      <c r="N90" s="30">
        <v>4897020990154</v>
      </c>
      <c r="O90" s="27">
        <v>85</v>
      </c>
      <c r="P90" s="27">
        <v>8536</v>
      </c>
      <c r="Q90" s="27" t="s">
        <v>171</v>
      </c>
      <c r="R90" s="31">
        <f>VLOOKUP(Q90,[1]Страна!D$1:F$120,2,FALSE)</f>
        <v>0.03</v>
      </c>
      <c r="S90" s="32" t="s">
        <v>28</v>
      </c>
      <c r="T90" s="27" t="str">
        <f>VLOOKUP(S90,[1]Страна!$A$2:$B$246,2,0)</f>
        <v>КИТАЙ</v>
      </c>
      <c r="W90" s="34"/>
      <c r="X90" s="35" t="e">
        <f t="shared" si="8"/>
        <v>#N/A</v>
      </c>
      <c r="Y90" s="35" t="e">
        <f>VLOOKUP(W90,A89:$S$5784,9,FALSE)</f>
        <v>#N/A</v>
      </c>
      <c r="Z90" s="36" t="e">
        <f t="shared" si="9"/>
        <v>#N/A</v>
      </c>
      <c r="AA90" s="37" t="e">
        <f t="shared" si="10"/>
        <v>#N/A</v>
      </c>
      <c r="AB90" s="38" t="e">
        <f t="shared" si="11"/>
        <v>#N/A</v>
      </c>
      <c r="AC90" s="39" t="e">
        <f t="shared" si="12"/>
        <v>#N/A</v>
      </c>
    </row>
    <row r="91" spans="1:29" ht="10.5" customHeight="1">
      <c r="A91" s="25">
        <v>36320</v>
      </c>
      <c r="B91" s="26" t="s">
        <v>172</v>
      </c>
      <c r="C91" s="27">
        <v>1</v>
      </c>
      <c r="D91" s="27" t="s">
        <v>26</v>
      </c>
      <c r="E91" s="28">
        <v>332</v>
      </c>
      <c r="F91" s="28">
        <v>332</v>
      </c>
      <c r="G91" s="28">
        <v>9.9599999999999991</v>
      </c>
      <c r="H91" s="28">
        <v>0.1</v>
      </c>
      <c r="I91" s="28">
        <v>0.2</v>
      </c>
      <c r="J91" s="29">
        <v>7.4799999999999997E-4</v>
      </c>
      <c r="K91" s="28">
        <v>0.1</v>
      </c>
      <c r="L91" s="28">
        <v>0.2</v>
      </c>
      <c r="M91" s="29">
        <f>C91*J91</f>
        <v>7.4799999999999997E-4</v>
      </c>
      <c r="N91" s="30">
        <v>4895156826668</v>
      </c>
      <c r="O91" s="27">
        <v>85</v>
      </c>
      <c r="P91" s="27">
        <v>8536</v>
      </c>
      <c r="Q91" s="27" t="s">
        <v>171</v>
      </c>
      <c r="R91" s="31">
        <f>VLOOKUP(Q91,[1]Страна!D$1:F$120,2,FALSE)</f>
        <v>0.03</v>
      </c>
      <c r="S91" s="32" t="s">
        <v>28</v>
      </c>
      <c r="T91" s="27" t="str">
        <f>VLOOKUP(S91,[1]Страна!$A$2:$B$246,2,0)</f>
        <v>КИТАЙ</v>
      </c>
      <c r="W91" s="34"/>
      <c r="X91" s="35" t="e">
        <f t="shared" si="8"/>
        <v>#N/A</v>
      </c>
      <c r="Y91" s="35" t="e">
        <f>VLOOKUP(W91,A90:$S$5784,9,FALSE)</f>
        <v>#N/A</v>
      </c>
      <c r="Z91" s="36" t="e">
        <f t="shared" si="9"/>
        <v>#N/A</v>
      </c>
      <c r="AA91" s="37" t="e">
        <f t="shared" si="10"/>
        <v>#N/A</v>
      </c>
      <c r="AB91" s="38" t="e">
        <f t="shared" si="11"/>
        <v>#N/A</v>
      </c>
      <c r="AC91" s="39" t="e">
        <f t="shared" si="12"/>
        <v>#N/A</v>
      </c>
    </row>
    <row r="92" spans="1:29" ht="10.5" customHeight="1">
      <c r="A92" s="25">
        <v>53634</v>
      </c>
      <c r="B92" s="26" t="s">
        <v>173</v>
      </c>
      <c r="C92" s="27">
        <v>1</v>
      </c>
      <c r="D92" s="27" t="s">
        <v>26</v>
      </c>
      <c r="E92" s="28">
        <v>9</v>
      </c>
      <c r="F92" s="28">
        <v>9</v>
      </c>
      <c r="G92" s="28">
        <v>0.27</v>
      </c>
      <c r="H92" s="28">
        <v>0.11</v>
      </c>
      <c r="I92" s="28">
        <v>0.15</v>
      </c>
      <c r="J92" s="29">
        <v>5.1000000000000004E-4</v>
      </c>
      <c r="K92" s="28">
        <v>0.11</v>
      </c>
      <c r="L92" s="28">
        <v>0.15</v>
      </c>
      <c r="M92" s="29">
        <f>C92*J92</f>
        <v>5.1000000000000004E-4</v>
      </c>
      <c r="N92" s="30">
        <v>8806071441467</v>
      </c>
      <c r="O92" s="27">
        <v>85</v>
      </c>
      <c r="P92" s="27">
        <v>8504</v>
      </c>
      <c r="Q92" s="27" t="s">
        <v>156</v>
      </c>
      <c r="R92" s="31">
        <f>VLOOKUP(Q92,[1]Страна!D$1:F$120,2,FALSE)</f>
        <v>0.03</v>
      </c>
      <c r="S92" s="32" t="s">
        <v>131</v>
      </c>
      <c r="T92" s="27" t="str">
        <f>VLOOKUP(S92,[1]Страна!$A$2:$B$246,2,0)</f>
        <v>КОРЕЯ</v>
      </c>
      <c r="W92" s="34"/>
      <c r="X92" s="35" t="e">
        <f t="shared" si="8"/>
        <v>#N/A</v>
      </c>
      <c r="Y92" s="35" t="e">
        <f>VLOOKUP(W92,A91:$S$5784,9,FALSE)</f>
        <v>#N/A</v>
      </c>
      <c r="Z92" s="36" t="e">
        <f t="shared" si="9"/>
        <v>#N/A</v>
      </c>
      <c r="AA92" s="37" t="e">
        <f t="shared" si="10"/>
        <v>#N/A</v>
      </c>
      <c r="AB92" s="38" t="e">
        <f t="shared" si="11"/>
        <v>#N/A</v>
      </c>
      <c r="AC92" s="39" t="e">
        <f t="shared" si="12"/>
        <v>#N/A</v>
      </c>
    </row>
    <row r="93" spans="1:29" ht="10.5" customHeight="1">
      <c r="A93" s="25">
        <v>133428</v>
      </c>
      <c r="B93" s="26" t="s">
        <v>174</v>
      </c>
      <c r="C93" s="27">
        <v>1</v>
      </c>
      <c r="D93" s="27" t="s">
        <v>26</v>
      </c>
      <c r="E93" s="28">
        <v>1607</v>
      </c>
      <c r="F93" s="28">
        <v>1607</v>
      </c>
      <c r="G93" s="28">
        <v>48.21</v>
      </c>
      <c r="H93" s="28">
        <v>1.7</v>
      </c>
      <c r="I93" s="28">
        <v>2</v>
      </c>
      <c r="J93" s="29">
        <v>1.3413E-2</v>
      </c>
      <c r="K93" s="28">
        <v>1.7</v>
      </c>
      <c r="L93" s="28">
        <v>2</v>
      </c>
      <c r="M93" s="29">
        <v>1.3413E-2</v>
      </c>
      <c r="N93" s="30">
        <v>4714033654197</v>
      </c>
      <c r="O93" s="27">
        <v>85</v>
      </c>
      <c r="P93" s="27">
        <v>8518</v>
      </c>
      <c r="Q93" s="27" t="s">
        <v>175</v>
      </c>
      <c r="R93" s="31">
        <v>0.03</v>
      </c>
      <c r="S93" s="32" t="s">
        <v>28</v>
      </c>
      <c r="T93" s="27" t="str">
        <f>VLOOKUP(S93,[1]Страна!$A$2:$B$246,2,0)</f>
        <v>КИТАЙ</v>
      </c>
      <c r="W93" s="40"/>
      <c r="X93" s="35" t="e">
        <f t="shared" si="8"/>
        <v>#N/A</v>
      </c>
      <c r="Y93" s="35" t="e">
        <f>VLOOKUP(W93,A92:$S$5784,9,FALSE)</f>
        <v>#N/A</v>
      </c>
      <c r="Z93" s="36" t="e">
        <f t="shared" si="9"/>
        <v>#N/A</v>
      </c>
      <c r="AA93" s="37" t="e">
        <f t="shared" si="10"/>
        <v>#N/A</v>
      </c>
      <c r="AB93" s="38" t="e">
        <f t="shared" si="11"/>
        <v>#N/A</v>
      </c>
      <c r="AC93" s="39" t="e">
        <f t="shared" si="12"/>
        <v>#N/A</v>
      </c>
    </row>
    <row r="94" spans="1:29" ht="10.5" customHeight="1">
      <c r="A94" s="25">
        <v>154402</v>
      </c>
      <c r="B94" s="26" t="s">
        <v>176</v>
      </c>
      <c r="C94" s="27">
        <v>1</v>
      </c>
      <c r="D94" s="27" t="s">
        <v>26</v>
      </c>
      <c r="E94" s="28">
        <v>3366</v>
      </c>
      <c r="F94" s="28">
        <v>3366</v>
      </c>
      <c r="G94" s="28">
        <v>100.97999999999999</v>
      </c>
      <c r="H94" s="28">
        <v>7.5</v>
      </c>
      <c r="I94" s="28">
        <v>10</v>
      </c>
      <c r="J94" s="29">
        <v>4.8216000000000002E-2</v>
      </c>
      <c r="K94" s="28">
        <v>7.5</v>
      </c>
      <c r="L94" s="28">
        <v>10</v>
      </c>
      <c r="M94" s="29">
        <v>4.8216000000000002E-2</v>
      </c>
      <c r="N94" s="30">
        <v>4714033657051</v>
      </c>
      <c r="O94" s="27">
        <v>85</v>
      </c>
      <c r="P94" s="27">
        <v>8518</v>
      </c>
      <c r="Q94" s="27" t="s">
        <v>175</v>
      </c>
      <c r="R94" s="31">
        <v>0.03</v>
      </c>
      <c r="S94" s="32" t="s">
        <v>28</v>
      </c>
      <c r="T94" s="27" t="str">
        <f>VLOOKUP(S94,[1]Страна!$A$2:$B$246,2,0)</f>
        <v>КИТАЙ</v>
      </c>
      <c r="W94" s="40"/>
      <c r="X94" s="35" t="e">
        <f t="shared" si="8"/>
        <v>#N/A</v>
      </c>
      <c r="Y94" s="35" t="e">
        <f>VLOOKUP(W94,A93:$S$5784,9,FALSE)</f>
        <v>#N/A</v>
      </c>
      <c r="Z94" s="36" t="e">
        <f t="shared" si="9"/>
        <v>#N/A</v>
      </c>
      <c r="AA94" s="37" t="e">
        <f t="shared" si="10"/>
        <v>#N/A</v>
      </c>
      <c r="AB94" s="38" t="e">
        <f t="shared" si="11"/>
        <v>#N/A</v>
      </c>
      <c r="AC94" s="39" t="e">
        <f t="shared" si="12"/>
        <v>#N/A</v>
      </c>
    </row>
    <row r="95" spans="1:29" ht="10.5" customHeight="1">
      <c r="A95" s="25">
        <v>154403</v>
      </c>
      <c r="B95" s="26" t="s">
        <v>177</v>
      </c>
      <c r="C95" s="27">
        <v>1</v>
      </c>
      <c r="D95" s="27" t="s">
        <v>26</v>
      </c>
      <c r="E95" s="28">
        <v>4717</v>
      </c>
      <c r="F95" s="28">
        <f>C95*E95</f>
        <v>4717</v>
      </c>
      <c r="G95" s="28">
        <f>F95*R95</f>
        <v>141.51</v>
      </c>
      <c r="H95" s="28">
        <v>13.64</v>
      </c>
      <c r="I95" s="28">
        <v>15.7</v>
      </c>
      <c r="J95" s="29">
        <v>8.6696999999999996E-2</v>
      </c>
      <c r="K95" s="28">
        <f>H95*C95</f>
        <v>13.64</v>
      </c>
      <c r="L95" s="28">
        <f>I95*C95</f>
        <v>15.7</v>
      </c>
      <c r="M95" s="29">
        <f>J95*C95</f>
        <v>8.6696999999999996E-2</v>
      </c>
      <c r="N95" s="30" t="s">
        <v>178</v>
      </c>
      <c r="O95" s="27">
        <v>85</v>
      </c>
      <c r="P95" s="27">
        <v>8518</v>
      </c>
      <c r="Q95" s="27" t="s">
        <v>175</v>
      </c>
      <c r="R95" s="31">
        <f>VLOOKUP(Q95,[1]Страна!D$1:F$120,2,FALSE)</f>
        <v>0.03</v>
      </c>
      <c r="S95" s="32" t="s">
        <v>28</v>
      </c>
      <c r="T95" s="27" t="str">
        <f>VLOOKUP(S95,[1]Страна!$A$2:$B$246,2,0)</f>
        <v>КИТАЙ</v>
      </c>
      <c r="W95" s="34"/>
      <c r="X95" s="35" t="e">
        <f t="shared" si="8"/>
        <v>#N/A</v>
      </c>
      <c r="Y95" s="35" t="e">
        <f>VLOOKUP(W95,A94:$S$5784,9,FALSE)</f>
        <v>#N/A</v>
      </c>
      <c r="Z95" s="36" t="e">
        <f t="shared" si="9"/>
        <v>#N/A</v>
      </c>
      <c r="AA95" s="37" t="e">
        <f t="shared" si="10"/>
        <v>#N/A</v>
      </c>
      <c r="AB95" s="38" t="e">
        <f t="shared" si="11"/>
        <v>#N/A</v>
      </c>
      <c r="AC95" s="39" t="e">
        <f t="shared" si="12"/>
        <v>#N/A</v>
      </c>
    </row>
    <row r="96" spans="1:29" ht="10.5" customHeight="1">
      <c r="A96" s="25">
        <v>223035</v>
      </c>
      <c r="B96" s="26" t="s">
        <v>179</v>
      </c>
      <c r="C96" s="27">
        <v>1</v>
      </c>
      <c r="D96" s="27" t="s">
        <v>26</v>
      </c>
      <c r="E96" s="28">
        <v>2959</v>
      </c>
      <c r="F96" s="28">
        <v>2959</v>
      </c>
      <c r="G96" s="28">
        <v>88.77</v>
      </c>
      <c r="H96" s="28">
        <v>7.6</v>
      </c>
      <c r="I96" s="28">
        <v>8</v>
      </c>
      <c r="J96" s="29">
        <v>2.1000000000000001E-2</v>
      </c>
      <c r="K96" s="28">
        <v>7.6</v>
      </c>
      <c r="L96" s="28">
        <v>8</v>
      </c>
      <c r="M96" s="29">
        <v>2.1000000000000001E-2</v>
      </c>
      <c r="N96" s="30">
        <v>4714033657068</v>
      </c>
      <c r="O96" s="27">
        <v>85</v>
      </c>
      <c r="P96" s="27">
        <v>8518</v>
      </c>
      <c r="Q96" s="27" t="s">
        <v>175</v>
      </c>
      <c r="R96" s="31">
        <v>0.03</v>
      </c>
      <c r="S96" s="32" t="s">
        <v>28</v>
      </c>
      <c r="T96" s="27" t="str">
        <f>VLOOKUP(S96,[1]Страна!$A$2:$B$246,2,0)</f>
        <v>КИТАЙ</v>
      </c>
      <c r="W96" s="40"/>
      <c r="X96" s="35" t="e">
        <f t="shared" si="8"/>
        <v>#N/A</v>
      </c>
      <c r="Y96" s="35" t="e">
        <f>VLOOKUP(W96,A95:$S$5784,9,FALSE)</f>
        <v>#N/A</v>
      </c>
      <c r="Z96" s="36" t="e">
        <f t="shared" si="9"/>
        <v>#N/A</v>
      </c>
      <c r="AA96" s="37" t="e">
        <f t="shared" si="10"/>
        <v>#N/A</v>
      </c>
      <c r="AB96" s="38" t="e">
        <f t="shared" si="11"/>
        <v>#N/A</v>
      </c>
      <c r="AC96" s="39" t="e">
        <f t="shared" si="12"/>
        <v>#N/A</v>
      </c>
    </row>
    <row r="97" spans="1:29" ht="10.5" customHeight="1">
      <c r="A97" s="25">
        <v>164914</v>
      </c>
      <c r="B97" s="26" t="s">
        <v>180</v>
      </c>
      <c r="C97" s="27">
        <v>1</v>
      </c>
      <c r="D97" s="27" t="s">
        <v>26</v>
      </c>
      <c r="E97" s="28">
        <v>510</v>
      </c>
      <c r="F97" s="28">
        <v>510</v>
      </c>
      <c r="G97" s="28">
        <v>15.299999999999999</v>
      </c>
      <c r="H97" s="28">
        <v>0.28999999999999998</v>
      </c>
      <c r="I97" s="28">
        <v>0.34</v>
      </c>
      <c r="J97" s="29">
        <v>1.2600000000000001E-3</v>
      </c>
      <c r="K97" s="28">
        <v>0.28999999999999998</v>
      </c>
      <c r="L97" s="28">
        <v>0.34</v>
      </c>
      <c r="M97" s="29">
        <f>C97*J97</f>
        <v>1.2600000000000001E-3</v>
      </c>
      <c r="N97" s="30">
        <v>4714033656603</v>
      </c>
      <c r="O97" s="27">
        <v>85</v>
      </c>
      <c r="P97" s="27">
        <v>8518</v>
      </c>
      <c r="Q97" s="27" t="s">
        <v>175</v>
      </c>
      <c r="R97" s="31">
        <f>VLOOKUP(Q97,[1]Страна!D$1:F$120,2,FALSE)</f>
        <v>0.03</v>
      </c>
      <c r="S97" s="32" t="s">
        <v>28</v>
      </c>
      <c r="T97" s="27" t="str">
        <f>VLOOKUP(S97,[1]Страна!$A$2:$B$246,2,0)</f>
        <v>КИТАЙ</v>
      </c>
      <c r="W97" s="34"/>
      <c r="X97" s="35" t="e">
        <f t="shared" si="8"/>
        <v>#N/A</v>
      </c>
      <c r="Y97" s="35" t="e">
        <f>VLOOKUP(W97,A96:$S$5784,9,FALSE)</f>
        <v>#N/A</v>
      </c>
      <c r="Z97" s="36" t="e">
        <f t="shared" si="9"/>
        <v>#N/A</v>
      </c>
      <c r="AA97" s="37" t="e">
        <f t="shared" si="10"/>
        <v>#N/A</v>
      </c>
      <c r="AB97" s="38" t="e">
        <f t="shared" si="11"/>
        <v>#N/A</v>
      </c>
      <c r="AC97" s="39" t="e">
        <f t="shared" si="12"/>
        <v>#N/A</v>
      </c>
    </row>
    <row r="98" spans="1:29" ht="10.5" customHeight="1">
      <c r="A98" s="25">
        <v>175553</v>
      </c>
      <c r="B98" s="26" t="s">
        <v>181</v>
      </c>
      <c r="C98" s="27">
        <v>1</v>
      </c>
      <c r="D98" s="27" t="s">
        <v>26</v>
      </c>
      <c r="E98" s="28">
        <v>187</v>
      </c>
      <c r="F98" s="28">
        <v>187</v>
      </c>
      <c r="G98" s="28">
        <v>5.6099999999999994</v>
      </c>
      <c r="H98" s="28">
        <v>0.14000000000000001</v>
      </c>
      <c r="I98" s="28">
        <v>0.18</v>
      </c>
      <c r="J98" s="29">
        <v>9.3599999999999998E-4</v>
      </c>
      <c r="K98" s="28">
        <v>0.14000000000000001</v>
      </c>
      <c r="L98" s="28">
        <v>0.18</v>
      </c>
      <c r="M98" s="29">
        <v>9.3599999999999998E-4</v>
      </c>
      <c r="N98" s="30">
        <v>4714033655040</v>
      </c>
      <c r="O98" s="27">
        <v>85</v>
      </c>
      <c r="P98" s="27">
        <v>8518</v>
      </c>
      <c r="Q98" s="27" t="s">
        <v>175</v>
      </c>
      <c r="R98" s="31">
        <v>0.03</v>
      </c>
      <c r="S98" s="32" t="s">
        <v>28</v>
      </c>
      <c r="T98" s="27" t="str">
        <f>VLOOKUP(S98,[1]Страна!$A$2:$B$246,2,0)</f>
        <v>КИТАЙ</v>
      </c>
      <c r="W98" s="40"/>
      <c r="X98" s="35" t="e">
        <f t="shared" si="8"/>
        <v>#N/A</v>
      </c>
      <c r="Y98" s="35" t="e">
        <f>VLOOKUP(W98,A97:$S$5784,9,FALSE)</f>
        <v>#N/A</v>
      </c>
      <c r="Z98" s="36" t="e">
        <f t="shared" si="9"/>
        <v>#N/A</v>
      </c>
      <c r="AA98" s="37" t="e">
        <f t="shared" si="10"/>
        <v>#N/A</v>
      </c>
      <c r="AB98" s="38" t="e">
        <f t="shared" si="11"/>
        <v>#N/A</v>
      </c>
      <c r="AC98" s="39" t="e">
        <f t="shared" si="12"/>
        <v>#N/A</v>
      </c>
    </row>
    <row r="99" spans="1:29" ht="10.5" customHeight="1">
      <c r="A99" s="25">
        <v>190883</v>
      </c>
      <c r="B99" s="26" t="s">
        <v>182</v>
      </c>
      <c r="C99" s="27">
        <v>5</v>
      </c>
      <c r="D99" s="27" t="s">
        <v>26</v>
      </c>
      <c r="E99" s="28">
        <v>162</v>
      </c>
      <c r="F99" s="28">
        <v>810</v>
      </c>
      <c r="G99" s="28">
        <v>24.3</v>
      </c>
      <c r="H99" s="28">
        <v>0.14000000000000001</v>
      </c>
      <c r="I99" s="28">
        <v>0.18</v>
      </c>
      <c r="J99" s="29">
        <v>1.1999999999999999E-3</v>
      </c>
      <c r="K99" s="28">
        <v>0.7</v>
      </c>
      <c r="L99" s="28">
        <v>0.9</v>
      </c>
      <c r="M99" s="29">
        <f>C99*J99</f>
        <v>5.9999999999999993E-3</v>
      </c>
      <c r="N99" s="30">
        <v>4714033655033</v>
      </c>
      <c r="O99" s="27">
        <v>85</v>
      </c>
      <c r="P99" s="27">
        <v>8518</v>
      </c>
      <c r="Q99" s="27">
        <v>3456</v>
      </c>
      <c r="R99" s="31" t="e">
        <f>VLOOKUP(Q99,[1]Страна!D$1:F$120,2,FALSE)</f>
        <v>#N/A</v>
      </c>
      <c r="S99" s="32" t="s">
        <v>28</v>
      </c>
      <c r="T99" s="27" t="str">
        <f>VLOOKUP(S99,[1]Страна!$A$2:$B$246,2,0)</f>
        <v>КИТАЙ</v>
      </c>
      <c r="W99" s="34"/>
      <c r="X99" s="35" t="e">
        <f t="shared" si="8"/>
        <v>#N/A</v>
      </c>
      <c r="Y99" s="35" t="e">
        <f>VLOOKUP(W99,A98:$S$5784,9,FALSE)</f>
        <v>#N/A</v>
      </c>
      <c r="Z99" s="36" t="e">
        <f t="shared" si="9"/>
        <v>#N/A</v>
      </c>
      <c r="AA99" s="37" t="e">
        <f t="shared" si="10"/>
        <v>#N/A</v>
      </c>
      <c r="AB99" s="38" t="e">
        <f t="shared" si="11"/>
        <v>#N/A</v>
      </c>
      <c r="AC99" s="39" t="e">
        <f t="shared" si="12"/>
        <v>#N/A</v>
      </c>
    </row>
    <row r="100" spans="1:29" ht="10.5" customHeight="1">
      <c r="A100" s="41">
        <v>175552</v>
      </c>
      <c r="B100" s="42" t="s">
        <v>183</v>
      </c>
      <c r="C100" s="43">
        <v>1</v>
      </c>
      <c r="D100" s="44" t="s">
        <v>26</v>
      </c>
      <c r="E100" s="45">
        <v>178</v>
      </c>
      <c r="F100" s="45">
        <v>178</v>
      </c>
      <c r="G100" s="46">
        <v>5.34</v>
      </c>
      <c r="H100" s="46">
        <v>0.14000000000000001</v>
      </c>
      <c r="I100" s="46">
        <v>1</v>
      </c>
      <c r="J100" s="47">
        <v>1.0399999999999999E-3</v>
      </c>
      <c r="K100" s="46">
        <v>0.14000000000000001</v>
      </c>
      <c r="L100" s="46">
        <v>1</v>
      </c>
      <c r="M100" s="47">
        <v>1.0399999999999999E-3</v>
      </c>
      <c r="N100" s="48" t="s">
        <v>184</v>
      </c>
      <c r="O100" s="49">
        <v>85</v>
      </c>
      <c r="P100" s="49">
        <v>8518</v>
      </c>
      <c r="Q100" s="49" t="s">
        <v>185</v>
      </c>
      <c r="R100" s="50">
        <v>0.03</v>
      </c>
      <c r="S100" s="51" t="s">
        <v>28</v>
      </c>
      <c r="T100" s="27" t="str">
        <f>VLOOKUP(S100,[1]Страна!$A$2:$B$246,2,0)</f>
        <v>КИТАЙ</v>
      </c>
      <c r="W100" s="40"/>
      <c r="X100" s="35" t="e">
        <f t="shared" si="8"/>
        <v>#N/A</v>
      </c>
      <c r="Y100" s="35" t="e">
        <f>VLOOKUP(W100,A99:$S$5784,9,FALSE)</f>
        <v>#N/A</v>
      </c>
      <c r="Z100" s="36" t="e">
        <f t="shared" si="9"/>
        <v>#N/A</v>
      </c>
      <c r="AA100" s="37" t="e">
        <f t="shared" si="10"/>
        <v>#N/A</v>
      </c>
      <c r="AB100" s="38" t="e">
        <f t="shared" si="11"/>
        <v>#N/A</v>
      </c>
      <c r="AC100" s="39" t="e">
        <f t="shared" si="12"/>
        <v>#N/A</v>
      </c>
    </row>
    <row r="101" spans="1:29" ht="10.5" customHeight="1">
      <c r="A101" s="25">
        <v>216386</v>
      </c>
      <c r="B101" s="26" t="s">
        <v>186</v>
      </c>
      <c r="C101" s="27">
        <v>3</v>
      </c>
      <c r="D101" s="27" t="s">
        <v>26</v>
      </c>
      <c r="E101" s="28">
        <v>196</v>
      </c>
      <c r="F101" s="28">
        <v>588</v>
      </c>
      <c r="G101" s="28">
        <v>17.64</v>
      </c>
      <c r="H101" s="28">
        <v>0.12</v>
      </c>
      <c r="I101" s="28">
        <v>0.24</v>
      </c>
      <c r="J101" s="29">
        <v>8.4999999999999995E-4</v>
      </c>
      <c r="K101" s="28">
        <v>0.36</v>
      </c>
      <c r="L101" s="28">
        <v>0.72</v>
      </c>
      <c r="M101" s="29">
        <f t="shared" ref="M101:M106" si="14">C101*J101</f>
        <v>2.5499999999999997E-3</v>
      </c>
      <c r="N101" s="30">
        <v>4714033656337</v>
      </c>
      <c r="O101" s="27">
        <v>85</v>
      </c>
      <c r="P101" s="27">
        <v>8518</v>
      </c>
      <c r="Q101" s="27" t="s">
        <v>175</v>
      </c>
      <c r="R101" s="31">
        <f>VLOOKUP(Q101,[1]Страна!D$1:F$120,2,FALSE)</f>
        <v>0.03</v>
      </c>
      <c r="S101" s="32" t="s">
        <v>28</v>
      </c>
      <c r="T101" s="27" t="str">
        <f>VLOOKUP(S101,[1]Страна!$A$2:$B$246,2,0)</f>
        <v>КИТАЙ</v>
      </c>
      <c r="W101" s="34"/>
      <c r="X101" s="35" t="e">
        <f t="shared" si="8"/>
        <v>#N/A</v>
      </c>
      <c r="Y101" s="35" t="e">
        <f>VLOOKUP(W101,A100:$S$5784,9,FALSE)</f>
        <v>#N/A</v>
      </c>
      <c r="Z101" s="36" t="e">
        <f t="shared" si="9"/>
        <v>#N/A</v>
      </c>
      <c r="AA101" s="37" t="e">
        <f t="shared" si="10"/>
        <v>#N/A</v>
      </c>
      <c r="AB101" s="38" t="e">
        <f t="shared" si="11"/>
        <v>#N/A</v>
      </c>
      <c r="AC101" s="39" t="e">
        <f t="shared" si="12"/>
        <v>#N/A</v>
      </c>
    </row>
    <row r="102" spans="1:29" ht="10.5" customHeight="1">
      <c r="A102" s="25">
        <v>216387</v>
      </c>
      <c r="B102" s="26" t="s">
        <v>187</v>
      </c>
      <c r="C102" s="27">
        <v>2</v>
      </c>
      <c r="D102" s="27" t="s">
        <v>26</v>
      </c>
      <c r="E102" s="28">
        <v>200</v>
      </c>
      <c r="F102" s="28">
        <v>400</v>
      </c>
      <c r="G102" s="28">
        <v>12</v>
      </c>
      <c r="H102" s="28">
        <v>0.12</v>
      </c>
      <c r="I102" s="28">
        <v>0.24</v>
      </c>
      <c r="J102" s="29">
        <v>8.9999999999999998E-4</v>
      </c>
      <c r="K102" s="28">
        <v>0.24</v>
      </c>
      <c r="L102" s="28">
        <v>0.48</v>
      </c>
      <c r="M102" s="29">
        <f t="shared" si="14"/>
        <v>1.8E-3</v>
      </c>
      <c r="N102" s="30">
        <v>4714033656351</v>
      </c>
      <c r="O102" s="27">
        <v>85</v>
      </c>
      <c r="P102" s="27">
        <v>8518</v>
      </c>
      <c r="Q102" s="27" t="s">
        <v>175</v>
      </c>
      <c r="R102" s="31">
        <f>VLOOKUP(Q102,[1]Страна!D$1:F$120,2,FALSE)</f>
        <v>0.03</v>
      </c>
      <c r="S102" s="32" t="s">
        <v>28</v>
      </c>
      <c r="T102" s="27" t="str">
        <f>VLOOKUP(S102,[1]Страна!$A$2:$B$246,2,0)</f>
        <v>КИТАЙ</v>
      </c>
      <c r="W102" s="34"/>
      <c r="X102" s="35" t="e">
        <f t="shared" si="8"/>
        <v>#N/A</v>
      </c>
      <c r="Y102" s="35" t="e">
        <f>VLOOKUP(W102,A101:$S$5784,9,FALSE)</f>
        <v>#N/A</v>
      </c>
      <c r="Z102" s="36" t="e">
        <f t="shared" si="9"/>
        <v>#N/A</v>
      </c>
      <c r="AA102" s="37" t="e">
        <f t="shared" si="10"/>
        <v>#N/A</v>
      </c>
      <c r="AB102" s="38" t="e">
        <f t="shared" si="11"/>
        <v>#N/A</v>
      </c>
      <c r="AC102" s="39" t="e">
        <f t="shared" si="12"/>
        <v>#N/A</v>
      </c>
    </row>
    <row r="103" spans="1:29" ht="10.5" customHeight="1">
      <c r="A103" s="25">
        <v>133432</v>
      </c>
      <c r="B103" s="26" t="s">
        <v>188</v>
      </c>
      <c r="C103" s="27">
        <v>1</v>
      </c>
      <c r="D103" s="27" t="s">
        <v>26</v>
      </c>
      <c r="E103" s="28">
        <v>459</v>
      </c>
      <c r="F103" s="28">
        <v>459</v>
      </c>
      <c r="G103" s="28">
        <v>13.77</v>
      </c>
      <c r="H103" s="28">
        <v>0.8</v>
      </c>
      <c r="I103" s="28">
        <v>1</v>
      </c>
      <c r="J103" s="29">
        <v>1.8E-3</v>
      </c>
      <c r="K103" s="28">
        <v>0.8</v>
      </c>
      <c r="L103" s="28">
        <v>1</v>
      </c>
      <c r="M103" s="29">
        <f t="shared" si="14"/>
        <v>1.8E-3</v>
      </c>
      <c r="N103" s="30">
        <v>4714033655309</v>
      </c>
      <c r="O103" s="27">
        <v>85</v>
      </c>
      <c r="P103" s="27">
        <v>8518</v>
      </c>
      <c r="Q103" s="27" t="s">
        <v>175</v>
      </c>
      <c r="R103" s="31">
        <f>VLOOKUP(Q103,[1]Страна!D$1:F$120,2,FALSE)</f>
        <v>0.03</v>
      </c>
      <c r="S103" s="32" t="s">
        <v>28</v>
      </c>
      <c r="T103" s="27" t="str">
        <f>VLOOKUP(S103,[1]Страна!$A$2:$B$246,2,0)</f>
        <v>КИТАЙ</v>
      </c>
      <c r="W103" s="34"/>
      <c r="X103" s="35" t="e">
        <f t="shared" si="8"/>
        <v>#N/A</v>
      </c>
      <c r="Y103" s="35" t="e">
        <f>VLOOKUP(W103,A102:$S$5784,9,FALSE)</f>
        <v>#N/A</v>
      </c>
      <c r="Z103" s="36" t="e">
        <f t="shared" si="9"/>
        <v>#N/A</v>
      </c>
      <c r="AA103" s="37" t="e">
        <f t="shared" si="10"/>
        <v>#N/A</v>
      </c>
      <c r="AB103" s="38" t="e">
        <f t="shared" si="11"/>
        <v>#N/A</v>
      </c>
      <c r="AC103" s="39" t="e">
        <f t="shared" si="12"/>
        <v>#N/A</v>
      </c>
    </row>
    <row r="104" spans="1:29" ht="10.5" customHeight="1">
      <c r="A104" s="25">
        <v>133433</v>
      </c>
      <c r="B104" s="26" t="s">
        <v>189</v>
      </c>
      <c r="C104" s="27">
        <v>1</v>
      </c>
      <c r="D104" s="27" t="s">
        <v>26</v>
      </c>
      <c r="E104" s="28">
        <v>459</v>
      </c>
      <c r="F104" s="28">
        <v>459</v>
      </c>
      <c r="G104" s="28">
        <v>13.77</v>
      </c>
      <c r="H104" s="28">
        <v>0.43</v>
      </c>
      <c r="I104" s="28">
        <v>0.56999999999999995</v>
      </c>
      <c r="J104" s="29">
        <v>1.8E-3</v>
      </c>
      <c r="K104" s="28">
        <v>0.43</v>
      </c>
      <c r="L104" s="28">
        <v>0.56999999999999995</v>
      </c>
      <c r="M104" s="29">
        <f t="shared" si="14"/>
        <v>1.8E-3</v>
      </c>
      <c r="N104" s="30">
        <v>4714033655316</v>
      </c>
      <c r="O104" s="27">
        <v>85</v>
      </c>
      <c r="P104" s="27">
        <v>8518</v>
      </c>
      <c r="Q104" s="27" t="s">
        <v>175</v>
      </c>
      <c r="R104" s="31">
        <f>VLOOKUP(Q104,[1]Страна!D$1:F$120,2,FALSE)</f>
        <v>0.03</v>
      </c>
      <c r="S104" s="32" t="s">
        <v>28</v>
      </c>
      <c r="T104" s="27" t="str">
        <f>VLOOKUP(S104,[1]Страна!$A$2:$B$246,2,0)</f>
        <v>КИТАЙ</v>
      </c>
      <c r="W104" s="34"/>
      <c r="X104" s="35" t="e">
        <f t="shared" si="8"/>
        <v>#N/A</v>
      </c>
      <c r="Y104" s="35" t="e">
        <f>VLOOKUP(W104,A103:$S$5784,9,FALSE)</f>
        <v>#N/A</v>
      </c>
      <c r="Z104" s="36" t="e">
        <f t="shared" si="9"/>
        <v>#N/A</v>
      </c>
      <c r="AA104" s="37" t="e">
        <f t="shared" si="10"/>
        <v>#N/A</v>
      </c>
      <c r="AB104" s="38" t="e">
        <f t="shared" si="11"/>
        <v>#N/A</v>
      </c>
      <c r="AC104" s="39" t="e">
        <f t="shared" si="12"/>
        <v>#N/A</v>
      </c>
    </row>
    <row r="105" spans="1:29" ht="10.5" customHeight="1">
      <c r="A105" s="25">
        <v>133423</v>
      </c>
      <c r="B105" s="26" t="s">
        <v>190</v>
      </c>
      <c r="C105" s="27">
        <v>1</v>
      </c>
      <c r="D105" s="27" t="s">
        <v>26</v>
      </c>
      <c r="E105" s="28">
        <v>340</v>
      </c>
      <c r="F105" s="28">
        <v>340</v>
      </c>
      <c r="G105" s="28">
        <v>10.199999999999999</v>
      </c>
      <c r="H105" s="28">
        <v>0.1</v>
      </c>
      <c r="I105" s="28">
        <v>0.2</v>
      </c>
      <c r="J105" s="29">
        <v>2.2950000000000002E-3</v>
      </c>
      <c r="K105" s="28">
        <v>0.1</v>
      </c>
      <c r="L105" s="28">
        <v>0.2</v>
      </c>
      <c r="M105" s="29">
        <f t="shared" si="14"/>
        <v>2.2950000000000002E-3</v>
      </c>
      <c r="N105" s="30">
        <v>4714033652100</v>
      </c>
      <c r="O105" s="27">
        <v>85</v>
      </c>
      <c r="P105" s="27">
        <v>8518</v>
      </c>
      <c r="Q105" s="27" t="s">
        <v>175</v>
      </c>
      <c r="R105" s="31">
        <f>VLOOKUP(Q105,[1]Страна!D$1:F$120,2,FALSE)</f>
        <v>0.03</v>
      </c>
      <c r="S105" s="32" t="s">
        <v>28</v>
      </c>
      <c r="T105" s="27" t="str">
        <f>VLOOKUP(S105,[1]Страна!$A$2:$B$246,2,0)</f>
        <v>КИТАЙ</v>
      </c>
      <c r="W105" s="34"/>
      <c r="X105" s="35" t="e">
        <f t="shared" si="8"/>
        <v>#N/A</v>
      </c>
      <c r="Y105" s="35" t="e">
        <f>VLOOKUP(W105,A104:$S$5784,9,FALSE)</f>
        <v>#N/A</v>
      </c>
      <c r="Z105" s="36" t="e">
        <f t="shared" si="9"/>
        <v>#N/A</v>
      </c>
      <c r="AA105" s="37" t="e">
        <f t="shared" si="10"/>
        <v>#N/A</v>
      </c>
      <c r="AB105" s="38" t="e">
        <f t="shared" si="11"/>
        <v>#N/A</v>
      </c>
      <c r="AC105" s="39" t="e">
        <f t="shared" si="12"/>
        <v>#N/A</v>
      </c>
    </row>
    <row r="106" spans="1:29" ht="10.5" customHeight="1">
      <c r="A106" s="25">
        <v>133425</v>
      </c>
      <c r="B106" s="26" t="s">
        <v>191</v>
      </c>
      <c r="C106" s="27">
        <v>1</v>
      </c>
      <c r="D106" s="27" t="s">
        <v>26</v>
      </c>
      <c r="E106" s="28">
        <v>315</v>
      </c>
      <c r="F106" s="28">
        <v>315</v>
      </c>
      <c r="G106" s="28">
        <v>9.4499999999999993</v>
      </c>
      <c r="H106" s="28">
        <v>0.8</v>
      </c>
      <c r="I106" s="28">
        <v>1</v>
      </c>
      <c r="J106" s="29">
        <v>1.536E-3</v>
      </c>
      <c r="K106" s="28">
        <v>0.8</v>
      </c>
      <c r="L106" s="28">
        <v>1</v>
      </c>
      <c r="M106" s="29">
        <f t="shared" si="14"/>
        <v>1.536E-3</v>
      </c>
      <c r="N106" s="30">
        <v>4714033652209</v>
      </c>
      <c r="O106" s="27">
        <v>85</v>
      </c>
      <c r="P106" s="27">
        <v>8518</v>
      </c>
      <c r="Q106" s="27" t="s">
        <v>175</v>
      </c>
      <c r="R106" s="31">
        <f>VLOOKUP(Q106,[1]Страна!D$1:F$120,2,FALSE)</f>
        <v>0.03</v>
      </c>
      <c r="S106" s="32" t="s">
        <v>28</v>
      </c>
      <c r="T106" s="27" t="str">
        <f>VLOOKUP(S106,[1]Страна!$A$2:$B$246,2,0)</f>
        <v>КИТАЙ</v>
      </c>
      <c r="W106" s="34"/>
      <c r="X106" s="35" t="e">
        <f t="shared" si="8"/>
        <v>#N/A</v>
      </c>
      <c r="Y106" s="35" t="e">
        <f>VLOOKUP(W106,A105:$S$5784,9,FALSE)</f>
        <v>#N/A</v>
      </c>
      <c r="Z106" s="36" t="e">
        <f t="shared" si="9"/>
        <v>#N/A</v>
      </c>
      <c r="AA106" s="37" t="e">
        <f t="shared" si="10"/>
        <v>#N/A</v>
      </c>
      <c r="AB106" s="38" t="e">
        <f t="shared" si="11"/>
        <v>#N/A</v>
      </c>
      <c r="AC106" s="39" t="e">
        <f t="shared" si="12"/>
        <v>#N/A</v>
      </c>
    </row>
    <row r="107" spans="1:29" ht="10.5" customHeight="1">
      <c r="A107" s="41">
        <v>133429</v>
      </c>
      <c r="B107" s="42" t="s">
        <v>192</v>
      </c>
      <c r="C107" s="43">
        <v>2</v>
      </c>
      <c r="D107" s="44" t="s">
        <v>26</v>
      </c>
      <c r="E107" s="45">
        <v>298</v>
      </c>
      <c r="F107" s="45">
        <v>596</v>
      </c>
      <c r="G107" s="46">
        <v>17.88</v>
      </c>
      <c r="H107" s="46">
        <v>0.38</v>
      </c>
      <c r="I107" s="46">
        <v>1</v>
      </c>
      <c r="J107" s="47">
        <v>2.5600000000000002E-3</v>
      </c>
      <c r="K107" s="46">
        <v>0.76</v>
      </c>
      <c r="L107" s="46">
        <v>2</v>
      </c>
      <c r="M107" s="47">
        <v>5.1200000000000004E-3</v>
      </c>
      <c r="N107" s="48" t="s">
        <v>193</v>
      </c>
      <c r="O107" s="49">
        <v>85</v>
      </c>
      <c r="P107" s="49">
        <v>8518</v>
      </c>
      <c r="Q107" s="49" t="s">
        <v>185</v>
      </c>
      <c r="R107" s="50">
        <v>0.03</v>
      </c>
      <c r="S107" s="51" t="s">
        <v>28</v>
      </c>
      <c r="T107" s="27" t="str">
        <f>VLOOKUP(S107,[1]Страна!$A$2:$B$246,2,0)</f>
        <v>КИТАЙ</v>
      </c>
      <c r="W107" s="40"/>
      <c r="X107" s="35" t="e">
        <f t="shared" si="8"/>
        <v>#N/A</v>
      </c>
      <c r="Y107" s="35" t="e">
        <f>VLOOKUP(W107,A106:$S$5784,9,FALSE)</f>
        <v>#N/A</v>
      </c>
      <c r="Z107" s="36" t="e">
        <f t="shared" si="9"/>
        <v>#N/A</v>
      </c>
      <c r="AA107" s="37" t="e">
        <f t="shared" si="10"/>
        <v>#N/A</v>
      </c>
      <c r="AB107" s="38" t="e">
        <f t="shared" si="11"/>
        <v>#N/A</v>
      </c>
      <c r="AC107" s="39" t="e">
        <f t="shared" si="12"/>
        <v>#N/A</v>
      </c>
    </row>
    <row r="108" spans="1:29" ht="10.5" customHeight="1">
      <c r="A108" s="25">
        <v>164913</v>
      </c>
      <c r="B108" s="26" t="s">
        <v>194</v>
      </c>
      <c r="C108" s="27">
        <v>1</v>
      </c>
      <c r="D108" s="27" t="s">
        <v>26</v>
      </c>
      <c r="E108" s="28">
        <v>298</v>
      </c>
      <c r="F108" s="28">
        <v>298</v>
      </c>
      <c r="G108" s="28">
        <v>8.94</v>
      </c>
      <c r="H108" s="28">
        <v>0.25</v>
      </c>
      <c r="I108" s="28">
        <v>0.31</v>
      </c>
      <c r="J108" s="29">
        <v>1.2800000000000001E-3</v>
      </c>
      <c r="K108" s="28">
        <v>0.25</v>
      </c>
      <c r="L108" s="28">
        <v>0.31</v>
      </c>
      <c r="M108" s="29">
        <f>C108*J108</f>
        <v>1.2800000000000001E-3</v>
      </c>
      <c r="N108" s="30">
        <v>4714033654906</v>
      </c>
      <c r="O108" s="27">
        <v>85</v>
      </c>
      <c r="P108" s="27">
        <v>8518</v>
      </c>
      <c r="Q108" s="27" t="s">
        <v>175</v>
      </c>
      <c r="R108" s="31">
        <f>VLOOKUP(Q108,[1]Страна!D$1:F$120,2,FALSE)</f>
        <v>0.03</v>
      </c>
      <c r="S108" s="32" t="s">
        <v>28</v>
      </c>
      <c r="T108" s="27" t="str">
        <f>VLOOKUP(S108,[1]Страна!$A$2:$B$246,2,0)</f>
        <v>КИТАЙ</v>
      </c>
      <c r="W108" s="34"/>
      <c r="X108" s="35" t="e">
        <f t="shared" si="8"/>
        <v>#N/A</v>
      </c>
      <c r="Y108" s="35" t="e">
        <f>VLOOKUP(W108,A107:$S$5784,9,FALSE)</f>
        <v>#N/A</v>
      </c>
      <c r="Z108" s="36" t="e">
        <f t="shared" si="9"/>
        <v>#N/A</v>
      </c>
      <c r="AA108" s="37" t="e">
        <f t="shared" si="10"/>
        <v>#N/A</v>
      </c>
      <c r="AB108" s="38" t="e">
        <f t="shared" si="11"/>
        <v>#N/A</v>
      </c>
      <c r="AC108" s="39" t="e">
        <f t="shared" si="12"/>
        <v>#N/A</v>
      </c>
    </row>
    <row r="109" spans="1:29" ht="10.5" customHeight="1">
      <c r="A109" s="25">
        <v>189058</v>
      </c>
      <c r="B109" s="26" t="s">
        <v>195</v>
      </c>
      <c r="C109" s="27">
        <v>1</v>
      </c>
      <c r="D109" s="27" t="s">
        <v>26</v>
      </c>
      <c r="E109" s="28">
        <v>408</v>
      </c>
      <c r="F109" s="28">
        <v>408</v>
      </c>
      <c r="G109" s="28">
        <v>12.24</v>
      </c>
      <c r="H109" s="28">
        <v>0.42</v>
      </c>
      <c r="I109" s="28">
        <v>0.55000000000000004</v>
      </c>
      <c r="J109" s="29">
        <v>1.8E-3</v>
      </c>
      <c r="K109" s="28">
        <v>0.42</v>
      </c>
      <c r="L109" s="28">
        <v>0.55000000000000004</v>
      </c>
      <c r="M109" s="29">
        <f>C109*J109</f>
        <v>1.8E-3</v>
      </c>
      <c r="N109" s="30">
        <v>4714033655316</v>
      </c>
      <c r="O109" s="27">
        <v>85</v>
      </c>
      <c r="P109" s="27">
        <v>8518</v>
      </c>
      <c r="Q109" s="27" t="s">
        <v>175</v>
      </c>
      <c r="R109" s="31">
        <f>VLOOKUP(Q109,[1]Страна!D$1:F$120,2,FALSE)</f>
        <v>0.03</v>
      </c>
      <c r="S109" s="32" t="s">
        <v>28</v>
      </c>
      <c r="T109" s="27" t="str">
        <f>VLOOKUP(S109,[1]Страна!$A$2:$B$246,2,0)</f>
        <v>КИТАЙ</v>
      </c>
      <c r="W109" s="34"/>
      <c r="X109" s="35" t="e">
        <f t="shared" si="8"/>
        <v>#N/A</v>
      </c>
      <c r="Y109" s="35" t="e">
        <f>VLOOKUP(W109,A108:$S$5784,9,FALSE)</f>
        <v>#N/A</v>
      </c>
      <c r="Z109" s="36" t="e">
        <f t="shared" si="9"/>
        <v>#N/A</v>
      </c>
      <c r="AA109" s="37" t="e">
        <f t="shared" si="10"/>
        <v>#N/A</v>
      </c>
      <c r="AB109" s="38" t="e">
        <f t="shared" si="11"/>
        <v>#N/A</v>
      </c>
      <c r="AC109" s="39" t="e">
        <f t="shared" si="12"/>
        <v>#N/A</v>
      </c>
    </row>
    <row r="110" spans="1:29" ht="10.5" customHeight="1">
      <c r="A110" s="25">
        <v>17251</v>
      </c>
      <c r="B110" s="26" t="s">
        <v>196</v>
      </c>
      <c r="C110" s="27">
        <v>1</v>
      </c>
      <c r="D110" s="27" t="s">
        <v>26</v>
      </c>
      <c r="E110" s="28">
        <v>1496</v>
      </c>
      <c r="F110" s="28">
        <v>1496</v>
      </c>
      <c r="G110" s="28">
        <v>44.879999999999995</v>
      </c>
      <c r="H110" s="28">
        <v>4.5</v>
      </c>
      <c r="I110" s="28">
        <v>5</v>
      </c>
      <c r="J110" s="29">
        <v>1.6067000000000001E-2</v>
      </c>
      <c r="K110" s="28">
        <v>4.5</v>
      </c>
      <c r="L110" s="28">
        <v>5</v>
      </c>
      <c r="M110" s="29">
        <f>C110*J110</f>
        <v>1.6067000000000001E-2</v>
      </c>
      <c r="N110" s="30">
        <v>4714033659109</v>
      </c>
      <c r="O110" s="27">
        <v>85</v>
      </c>
      <c r="P110" s="27">
        <v>8518</v>
      </c>
      <c r="Q110" s="27" t="s">
        <v>175</v>
      </c>
      <c r="R110" s="31">
        <f>VLOOKUP(Q110,[1]Страна!D$1:F$120,2,FALSE)</f>
        <v>0.03</v>
      </c>
      <c r="S110" s="32" t="s">
        <v>28</v>
      </c>
      <c r="T110" s="27" t="str">
        <f>VLOOKUP(S110,[1]Страна!$A$2:$B$246,2,0)</f>
        <v>КИТАЙ</v>
      </c>
      <c r="W110" s="34"/>
      <c r="X110" s="35" t="e">
        <f t="shared" si="8"/>
        <v>#N/A</v>
      </c>
      <c r="Y110" s="35" t="e">
        <f>VLOOKUP(W110,A109:$S$5784,9,FALSE)</f>
        <v>#N/A</v>
      </c>
      <c r="Z110" s="36" t="e">
        <f t="shared" si="9"/>
        <v>#N/A</v>
      </c>
      <c r="AA110" s="37" t="e">
        <f t="shared" si="10"/>
        <v>#N/A</v>
      </c>
      <c r="AB110" s="38" t="e">
        <f t="shared" si="11"/>
        <v>#N/A</v>
      </c>
      <c r="AC110" s="39" t="e">
        <f t="shared" si="12"/>
        <v>#N/A</v>
      </c>
    </row>
    <row r="111" spans="1:29" ht="10.5" customHeight="1">
      <c r="A111" s="41">
        <v>133427</v>
      </c>
      <c r="B111" s="42" t="s">
        <v>197</v>
      </c>
      <c r="C111" s="52">
        <v>1</v>
      </c>
      <c r="D111" s="53" t="s">
        <v>26</v>
      </c>
      <c r="E111" s="54">
        <v>3450</v>
      </c>
      <c r="F111" s="54">
        <v>3450</v>
      </c>
      <c r="G111" s="46">
        <v>103.5</v>
      </c>
      <c r="H111" s="46">
        <v>4.29</v>
      </c>
      <c r="I111" s="46">
        <v>4.95</v>
      </c>
      <c r="J111" s="47">
        <v>2.9568000000000001E-2</v>
      </c>
      <c r="K111" s="46">
        <v>4.29</v>
      </c>
      <c r="L111" s="46">
        <v>4.95</v>
      </c>
      <c r="M111" s="47">
        <v>2.9568000000000001E-2</v>
      </c>
      <c r="N111" s="48" t="s">
        <v>198</v>
      </c>
      <c r="O111" s="49">
        <v>85</v>
      </c>
      <c r="P111" s="49">
        <v>8518</v>
      </c>
      <c r="Q111" s="49" t="s">
        <v>175</v>
      </c>
      <c r="R111" s="31">
        <f>VLOOKUP(Q111,[1]Страна!D$1:F$120,2,FALSE)</f>
        <v>0.03</v>
      </c>
      <c r="S111" s="51" t="s">
        <v>28</v>
      </c>
      <c r="T111" s="27" t="str">
        <f>VLOOKUP(S111,[1]Страна!$A$2:$B$246,2,0)</f>
        <v>КИТАЙ</v>
      </c>
      <c r="W111" s="40"/>
      <c r="X111" s="35" t="e">
        <f t="shared" si="8"/>
        <v>#N/A</v>
      </c>
      <c r="Y111" s="35" t="e">
        <f>VLOOKUP(W111,A110:$S$5784,9,FALSE)</f>
        <v>#N/A</v>
      </c>
      <c r="Z111" s="36" t="e">
        <f t="shared" si="9"/>
        <v>#N/A</v>
      </c>
      <c r="AA111" s="37" t="e">
        <f t="shared" si="10"/>
        <v>#N/A</v>
      </c>
      <c r="AB111" s="38" t="e">
        <f t="shared" si="11"/>
        <v>#N/A</v>
      </c>
      <c r="AC111" s="39" t="e">
        <f t="shared" si="12"/>
        <v>#N/A</v>
      </c>
    </row>
    <row r="112" spans="1:29" ht="10.5" customHeight="1">
      <c r="A112" s="25">
        <v>91023</v>
      </c>
      <c r="B112" s="26" t="s">
        <v>199</v>
      </c>
      <c r="C112" s="27">
        <v>1</v>
      </c>
      <c r="D112" s="27" t="s">
        <v>26</v>
      </c>
      <c r="E112" s="28">
        <v>2074</v>
      </c>
      <c r="F112" s="28">
        <v>2074</v>
      </c>
      <c r="G112" s="28">
        <v>62.22</v>
      </c>
      <c r="H112" s="28">
        <v>4.5</v>
      </c>
      <c r="I112" s="28">
        <v>5</v>
      </c>
      <c r="J112" s="29">
        <v>1.7999999999999999E-2</v>
      </c>
      <c r="K112" s="28">
        <v>4.5</v>
      </c>
      <c r="L112" s="28">
        <v>5</v>
      </c>
      <c r="M112" s="29">
        <f>C112*J112</f>
        <v>1.7999999999999999E-2</v>
      </c>
      <c r="N112" s="30">
        <v>4714033650748</v>
      </c>
      <c r="O112" s="27">
        <v>85</v>
      </c>
      <c r="P112" s="27">
        <v>8518</v>
      </c>
      <c r="Q112" s="27" t="s">
        <v>175</v>
      </c>
      <c r="R112" s="31">
        <f>VLOOKUP(Q112,[1]Страна!D$1:F$120,2,FALSE)</f>
        <v>0.03</v>
      </c>
      <c r="S112" s="32" t="s">
        <v>28</v>
      </c>
      <c r="T112" s="27" t="str">
        <f>VLOOKUP(S112,[1]Страна!$A$2:$B$246,2,0)</f>
        <v>КИТАЙ</v>
      </c>
      <c r="W112" s="34"/>
      <c r="X112" s="35" t="e">
        <f t="shared" si="8"/>
        <v>#N/A</v>
      </c>
      <c r="Y112" s="35" t="e">
        <f>VLOOKUP(W112,A111:$S$5784,9,FALSE)</f>
        <v>#N/A</v>
      </c>
      <c r="Z112" s="36" t="e">
        <f t="shared" si="9"/>
        <v>#N/A</v>
      </c>
      <c r="AA112" s="37" t="e">
        <f t="shared" si="10"/>
        <v>#N/A</v>
      </c>
      <c r="AB112" s="38" t="e">
        <f t="shared" si="11"/>
        <v>#N/A</v>
      </c>
      <c r="AC112" s="39" t="e">
        <f t="shared" si="12"/>
        <v>#N/A</v>
      </c>
    </row>
    <row r="113" spans="1:29" ht="10.5" customHeight="1">
      <c r="A113" s="25">
        <v>231348</v>
      </c>
      <c r="B113" s="26" t="s">
        <v>200</v>
      </c>
      <c r="C113" s="27">
        <v>1</v>
      </c>
      <c r="D113" s="27" t="s">
        <v>26</v>
      </c>
      <c r="E113" s="28">
        <v>2425</v>
      </c>
      <c r="F113" s="28">
        <v>2425</v>
      </c>
      <c r="G113" s="28">
        <v>72.75</v>
      </c>
      <c r="H113" s="28">
        <v>6.65</v>
      </c>
      <c r="I113" s="28">
        <v>7</v>
      </c>
      <c r="J113" s="29">
        <v>1.0800000000000001E-2</v>
      </c>
      <c r="K113" s="28">
        <v>6.65</v>
      </c>
      <c r="L113" s="28">
        <v>7</v>
      </c>
      <c r="M113" s="29">
        <v>1.0800000000000001E-2</v>
      </c>
      <c r="N113" s="30">
        <v>4714033655170</v>
      </c>
      <c r="O113" s="27">
        <v>85</v>
      </c>
      <c r="P113" s="27">
        <v>8518</v>
      </c>
      <c r="Q113" s="27" t="s">
        <v>175</v>
      </c>
      <c r="R113" s="31">
        <v>0.03</v>
      </c>
      <c r="S113" s="32" t="s">
        <v>28</v>
      </c>
      <c r="T113" s="27" t="str">
        <f>VLOOKUP(S113,[1]Страна!$A$2:$B$246,2,0)</f>
        <v>КИТАЙ</v>
      </c>
      <c r="W113" s="40"/>
      <c r="X113" s="35" t="e">
        <f t="shared" si="8"/>
        <v>#N/A</v>
      </c>
      <c r="Y113" s="35" t="e">
        <f>VLOOKUP(W113,A112:$S$5784,9,FALSE)</f>
        <v>#N/A</v>
      </c>
      <c r="Z113" s="36" t="e">
        <f t="shared" si="9"/>
        <v>#N/A</v>
      </c>
      <c r="AA113" s="37" t="e">
        <f t="shared" si="10"/>
        <v>#N/A</v>
      </c>
      <c r="AB113" s="38" t="e">
        <f t="shared" si="11"/>
        <v>#N/A</v>
      </c>
      <c r="AC113" s="39" t="e">
        <f t="shared" si="12"/>
        <v>#N/A</v>
      </c>
    </row>
    <row r="114" spans="1:29" ht="10.5" customHeight="1">
      <c r="A114" s="25">
        <v>21737</v>
      </c>
      <c r="B114" s="26" t="s">
        <v>201</v>
      </c>
      <c r="C114" s="27">
        <v>1</v>
      </c>
      <c r="D114" s="27" t="s">
        <v>26</v>
      </c>
      <c r="E114" s="28">
        <v>1029</v>
      </c>
      <c r="F114" s="28">
        <v>1029</v>
      </c>
      <c r="G114" s="28">
        <v>30.87</v>
      </c>
      <c r="H114" s="28">
        <v>1.44</v>
      </c>
      <c r="I114" s="28">
        <v>1.57</v>
      </c>
      <c r="J114" s="29">
        <v>7.8130000000000005E-3</v>
      </c>
      <c r="K114" s="28">
        <v>1.44</v>
      </c>
      <c r="L114" s="28">
        <v>1.57</v>
      </c>
      <c r="M114" s="29">
        <v>7.8130000000000005E-3</v>
      </c>
      <c r="N114" s="30">
        <v>4714033653152</v>
      </c>
      <c r="O114" s="27">
        <v>85</v>
      </c>
      <c r="P114" s="27">
        <v>8518</v>
      </c>
      <c r="Q114" s="27" t="s">
        <v>175</v>
      </c>
      <c r="R114" s="31">
        <f>VLOOKUP(Q114,[1]Страна!D$1:F$120,2,FALSE)</f>
        <v>0.03</v>
      </c>
      <c r="S114" s="32" t="s">
        <v>28</v>
      </c>
      <c r="T114" s="27" t="str">
        <f>VLOOKUP(S114,[1]Страна!$A$2:$B$246,2,0)</f>
        <v>КИТАЙ</v>
      </c>
      <c r="W114" s="34"/>
      <c r="X114" s="35" t="e">
        <f t="shared" si="8"/>
        <v>#N/A</v>
      </c>
      <c r="Y114" s="35" t="e">
        <f>VLOOKUP(W114,A113:$S$5784,9,FALSE)</f>
        <v>#N/A</v>
      </c>
      <c r="Z114" s="36" t="e">
        <f t="shared" si="9"/>
        <v>#N/A</v>
      </c>
      <c r="AA114" s="37" t="e">
        <f t="shared" si="10"/>
        <v>#N/A</v>
      </c>
      <c r="AB114" s="38" t="e">
        <f t="shared" si="11"/>
        <v>#N/A</v>
      </c>
      <c r="AC114" s="39" t="e">
        <f t="shared" si="12"/>
        <v>#N/A</v>
      </c>
    </row>
    <row r="115" spans="1:29" ht="10.5" customHeight="1">
      <c r="A115" s="25">
        <v>91026</v>
      </c>
      <c r="B115" s="26" t="s">
        <v>202</v>
      </c>
      <c r="C115" s="27">
        <v>1</v>
      </c>
      <c r="D115" s="27" t="s">
        <v>26</v>
      </c>
      <c r="E115" s="28">
        <v>2180</v>
      </c>
      <c r="F115" s="28">
        <v>2180</v>
      </c>
      <c r="G115" s="28">
        <v>65.399999999999991</v>
      </c>
      <c r="H115" s="28">
        <v>4.1399999999999997</v>
      </c>
      <c r="I115" s="28">
        <v>5.3</v>
      </c>
      <c r="J115" s="29">
        <v>2.3022999999999998E-2</v>
      </c>
      <c r="K115" s="28">
        <v>4.1399999999999997</v>
      </c>
      <c r="L115" s="28">
        <v>5.3</v>
      </c>
      <c r="M115" s="29">
        <f>C115*J115</f>
        <v>2.3022999999999998E-2</v>
      </c>
      <c r="N115" s="30">
        <v>4714033651202</v>
      </c>
      <c r="O115" s="27">
        <v>85</v>
      </c>
      <c r="P115" s="27">
        <v>8518</v>
      </c>
      <c r="Q115" s="27" t="s">
        <v>175</v>
      </c>
      <c r="R115" s="31">
        <f>VLOOKUP(Q115,[1]Страна!D$1:F$120,2,FALSE)</f>
        <v>0.03</v>
      </c>
      <c r="S115" s="32" t="s">
        <v>28</v>
      </c>
      <c r="T115" s="27" t="str">
        <f>VLOOKUP(S115,[1]Страна!$A$2:$B$246,2,0)</f>
        <v>КИТАЙ</v>
      </c>
      <c r="W115" s="34"/>
      <c r="X115" s="35" t="e">
        <f t="shared" si="8"/>
        <v>#N/A</v>
      </c>
      <c r="Y115" s="35" t="e">
        <f>VLOOKUP(W115,A114:$S$5784,9,FALSE)</f>
        <v>#N/A</v>
      </c>
      <c r="Z115" s="36" t="e">
        <f t="shared" si="9"/>
        <v>#N/A</v>
      </c>
      <c r="AA115" s="37" t="e">
        <f t="shared" si="10"/>
        <v>#N/A</v>
      </c>
      <c r="AB115" s="38" t="e">
        <f t="shared" si="11"/>
        <v>#N/A</v>
      </c>
      <c r="AC115" s="39" t="e">
        <f t="shared" si="12"/>
        <v>#N/A</v>
      </c>
    </row>
    <row r="116" spans="1:29" ht="10.5" customHeight="1">
      <c r="A116" s="41">
        <v>240815</v>
      </c>
      <c r="B116" s="42" t="s">
        <v>203</v>
      </c>
      <c r="C116" s="52">
        <v>1</v>
      </c>
      <c r="D116" s="53" t="s">
        <v>26</v>
      </c>
      <c r="E116" s="54">
        <v>1105</v>
      </c>
      <c r="F116" s="54">
        <v>1105</v>
      </c>
      <c r="G116" s="46">
        <v>33.15</v>
      </c>
      <c r="H116" s="46">
        <v>1</v>
      </c>
      <c r="I116" s="46">
        <v>2</v>
      </c>
      <c r="J116" s="47">
        <v>1.0671999999999999E-2</v>
      </c>
      <c r="K116" s="46">
        <v>1</v>
      </c>
      <c r="L116" s="46">
        <v>2</v>
      </c>
      <c r="M116" s="47">
        <v>1.0671999999999999E-2</v>
      </c>
      <c r="N116" s="48" t="s">
        <v>204</v>
      </c>
      <c r="O116" s="49">
        <v>85</v>
      </c>
      <c r="P116" s="49">
        <v>8518</v>
      </c>
      <c r="Q116" s="49" t="s">
        <v>175</v>
      </c>
      <c r="R116" s="31">
        <f>VLOOKUP(Q116,[1]Страна!D$1:F$120,2,FALSE)</f>
        <v>0.03</v>
      </c>
      <c r="S116" s="51" t="s">
        <v>28</v>
      </c>
      <c r="T116" s="27" t="str">
        <f>VLOOKUP(S116,[1]Страна!$A$2:$B$246,2,0)</f>
        <v>КИТАЙ</v>
      </c>
      <c r="W116" s="40"/>
      <c r="X116" s="35" t="e">
        <f t="shared" si="8"/>
        <v>#N/A</v>
      </c>
      <c r="Y116" s="35" t="e">
        <f>VLOOKUP(W116,A115:$S$5784,9,FALSE)</f>
        <v>#N/A</v>
      </c>
      <c r="Z116" s="36" t="e">
        <f t="shared" si="9"/>
        <v>#N/A</v>
      </c>
      <c r="AA116" s="37" t="e">
        <f t="shared" si="10"/>
        <v>#N/A</v>
      </c>
      <c r="AB116" s="38" t="e">
        <f t="shared" si="11"/>
        <v>#N/A</v>
      </c>
      <c r="AC116" s="39" t="e">
        <f t="shared" si="12"/>
        <v>#N/A</v>
      </c>
    </row>
    <row r="117" spans="1:29" ht="10.5" customHeight="1">
      <c r="A117" s="25">
        <v>133430</v>
      </c>
      <c r="B117" s="26" t="s">
        <v>205</v>
      </c>
      <c r="C117" s="27">
        <v>1</v>
      </c>
      <c r="D117" s="27" t="s">
        <v>26</v>
      </c>
      <c r="E117" s="28">
        <v>742</v>
      </c>
      <c r="F117" s="28">
        <v>742</v>
      </c>
      <c r="G117" s="28">
        <v>22.259999999999998</v>
      </c>
      <c r="H117" s="28">
        <v>0.9</v>
      </c>
      <c r="I117" s="28">
        <v>1</v>
      </c>
      <c r="J117" s="29">
        <v>1.3056E-2</v>
      </c>
      <c r="K117" s="28">
        <v>0.9</v>
      </c>
      <c r="L117" s="28">
        <v>1</v>
      </c>
      <c r="M117" s="29">
        <f>C117*J117</f>
        <v>1.3056E-2</v>
      </c>
      <c r="N117" s="30">
        <v>4714033655125</v>
      </c>
      <c r="O117" s="27">
        <v>85</v>
      </c>
      <c r="P117" s="27">
        <v>8518</v>
      </c>
      <c r="Q117" s="27" t="s">
        <v>175</v>
      </c>
      <c r="R117" s="31">
        <f>VLOOKUP(Q117,[1]Страна!D$1:F$120,2,FALSE)</f>
        <v>0.03</v>
      </c>
      <c r="S117" s="32" t="s">
        <v>28</v>
      </c>
      <c r="T117" s="27" t="str">
        <f>VLOOKUP(S117,[1]Страна!$A$2:$B$246,2,0)</f>
        <v>КИТАЙ</v>
      </c>
      <c r="W117" s="34"/>
      <c r="X117" s="35" t="e">
        <f t="shared" si="8"/>
        <v>#N/A</v>
      </c>
      <c r="Y117" s="35" t="e">
        <f>VLOOKUP(W117,A116:$S$5784,9,FALSE)</f>
        <v>#N/A</v>
      </c>
      <c r="Z117" s="36" t="e">
        <f t="shared" si="9"/>
        <v>#N/A</v>
      </c>
      <c r="AA117" s="37" t="e">
        <f t="shared" si="10"/>
        <v>#N/A</v>
      </c>
      <c r="AB117" s="38" t="e">
        <f t="shared" si="11"/>
        <v>#N/A</v>
      </c>
      <c r="AC117" s="39" t="e">
        <f t="shared" si="12"/>
        <v>#N/A</v>
      </c>
    </row>
    <row r="118" spans="1:29" ht="10.5" customHeight="1">
      <c r="A118" s="25">
        <v>234641</v>
      </c>
      <c r="B118" s="26" t="s">
        <v>206</v>
      </c>
      <c r="C118" s="27">
        <v>1</v>
      </c>
      <c r="D118" s="27" t="s">
        <v>26</v>
      </c>
      <c r="E118" s="28">
        <v>2134</v>
      </c>
      <c r="F118" s="28">
        <v>2134</v>
      </c>
      <c r="G118" s="28">
        <v>64.02</v>
      </c>
      <c r="H118" s="28">
        <v>1.5</v>
      </c>
      <c r="I118" s="28">
        <v>2</v>
      </c>
      <c r="J118" s="29">
        <v>2.4420000000000001E-2</v>
      </c>
      <c r="K118" s="28">
        <v>1.5</v>
      </c>
      <c r="L118" s="28">
        <v>2</v>
      </c>
      <c r="M118" s="29">
        <v>2.4420000000000001E-2</v>
      </c>
      <c r="N118" s="30">
        <v>4714033655217</v>
      </c>
      <c r="O118" s="27">
        <v>85</v>
      </c>
      <c r="P118" s="27">
        <v>8518</v>
      </c>
      <c r="Q118" s="27" t="s">
        <v>175</v>
      </c>
      <c r="R118" s="31">
        <v>0.03</v>
      </c>
      <c r="S118" s="32" t="s">
        <v>28</v>
      </c>
      <c r="T118" s="27" t="str">
        <f>VLOOKUP(S118,[1]Страна!$A$2:$B$246,2,0)</f>
        <v>КИТАЙ</v>
      </c>
      <c r="W118" s="40"/>
      <c r="X118" s="35" t="e">
        <f t="shared" si="8"/>
        <v>#N/A</v>
      </c>
      <c r="Y118" s="35" t="e">
        <f>VLOOKUP(W118,A117:$S$5784,9,FALSE)</f>
        <v>#N/A</v>
      </c>
      <c r="Z118" s="36" t="e">
        <f t="shared" si="9"/>
        <v>#N/A</v>
      </c>
      <c r="AA118" s="37" t="e">
        <f t="shared" si="10"/>
        <v>#N/A</v>
      </c>
      <c r="AB118" s="38" t="e">
        <f t="shared" si="11"/>
        <v>#N/A</v>
      </c>
      <c r="AC118" s="39" t="e">
        <f t="shared" si="12"/>
        <v>#N/A</v>
      </c>
    </row>
    <row r="119" spans="1:29" ht="10.5" customHeight="1">
      <c r="A119" s="25">
        <v>235062</v>
      </c>
      <c r="B119" s="26" t="s">
        <v>207</v>
      </c>
      <c r="C119" s="27">
        <v>1</v>
      </c>
      <c r="D119" s="27" t="s">
        <v>26</v>
      </c>
      <c r="E119" s="28">
        <v>2822</v>
      </c>
      <c r="F119" s="28">
        <v>2822</v>
      </c>
      <c r="G119" s="28">
        <v>84.66</v>
      </c>
      <c r="H119" s="28">
        <v>4</v>
      </c>
      <c r="I119" s="28">
        <v>5</v>
      </c>
      <c r="J119" s="29">
        <v>2.52E-2</v>
      </c>
      <c r="K119" s="28">
        <v>4</v>
      </c>
      <c r="L119" s="28">
        <v>5</v>
      </c>
      <c r="M119" s="29">
        <v>2.52E-2</v>
      </c>
      <c r="N119" s="30">
        <v>4714033655248</v>
      </c>
      <c r="O119" s="27">
        <v>85</v>
      </c>
      <c r="P119" s="27">
        <v>8518</v>
      </c>
      <c r="Q119" s="27" t="s">
        <v>175</v>
      </c>
      <c r="R119" s="31">
        <v>0.03</v>
      </c>
      <c r="S119" s="32" t="s">
        <v>28</v>
      </c>
      <c r="T119" s="27" t="str">
        <f>VLOOKUP(S119,[1]Страна!$A$2:$B$246,2,0)</f>
        <v>КИТАЙ</v>
      </c>
      <c r="W119" s="40"/>
      <c r="X119" s="35" t="e">
        <f t="shared" si="8"/>
        <v>#N/A</v>
      </c>
      <c r="Y119" s="35" t="e">
        <f>VLOOKUP(W119,A118:$S$5784,9,FALSE)</f>
        <v>#N/A</v>
      </c>
      <c r="Z119" s="36" t="e">
        <f t="shared" si="9"/>
        <v>#N/A</v>
      </c>
      <c r="AA119" s="37" t="e">
        <f t="shared" si="10"/>
        <v>#N/A</v>
      </c>
      <c r="AB119" s="38" t="e">
        <f t="shared" si="11"/>
        <v>#N/A</v>
      </c>
      <c r="AC119" s="39" t="e">
        <f t="shared" si="12"/>
        <v>#N/A</v>
      </c>
    </row>
    <row r="120" spans="1:29" ht="10.5" customHeight="1">
      <c r="A120" s="25">
        <v>210482</v>
      </c>
      <c r="B120" s="26" t="s">
        <v>208</v>
      </c>
      <c r="C120" s="27">
        <v>1</v>
      </c>
      <c r="D120" s="27" t="s">
        <v>26</v>
      </c>
      <c r="E120" s="28">
        <v>706</v>
      </c>
      <c r="F120" s="28">
        <v>706</v>
      </c>
      <c r="G120" s="28">
        <v>21.18</v>
      </c>
      <c r="H120" s="28">
        <v>0.42</v>
      </c>
      <c r="I120" s="28">
        <v>0.65</v>
      </c>
      <c r="J120" s="29">
        <v>3.5999999999999999E-3</v>
      </c>
      <c r="K120" s="28">
        <v>0.42</v>
      </c>
      <c r="L120" s="28">
        <v>0.65</v>
      </c>
      <c r="M120" s="29">
        <f>C120*J120</f>
        <v>3.5999999999999999E-3</v>
      </c>
      <c r="N120" s="30">
        <v>4714033655088</v>
      </c>
      <c r="O120" s="27">
        <v>85</v>
      </c>
      <c r="P120" s="27">
        <v>8518</v>
      </c>
      <c r="Q120" s="27" t="s">
        <v>175</v>
      </c>
      <c r="R120" s="31">
        <f>VLOOKUP(Q120,[1]Страна!D$1:F$120,2,FALSE)</f>
        <v>0.03</v>
      </c>
      <c r="S120" s="32" t="s">
        <v>28</v>
      </c>
      <c r="T120" s="27" t="str">
        <f>VLOOKUP(S120,[1]Страна!$A$2:$B$246,2,0)</f>
        <v>КИТАЙ</v>
      </c>
      <c r="W120" s="34"/>
      <c r="X120" s="35" t="e">
        <f t="shared" si="8"/>
        <v>#N/A</v>
      </c>
      <c r="Y120" s="35" t="e">
        <f>VLOOKUP(W120,A119:$S$5784,9,FALSE)</f>
        <v>#N/A</v>
      </c>
      <c r="Z120" s="36" t="e">
        <f t="shared" si="9"/>
        <v>#N/A</v>
      </c>
      <c r="AA120" s="37" t="e">
        <f t="shared" si="10"/>
        <v>#N/A</v>
      </c>
      <c r="AB120" s="38" t="e">
        <f t="shared" si="11"/>
        <v>#N/A</v>
      </c>
      <c r="AC120" s="39" t="e">
        <f t="shared" si="12"/>
        <v>#N/A</v>
      </c>
    </row>
    <row r="121" spans="1:29" ht="10.5" customHeight="1">
      <c r="A121" s="25">
        <v>210483</v>
      </c>
      <c r="B121" s="26" t="s">
        <v>209</v>
      </c>
      <c r="C121" s="27">
        <v>1</v>
      </c>
      <c r="D121" s="27" t="s">
        <v>26</v>
      </c>
      <c r="E121" s="28">
        <v>935</v>
      </c>
      <c r="F121" s="28">
        <v>935</v>
      </c>
      <c r="G121" s="28">
        <v>28.05</v>
      </c>
      <c r="H121" s="28">
        <v>0.69</v>
      </c>
      <c r="I121" s="28">
        <v>0.85</v>
      </c>
      <c r="J121" s="29">
        <v>3.1199999999999999E-3</v>
      </c>
      <c r="K121" s="28">
        <v>0.69</v>
      </c>
      <c r="L121" s="28">
        <v>0.85</v>
      </c>
      <c r="M121" s="29">
        <f>C121*J121</f>
        <v>3.1199999999999999E-3</v>
      </c>
      <c r="N121" s="30">
        <v>4714033655095</v>
      </c>
      <c r="O121" s="27">
        <v>85</v>
      </c>
      <c r="P121" s="27">
        <v>8518</v>
      </c>
      <c r="Q121" s="27" t="s">
        <v>175</v>
      </c>
      <c r="R121" s="31">
        <f>VLOOKUP(Q121,[1]Страна!D$1:F$120,2,FALSE)</f>
        <v>0.03</v>
      </c>
      <c r="S121" s="32" t="s">
        <v>28</v>
      </c>
      <c r="T121" s="27" t="str">
        <f>VLOOKUP(S121,[1]Страна!$A$2:$B$246,2,0)</f>
        <v>КИТАЙ</v>
      </c>
      <c r="W121" s="34"/>
      <c r="X121" s="35" t="e">
        <f t="shared" si="8"/>
        <v>#N/A</v>
      </c>
      <c r="Y121" s="35" t="e">
        <f>VLOOKUP(W121,A120:$S$5784,9,FALSE)</f>
        <v>#N/A</v>
      </c>
      <c r="Z121" s="36" t="e">
        <f t="shared" si="9"/>
        <v>#N/A</v>
      </c>
      <c r="AA121" s="37" t="e">
        <f t="shared" si="10"/>
        <v>#N/A</v>
      </c>
      <c r="AB121" s="38" t="e">
        <f t="shared" si="11"/>
        <v>#N/A</v>
      </c>
      <c r="AC121" s="39" t="e">
        <f t="shared" si="12"/>
        <v>#N/A</v>
      </c>
    </row>
    <row r="122" spans="1:29" ht="10.5" customHeight="1">
      <c r="A122" s="41">
        <v>240816</v>
      </c>
      <c r="B122" s="42" t="s">
        <v>210</v>
      </c>
      <c r="C122" s="52">
        <v>1</v>
      </c>
      <c r="D122" s="53" t="s">
        <v>26</v>
      </c>
      <c r="E122" s="54">
        <v>782</v>
      </c>
      <c r="F122" s="54">
        <v>782</v>
      </c>
      <c r="G122" s="46">
        <v>23.46</v>
      </c>
      <c r="H122" s="46">
        <v>0.8</v>
      </c>
      <c r="I122" s="46">
        <v>1</v>
      </c>
      <c r="J122" s="47">
        <v>5.3759999999999997E-3</v>
      </c>
      <c r="K122" s="46">
        <v>0.8</v>
      </c>
      <c r="L122" s="46">
        <v>1</v>
      </c>
      <c r="M122" s="47">
        <v>5.3759999999999997E-3</v>
      </c>
      <c r="N122" s="48" t="s">
        <v>211</v>
      </c>
      <c r="O122" s="49">
        <v>85</v>
      </c>
      <c r="P122" s="49">
        <v>8518</v>
      </c>
      <c r="Q122" s="49" t="s">
        <v>175</v>
      </c>
      <c r="R122" s="31">
        <f>VLOOKUP(Q122,[1]Страна!D$1:F$120,2,FALSE)</f>
        <v>0.03</v>
      </c>
      <c r="S122" s="51" t="s">
        <v>28</v>
      </c>
      <c r="T122" s="27" t="str">
        <f>VLOOKUP(S122,[1]Страна!$A$2:$B$246,2,0)</f>
        <v>КИТАЙ</v>
      </c>
      <c r="W122" s="40"/>
      <c r="X122" s="35" t="e">
        <f t="shared" si="8"/>
        <v>#N/A</v>
      </c>
      <c r="Y122" s="35" t="e">
        <f>VLOOKUP(W122,A121:$S$5784,9,FALSE)</f>
        <v>#N/A</v>
      </c>
      <c r="Z122" s="36" t="e">
        <f t="shared" si="9"/>
        <v>#N/A</v>
      </c>
      <c r="AA122" s="37" t="e">
        <f t="shared" si="10"/>
        <v>#N/A</v>
      </c>
      <c r="AB122" s="38" t="e">
        <f t="shared" si="11"/>
        <v>#N/A</v>
      </c>
      <c r="AC122" s="39" t="e">
        <f t="shared" si="12"/>
        <v>#N/A</v>
      </c>
    </row>
    <row r="123" spans="1:29" ht="10.5" customHeight="1">
      <c r="A123" s="25">
        <v>2523</v>
      </c>
      <c r="B123" s="26" t="s">
        <v>212</v>
      </c>
      <c r="C123" s="27">
        <v>1</v>
      </c>
      <c r="D123" s="27" t="s">
        <v>26</v>
      </c>
      <c r="E123" s="28">
        <v>3358</v>
      </c>
      <c r="F123" s="28">
        <v>3358</v>
      </c>
      <c r="G123" s="28">
        <v>100.74</v>
      </c>
      <c r="H123" s="28">
        <v>5.4</v>
      </c>
      <c r="I123" s="28">
        <v>6.35</v>
      </c>
      <c r="J123" s="29">
        <v>3.5279999999999999E-2</v>
      </c>
      <c r="K123" s="28">
        <v>5.4</v>
      </c>
      <c r="L123" s="28">
        <v>6.35</v>
      </c>
      <c r="M123" s="29">
        <v>3.5279999999999999E-2</v>
      </c>
      <c r="N123" s="30">
        <v>4714033650649</v>
      </c>
      <c r="O123" s="27">
        <v>85</v>
      </c>
      <c r="P123" s="27">
        <v>8518</v>
      </c>
      <c r="Q123" s="27" t="s">
        <v>175</v>
      </c>
      <c r="R123" s="31">
        <v>0.03</v>
      </c>
      <c r="S123" s="32" t="s">
        <v>28</v>
      </c>
      <c r="T123" s="27" t="str">
        <f>VLOOKUP(S123,[1]Страна!$A$2:$B$246,2,0)</f>
        <v>КИТАЙ</v>
      </c>
      <c r="W123" s="40"/>
      <c r="X123" s="35" t="e">
        <f t="shared" si="8"/>
        <v>#N/A</v>
      </c>
      <c r="Y123" s="35" t="e">
        <f>VLOOKUP(W123,A122:$S$5784,9,FALSE)</f>
        <v>#N/A</v>
      </c>
      <c r="Z123" s="36" t="e">
        <f t="shared" si="9"/>
        <v>#N/A</v>
      </c>
      <c r="AA123" s="37" t="e">
        <f t="shared" si="10"/>
        <v>#N/A</v>
      </c>
      <c r="AB123" s="38" t="e">
        <f t="shared" si="11"/>
        <v>#N/A</v>
      </c>
      <c r="AC123" s="39" t="e">
        <f t="shared" si="12"/>
        <v>#N/A</v>
      </c>
    </row>
    <row r="124" spans="1:29" ht="10.5" customHeight="1">
      <c r="A124" s="41">
        <v>32865</v>
      </c>
      <c r="B124" s="42" t="s">
        <v>213</v>
      </c>
      <c r="C124" s="43">
        <v>2</v>
      </c>
      <c r="D124" s="44" t="s">
        <v>26</v>
      </c>
      <c r="E124" s="45">
        <v>289</v>
      </c>
      <c r="F124" s="45">
        <v>578</v>
      </c>
      <c r="G124" s="46">
        <v>28.900000000000002</v>
      </c>
      <c r="H124" s="46">
        <v>0.06</v>
      </c>
      <c r="I124" s="46">
        <v>0.5</v>
      </c>
      <c r="J124" s="47">
        <v>1.4519999999999999E-3</v>
      </c>
      <c r="K124" s="46">
        <v>0.12</v>
      </c>
      <c r="L124" s="46">
        <v>1</v>
      </c>
      <c r="M124" s="47">
        <v>2.9039999999999999E-3</v>
      </c>
      <c r="N124" s="48" t="s">
        <v>214</v>
      </c>
      <c r="O124" s="49">
        <v>39</v>
      </c>
      <c r="P124" s="49">
        <v>3926</v>
      </c>
      <c r="Q124" s="49" t="s">
        <v>215</v>
      </c>
      <c r="R124" s="50">
        <v>0.05</v>
      </c>
      <c r="S124" s="51" t="s">
        <v>47</v>
      </c>
      <c r="T124" s="27" t="str">
        <f>VLOOKUP(S124,[1]Страна!$A$2:$B$246,2,0)</f>
        <v>РОССИЯ</v>
      </c>
      <c r="W124" s="40"/>
      <c r="X124" s="35" t="e">
        <f t="shared" si="8"/>
        <v>#N/A</v>
      </c>
      <c r="Y124" s="35" t="e">
        <f>VLOOKUP(W124,A123:$S$5784,9,FALSE)</f>
        <v>#N/A</v>
      </c>
      <c r="Z124" s="36" t="e">
        <f t="shared" si="9"/>
        <v>#N/A</v>
      </c>
      <c r="AA124" s="37" t="e">
        <f t="shared" si="10"/>
        <v>#N/A</v>
      </c>
      <c r="AB124" s="38" t="e">
        <f t="shared" si="11"/>
        <v>#N/A</v>
      </c>
      <c r="AC124" s="39" t="e">
        <f t="shared" si="12"/>
        <v>#N/A</v>
      </c>
    </row>
    <row r="125" spans="1:29" ht="10.5" customHeight="1">
      <c r="A125" s="25">
        <v>212116</v>
      </c>
      <c r="B125" s="26" t="s">
        <v>216</v>
      </c>
      <c r="C125" s="27">
        <v>7</v>
      </c>
      <c r="D125" s="27" t="s">
        <v>26</v>
      </c>
      <c r="E125" s="28">
        <v>187</v>
      </c>
      <c r="F125" s="28">
        <v>1309</v>
      </c>
      <c r="G125" s="28">
        <v>65.45</v>
      </c>
      <c r="H125" s="28">
        <v>0.06</v>
      </c>
      <c r="I125" s="28">
        <v>1</v>
      </c>
      <c r="J125" s="29">
        <v>5.4000000000000001E-4</v>
      </c>
      <c r="K125" s="28">
        <v>0.42</v>
      </c>
      <c r="L125" s="28">
        <v>7</v>
      </c>
      <c r="M125" s="29">
        <v>3.7799999999999999E-3</v>
      </c>
      <c r="N125" s="30" t="s">
        <v>217</v>
      </c>
      <c r="O125" s="27">
        <v>39</v>
      </c>
      <c r="P125" s="27">
        <v>3926</v>
      </c>
      <c r="Q125" s="49" t="s">
        <v>215</v>
      </c>
      <c r="R125" s="31">
        <v>0.05</v>
      </c>
      <c r="S125" s="32" t="s">
        <v>47</v>
      </c>
      <c r="T125" s="27" t="str">
        <f>VLOOKUP(S125,[1]Страна!$A$2:$B$246,2,0)</f>
        <v>РОССИЯ</v>
      </c>
      <c r="W125" s="40"/>
      <c r="X125" s="35" t="e">
        <f t="shared" si="8"/>
        <v>#N/A</v>
      </c>
      <c r="Y125" s="35" t="e">
        <f>VLOOKUP(W125,A124:$S$5784,9,FALSE)</f>
        <v>#N/A</v>
      </c>
      <c r="Z125" s="36" t="e">
        <f t="shared" si="9"/>
        <v>#N/A</v>
      </c>
      <c r="AA125" s="37" t="e">
        <f t="shared" si="10"/>
        <v>#N/A</v>
      </c>
      <c r="AB125" s="38" t="e">
        <f t="shared" si="11"/>
        <v>#N/A</v>
      </c>
      <c r="AC125" s="39" t="e">
        <f t="shared" si="12"/>
        <v>#N/A</v>
      </c>
    </row>
    <row r="126" spans="1:29" ht="10.5" customHeight="1">
      <c r="A126" s="25" t="s">
        <v>218</v>
      </c>
      <c r="B126" s="26" t="s">
        <v>219</v>
      </c>
      <c r="C126" s="27">
        <v>1</v>
      </c>
      <c r="D126" s="27" t="s">
        <v>220</v>
      </c>
      <c r="E126" s="28">
        <v>5379</v>
      </c>
      <c r="F126" s="28">
        <v>5379</v>
      </c>
      <c r="G126" s="28">
        <v>108.6558</v>
      </c>
      <c r="H126" s="28">
        <v>5.7</v>
      </c>
      <c r="I126" s="28">
        <v>7.6</v>
      </c>
      <c r="J126" s="29">
        <v>3.0636E-2</v>
      </c>
      <c r="K126" s="28">
        <v>5.7</v>
      </c>
      <c r="L126" s="28">
        <v>7.6</v>
      </c>
      <c r="M126" s="29">
        <v>0</v>
      </c>
      <c r="N126" s="30"/>
      <c r="O126" s="27">
        <v>85</v>
      </c>
      <c r="P126" s="27">
        <v>8516</v>
      </c>
      <c r="Q126" s="27" t="s">
        <v>221</v>
      </c>
      <c r="R126" s="31">
        <f>VLOOKUP(Q126,[1]Страна!D$1:F$120,2,FALSE)</f>
        <v>0.03</v>
      </c>
      <c r="S126" s="32" t="s">
        <v>28</v>
      </c>
      <c r="T126" s="27" t="str">
        <f>VLOOKUP(S126,[1]Страна!$A$2:$B$246,2,0)</f>
        <v>КИТАЙ</v>
      </c>
      <c r="W126" s="34"/>
      <c r="X126" s="35" t="e">
        <f t="shared" si="8"/>
        <v>#N/A</v>
      </c>
      <c r="Y126" s="35" t="e">
        <f>VLOOKUP(W126,A125:$S$5784,9,FALSE)</f>
        <v>#N/A</v>
      </c>
      <c r="Z126" s="36" t="e">
        <f t="shared" si="9"/>
        <v>#N/A</v>
      </c>
      <c r="AA126" s="37" t="e">
        <f t="shared" si="10"/>
        <v>#N/A</v>
      </c>
      <c r="AB126" s="38" t="e">
        <f t="shared" si="11"/>
        <v>#N/A</v>
      </c>
      <c r="AC126" s="39" t="e">
        <f t="shared" si="12"/>
        <v>#N/A</v>
      </c>
    </row>
    <row r="127" spans="1:29" ht="10.5" customHeight="1">
      <c r="A127" s="25">
        <v>220260</v>
      </c>
      <c r="B127" s="26" t="s">
        <v>222</v>
      </c>
      <c r="C127" s="27">
        <v>1</v>
      </c>
      <c r="D127" s="27" t="s">
        <v>26</v>
      </c>
      <c r="E127" s="28">
        <v>2125</v>
      </c>
      <c r="F127" s="28">
        <v>2125</v>
      </c>
      <c r="G127" s="28">
        <v>63.75</v>
      </c>
      <c r="H127" s="28">
        <v>3.7</v>
      </c>
      <c r="I127" s="28">
        <v>4</v>
      </c>
      <c r="J127" s="29">
        <v>2.1659999999999999E-2</v>
      </c>
      <c r="K127" s="28">
        <v>3.7</v>
      </c>
      <c r="L127" s="28">
        <v>4</v>
      </c>
      <c r="M127" s="29">
        <f>C127*J127</f>
        <v>2.1659999999999999E-2</v>
      </c>
      <c r="N127" s="30">
        <v>8693807221918</v>
      </c>
      <c r="O127" s="27">
        <v>85</v>
      </c>
      <c r="P127" s="27">
        <v>8516</v>
      </c>
      <c r="Q127" s="27" t="s">
        <v>221</v>
      </c>
      <c r="R127" s="31">
        <f>VLOOKUP(Q127,[1]Страна!D$1:F$120,2,FALSE)</f>
        <v>0.03</v>
      </c>
      <c r="S127" s="32" t="s">
        <v>223</v>
      </c>
      <c r="T127" s="27" t="str">
        <f>VLOOKUP(S127,[1]Страна!$A$2:$B$246,2,0)</f>
        <v>ТУРЦИЯ</v>
      </c>
      <c r="W127" s="34"/>
      <c r="X127" s="35" t="e">
        <f t="shared" si="8"/>
        <v>#N/A</v>
      </c>
      <c r="Y127" s="35" t="e">
        <f>VLOOKUP(W127,A126:$S$5784,9,FALSE)</f>
        <v>#N/A</v>
      </c>
      <c r="Z127" s="36" t="e">
        <f t="shared" si="9"/>
        <v>#N/A</v>
      </c>
      <c r="AA127" s="37" t="e">
        <f t="shared" si="10"/>
        <v>#N/A</v>
      </c>
      <c r="AB127" s="38" t="e">
        <f t="shared" si="11"/>
        <v>#N/A</v>
      </c>
      <c r="AC127" s="39" t="e">
        <f t="shared" si="12"/>
        <v>#N/A</v>
      </c>
    </row>
    <row r="128" spans="1:29" ht="10.5" customHeight="1">
      <c r="A128" s="25">
        <v>20110</v>
      </c>
      <c r="B128" s="26" t="s">
        <v>224</v>
      </c>
      <c r="C128" s="27">
        <v>1</v>
      </c>
      <c r="D128" s="27" t="s">
        <v>26</v>
      </c>
      <c r="E128" s="28">
        <v>3320</v>
      </c>
      <c r="F128" s="28">
        <v>3320</v>
      </c>
      <c r="G128" s="28">
        <v>99.6</v>
      </c>
      <c r="H128" s="28">
        <v>5</v>
      </c>
      <c r="I128" s="28">
        <v>7</v>
      </c>
      <c r="J128" s="29">
        <v>3.0636E-2</v>
      </c>
      <c r="K128" s="28">
        <v>7</v>
      </c>
      <c r="L128" s="28">
        <v>5</v>
      </c>
      <c r="M128" s="29">
        <f>C128*J128</f>
        <v>3.0636E-2</v>
      </c>
      <c r="N128" s="30">
        <v>4895156807209</v>
      </c>
      <c r="O128" s="27">
        <v>85</v>
      </c>
      <c r="P128" s="27">
        <v>8516</v>
      </c>
      <c r="Q128" s="27" t="s">
        <v>221</v>
      </c>
      <c r="R128" s="31">
        <f>VLOOKUP(Q128,[1]Страна!D$1:F$120,2,FALSE)</f>
        <v>0.03</v>
      </c>
      <c r="S128" s="32" t="s">
        <v>28</v>
      </c>
      <c r="T128" s="27" t="str">
        <f>VLOOKUP(S128,[1]Страна!$A$2:$B$246,2,0)</f>
        <v>КИТАЙ</v>
      </c>
      <c r="W128" s="34"/>
      <c r="X128" s="35" t="e">
        <f t="shared" si="8"/>
        <v>#N/A</v>
      </c>
      <c r="Y128" s="35" t="e">
        <f>VLOOKUP(W128,A127:$S$5784,9,FALSE)</f>
        <v>#N/A</v>
      </c>
      <c r="Z128" s="36" t="e">
        <f t="shared" si="9"/>
        <v>#N/A</v>
      </c>
      <c r="AA128" s="37" t="e">
        <f t="shared" si="10"/>
        <v>#N/A</v>
      </c>
      <c r="AB128" s="38" t="e">
        <f t="shared" si="11"/>
        <v>#N/A</v>
      </c>
      <c r="AC128" s="39" t="e">
        <f t="shared" si="12"/>
        <v>#N/A</v>
      </c>
    </row>
    <row r="129" spans="1:29" ht="10.5" customHeight="1">
      <c r="A129" s="41">
        <v>239104</v>
      </c>
      <c r="B129" s="42" t="s">
        <v>225</v>
      </c>
      <c r="C129" s="52">
        <v>1</v>
      </c>
      <c r="D129" s="53" t="s">
        <v>26</v>
      </c>
      <c r="E129" s="54">
        <v>842</v>
      </c>
      <c r="F129" s="54">
        <v>842</v>
      </c>
      <c r="G129" s="46">
        <v>25.259999999999998</v>
      </c>
      <c r="H129" s="46">
        <v>0.06</v>
      </c>
      <c r="I129" s="46">
        <v>0.2</v>
      </c>
      <c r="J129" s="47">
        <v>3.5999999999999999E-3</v>
      </c>
      <c r="K129" s="46">
        <v>0.06</v>
      </c>
      <c r="L129" s="46">
        <v>0.2</v>
      </c>
      <c r="M129" s="47">
        <v>3.5999999999999999E-3</v>
      </c>
      <c r="N129" s="48" t="s">
        <v>226</v>
      </c>
      <c r="O129" s="49">
        <v>85</v>
      </c>
      <c r="P129" s="49">
        <v>8518</v>
      </c>
      <c r="Q129" s="49" t="s">
        <v>227</v>
      </c>
      <c r="R129" s="31">
        <f>VLOOKUP(Q129,[1]Страна!D$1:F$120,2,FALSE)</f>
        <v>0.03</v>
      </c>
      <c r="S129" s="51" t="s">
        <v>28</v>
      </c>
      <c r="T129" s="27" t="str">
        <f>VLOOKUP(S129,[1]Страна!$A$2:$B$246,2,0)</f>
        <v>КИТАЙ</v>
      </c>
      <c r="W129" s="40"/>
      <c r="X129" s="35" t="e">
        <f t="shared" si="8"/>
        <v>#N/A</v>
      </c>
      <c r="Y129" s="35" t="e">
        <f>VLOOKUP(W129,A128:$S$5784,9,FALSE)</f>
        <v>#N/A</v>
      </c>
      <c r="Z129" s="36" t="e">
        <f t="shared" si="9"/>
        <v>#N/A</v>
      </c>
      <c r="AA129" s="37" t="e">
        <f t="shared" si="10"/>
        <v>#N/A</v>
      </c>
      <c r="AB129" s="38" t="e">
        <f t="shared" si="11"/>
        <v>#N/A</v>
      </c>
      <c r="AC129" s="39" t="e">
        <f t="shared" si="12"/>
        <v>#N/A</v>
      </c>
    </row>
    <row r="130" spans="1:29" ht="10.5" customHeight="1">
      <c r="A130" s="25">
        <v>199257</v>
      </c>
      <c r="B130" s="26" t="s">
        <v>228</v>
      </c>
      <c r="C130" s="27">
        <v>1</v>
      </c>
      <c r="D130" s="27" t="s">
        <v>26</v>
      </c>
      <c r="E130" s="28">
        <v>281</v>
      </c>
      <c r="F130" s="28">
        <v>281</v>
      </c>
      <c r="G130" s="28">
        <v>0</v>
      </c>
      <c r="H130" s="28">
        <v>0.05</v>
      </c>
      <c r="I130" s="28">
        <v>0.12</v>
      </c>
      <c r="J130" s="29">
        <v>1.6100000000000001E-3</v>
      </c>
      <c r="K130" s="28">
        <v>0.05</v>
      </c>
      <c r="L130" s="28">
        <v>0.12</v>
      </c>
      <c r="M130" s="29">
        <f t="shared" ref="M130:M138" si="15">C130*J130</f>
        <v>1.6100000000000001E-3</v>
      </c>
      <c r="N130" s="30">
        <v>4714033520256</v>
      </c>
      <c r="O130" s="27">
        <v>84</v>
      </c>
      <c r="P130" s="27">
        <v>8471</v>
      </c>
      <c r="Q130" s="27" t="s">
        <v>229</v>
      </c>
      <c r="R130" s="31">
        <f>VLOOKUP(Q130,[1]Страна!D$1:F$120,2,FALSE)</f>
        <v>0</v>
      </c>
      <c r="S130" s="32" t="s">
        <v>28</v>
      </c>
      <c r="T130" s="27" t="str">
        <f>VLOOKUP(S130,[1]Страна!$A$2:$B$246,2,0)</f>
        <v>КИТАЙ</v>
      </c>
      <c r="W130" s="34"/>
      <c r="X130" s="35" t="e">
        <f t="shared" si="8"/>
        <v>#N/A</v>
      </c>
      <c r="Y130" s="35" t="e">
        <f>VLOOKUP(W130,A129:$S$5784,9,FALSE)</f>
        <v>#N/A</v>
      </c>
      <c r="Z130" s="36" t="e">
        <f t="shared" si="9"/>
        <v>#N/A</v>
      </c>
      <c r="AA130" s="37" t="e">
        <f t="shared" si="10"/>
        <v>#N/A</v>
      </c>
      <c r="AB130" s="38" t="e">
        <f t="shared" si="11"/>
        <v>#N/A</v>
      </c>
      <c r="AC130" s="39" t="e">
        <f t="shared" si="12"/>
        <v>#N/A</v>
      </c>
    </row>
    <row r="131" spans="1:29" ht="10.5" customHeight="1">
      <c r="A131" s="25">
        <v>202222</v>
      </c>
      <c r="B131" s="26" t="s">
        <v>230</v>
      </c>
      <c r="C131" s="27">
        <v>1</v>
      </c>
      <c r="D131" s="27" t="s">
        <v>26</v>
      </c>
      <c r="E131" s="28">
        <v>315</v>
      </c>
      <c r="F131" s="28">
        <v>315</v>
      </c>
      <c r="G131" s="28">
        <v>0</v>
      </c>
      <c r="H131" s="28">
        <v>0.8</v>
      </c>
      <c r="I131" s="28">
        <v>1</v>
      </c>
      <c r="J131" s="29">
        <v>1.6100000000000001E-3</v>
      </c>
      <c r="K131" s="28">
        <v>0.8</v>
      </c>
      <c r="L131" s="28">
        <v>1</v>
      </c>
      <c r="M131" s="29">
        <f t="shared" si="15"/>
        <v>1.6100000000000001E-3</v>
      </c>
      <c r="N131" s="30">
        <v>4714033520355</v>
      </c>
      <c r="O131" s="27">
        <v>84</v>
      </c>
      <c r="P131" s="27">
        <v>8471</v>
      </c>
      <c r="Q131" s="27" t="s">
        <v>229</v>
      </c>
      <c r="R131" s="31">
        <f>VLOOKUP(Q131,[1]Страна!D$1:F$120,2,FALSE)</f>
        <v>0</v>
      </c>
      <c r="S131" s="32" t="s">
        <v>28</v>
      </c>
      <c r="T131" s="27" t="str">
        <f>VLOOKUP(S131,[1]Страна!$A$2:$B$246,2,0)</f>
        <v>КИТАЙ</v>
      </c>
      <c r="W131" s="34"/>
      <c r="X131" s="35" t="e">
        <f t="shared" ref="X131:X194" si="16">VLOOKUP(W131,$A$2:$S$5784,8,FALSE)</f>
        <v>#N/A</v>
      </c>
      <c r="Y131" s="35" t="e">
        <f>VLOOKUP(W131,A130:$S$5784,9,FALSE)</f>
        <v>#N/A</v>
      </c>
      <c r="Z131" s="36" t="e">
        <f t="shared" ref="Z131:Z194" si="17">VLOOKUP(W131,A$3:T$5784,18,FALSE)</f>
        <v>#N/A</v>
      </c>
      <c r="AA131" s="37" t="e">
        <f t="shared" ref="AA131:AA194" si="18">VLOOKUP(W131,A$3:S$5784,10,FALSE)</f>
        <v>#N/A</v>
      </c>
      <c r="AB131" s="38" t="e">
        <f t="shared" ref="AB131:AB194" si="19">VLOOKUP(W131,A$3:T$5784,20,FALSE)</f>
        <v>#N/A</v>
      </c>
      <c r="AC131" s="39" t="e">
        <f t="shared" si="12"/>
        <v>#N/A</v>
      </c>
    </row>
    <row r="132" spans="1:29" ht="10.5" customHeight="1">
      <c r="A132" s="25">
        <v>179422</v>
      </c>
      <c r="B132" s="26" t="s">
        <v>231</v>
      </c>
      <c r="C132" s="27">
        <v>2</v>
      </c>
      <c r="D132" s="27" t="s">
        <v>26</v>
      </c>
      <c r="E132" s="28">
        <v>485</v>
      </c>
      <c r="F132" s="28">
        <v>970</v>
      </c>
      <c r="G132" s="28">
        <v>0</v>
      </c>
      <c r="H132" s="28">
        <v>0.05</v>
      </c>
      <c r="I132" s="28">
        <v>0.06</v>
      </c>
      <c r="J132" s="29">
        <v>4.37E-4</v>
      </c>
      <c r="K132" s="28">
        <v>0.1</v>
      </c>
      <c r="L132" s="28">
        <v>0.12</v>
      </c>
      <c r="M132" s="29">
        <f t="shared" si="15"/>
        <v>8.7399999999999999E-4</v>
      </c>
      <c r="N132" s="30">
        <v>4714033521369</v>
      </c>
      <c r="O132" s="27">
        <v>84</v>
      </c>
      <c r="P132" s="27">
        <v>8471</v>
      </c>
      <c r="Q132" s="27" t="s">
        <v>229</v>
      </c>
      <c r="R132" s="31">
        <f>VLOOKUP(Q132,[1]Страна!D$1:F$120,2,FALSE)</f>
        <v>0</v>
      </c>
      <c r="S132" s="32" t="s">
        <v>28</v>
      </c>
      <c r="T132" s="27" t="str">
        <f>VLOOKUP(S132,[1]Страна!$A$2:$B$246,2,0)</f>
        <v>КИТАЙ</v>
      </c>
      <c r="W132" s="34"/>
      <c r="X132" s="35" t="e">
        <f t="shared" si="16"/>
        <v>#N/A</v>
      </c>
      <c r="Y132" s="35" t="e">
        <f>VLOOKUP(W132,A131:$S$5784,9,FALSE)</f>
        <v>#N/A</v>
      </c>
      <c r="Z132" s="36" t="e">
        <f t="shared" si="17"/>
        <v>#N/A</v>
      </c>
      <c r="AA132" s="37" t="e">
        <f t="shared" si="18"/>
        <v>#N/A</v>
      </c>
      <c r="AB132" s="38" t="e">
        <f t="shared" si="19"/>
        <v>#N/A</v>
      </c>
      <c r="AC132" s="39" t="e">
        <f t="shared" ref="AC132:AC195" si="20">VLOOKUP(W132,A$3:T$5784,14,FALSE)</f>
        <v>#N/A</v>
      </c>
    </row>
    <row r="133" spans="1:29" ht="10.5" customHeight="1">
      <c r="A133" s="25">
        <v>92565</v>
      </c>
      <c r="B133" s="26" t="s">
        <v>232</v>
      </c>
      <c r="C133" s="27">
        <v>1</v>
      </c>
      <c r="D133" s="27" t="s">
        <v>26</v>
      </c>
      <c r="E133" s="28">
        <v>360</v>
      </c>
      <c r="F133" s="28">
        <v>360</v>
      </c>
      <c r="G133" s="28">
        <v>0</v>
      </c>
      <c r="H133" s="28">
        <v>0.45</v>
      </c>
      <c r="I133" s="28">
        <v>0.5</v>
      </c>
      <c r="J133" s="29">
        <v>3.3E-4</v>
      </c>
      <c r="K133" s="28">
        <v>0.45</v>
      </c>
      <c r="L133" s="28">
        <v>0.5</v>
      </c>
      <c r="M133" s="29">
        <f t="shared" si="15"/>
        <v>3.3E-4</v>
      </c>
      <c r="N133" s="30">
        <v>4714033521253</v>
      </c>
      <c r="O133" s="27">
        <v>84</v>
      </c>
      <c r="P133" s="27">
        <v>8471</v>
      </c>
      <c r="Q133" s="27" t="s">
        <v>229</v>
      </c>
      <c r="R133" s="31">
        <f>VLOOKUP(Q133,[1]Страна!D$1:F$120,2,FALSE)</f>
        <v>0</v>
      </c>
      <c r="S133" s="32" t="s">
        <v>28</v>
      </c>
      <c r="T133" s="27" t="str">
        <f>VLOOKUP(S133,[1]Страна!$A$2:$B$246,2,0)</f>
        <v>КИТАЙ</v>
      </c>
      <c r="W133" s="34"/>
      <c r="X133" s="35" t="e">
        <f t="shared" si="16"/>
        <v>#N/A</v>
      </c>
      <c r="Y133" s="35" t="e">
        <f>VLOOKUP(W133,A132:$S$5784,9,FALSE)</f>
        <v>#N/A</v>
      </c>
      <c r="Z133" s="36" t="e">
        <f t="shared" si="17"/>
        <v>#N/A</v>
      </c>
      <c r="AA133" s="37" t="e">
        <f t="shared" si="18"/>
        <v>#N/A</v>
      </c>
      <c r="AB133" s="38" t="e">
        <f t="shared" si="19"/>
        <v>#N/A</v>
      </c>
      <c r="AC133" s="39" t="e">
        <f t="shared" si="20"/>
        <v>#N/A</v>
      </c>
    </row>
    <row r="134" spans="1:29" ht="10.5" customHeight="1">
      <c r="A134" s="25">
        <v>204344</v>
      </c>
      <c r="B134" s="26" t="s">
        <v>233</v>
      </c>
      <c r="C134" s="27">
        <v>1</v>
      </c>
      <c r="D134" s="27" t="s">
        <v>26</v>
      </c>
      <c r="E134" s="28">
        <v>349</v>
      </c>
      <c r="F134" s="28">
        <v>349</v>
      </c>
      <c r="G134" s="28">
        <v>0</v>
      </c>
      <c r="H134" s="28">
        <v>0.05</v>
      </c>
      <c r="I134" s="28">
        <v>0.08</v>
      </c>
      <c r="J134" s="29">
        <v>3.4000000000000002E-4</v>
      </c>
      <c r="K134" s="28">
        <v>0.05</v>
      </c>
      <c r="L134" s="28">
        <v>0.08</v>
      </c>
      <c r="M134" s="29">
        <f t="shared" si="15"/>
        <v>3.4000000000000002E-4</v>
      </c>
      <c r="N134" s="30">
        <v>8717371865580</v>
      </c>
      <c r="O134" s="27">
        <v>84</v>
      </c>
      <c r="P134" s="27">
        <v>8471</v>
      </c>
      <c r="Q134" s="27" t="s">
        <v>229</v>
      </c>
      <c r="R134" s="31">
        <f>VLOOKUP(Q134,[1]Страна!D$1:F$120,2,FALSE)</f>
        <v>0</v>
      </c>
      <c r="S134" s="32" t="s">
        <v>28</v>
      </c>
      <c r="T134" s="27" t="str">
        <f>VLOOKUP(S134,[1]Страна!$A$2:$B$246,2,0)</f>
        <v>КИТАЙ</v>
      </c>
      <c r="W134" s="34"/>
      <c r="X134" s="35" t="e">
        <f t="shared" si="16"/>
        <v>#N/A</v>
      </c>
      <c r="Y134" s="35" t="e">
        <f>VLOOKUP(W134,A133:$S$5784,9,FALSE)</f>
        <v>#N/A</v>
      </c>
      <c r="Z134" s="36" t="e">
        <f t="shared" si="17"/>
        <v>#N/A</v>
      </c>
      <c r="AA134" s="37" t="e">
        <f t="shared" si="18"/>
        <v>#N/A</v>
      </c>
      <c r="AB134" s="38" t="e">
        <f t="shared" si="19"/>
        <v>#N/A</v>
      </c>
      <c r="AC134" s="39" t="e">
        <f t="shared" si="20"/>
        <v>#N/A</v>
      </c>
    </row>
    <row r="135" spans="1:29" ht="10.5" customHeight="1">
      <c r="A135" s="25">
        <v>222640</v>
      </c>
      <c r="B135" s="26" t="s">
        <v>234</v>
      </c>
      <c r="C135" s="27">
        <v>1</v>
      </c>
      <c r="D135" s="27" t="s">
        <v>26</v>
      </c>
      <c r="E135" s="28">
        <v>267</v>
      </c>
      <c r="F135" s="28">
        <v>267</v>
      </c>
      <c r="G135" s="28">
        <v>0</v>
      </c>
      <c r="H135" s="28">
        <v>0.25</v>
      </c>
      <c r="I135" s="28">
        <v>0.4</v>
      </c>
      <c r="J135" s="29">
        <v>5.9999999999999995E-4</v>
      </c>
      <c r="K135" s="28">
        <v>0.25</v>
      </c>
      <c r="L135" s="28">
        <v>0.4</v>
      </c>
      <c r="M135" s="29">
        <f t="shared" si="15"/>
        <v>5.9999999999999995E-4</v>
      </c>
      <c r="N135" s="30">
        <v>8717371865566</v>
      </c>
      <c r="O135" s="27">
        <v>84</v>
      </c>
      <c r="P135" s="27">
        <v>8471</v>
      </c>
      <c r="Q135" s="27" t="s">
        <v>229</v>
      </c>
      <c r="R135" s="31">
        <f>VLOOKUP(Q135,[1]Страна!D$1:F$120,2,FALSE)</f>
        <v>0</v>
      </c>
      <c r="S135" s="32" t="s">
        <v>28</v>
      </c>
      <c r="T135" s="27" t="str">
        <f>VLOOKUP(S135,[1]Страна!$A$2:$B$246,2,0)</f>
        <v>КИТАЙ</v>
      </c>
      <c r="W135" s="34"/>
      <c r="X135" s="35" t="e">
        <f t="shared" si="16"/>
        <v>#N/A</v>
      </c>
      <c r="Y135" s="35" t="e">
        <f>VLOOKUP(W135,A134:$S$5784,9,FALSE)</f>
        <v>#N/A</v>
      </c>
      <c r="Z135" s="36" t="e">
        <f t="shared" si="17"/>
        <v>#N/A</v>
      </c>
      <c r="AA135" s="37" t="e">
        <f t="shared" si="18"/>
        <v>#N/A</v>
      </c>
      <c r="AB135" s="38" t="e">
        <f t="shared" si="19"/>
        <v>#N/A</v>
      </c>
      <c r="AC135" s="39" t="e">
        <f t="shared" si="20"/>
        <v>#N/A</v>
      </c>
    </row>
    <row r="136" spans="1:29" ht="10.5" customHeight="1">
      <c r="A136" s="25">
        <v>222647</v>
      </c>
      <c r="B136" s="26" t="s">
        <v>235</v>
      </c>
      <c r="C136" s="27">
        <v>2</v>
      </c>
      <c r="D136" s="27" t="s">
        <v>26</v>
      </c>
      <c r="E136" s="28">
        <v>332</v>
      </c>
      <c r="F136" s="28">
        <v>664</v>
      </c>
      <c r="G136" s="28">
        <v>0</v>
      </c>
      <c r="H136" s="28">
        <v>0.1</v>
      </c>
      <c r="I136" s="28">
        <v>0.2</v>
      </c>
      <c r="J136" s="29">
        <v>5.9999999999999995E-4</v>
      </c>
      <c r="K136" s="28">
        <v>0.2</v>
      </c>
      <c r="L136" s="28">
        <v>0.4</v>
      </c>
      <c r="M136" s="29">
        <f t="shared" si="15"/>
        <v>1.1999999999999999E-3</v>
      </c>
      <c r="N136" s="30">
        <v>8717371862640</v>
      </c>
      <c r="O136" s="27">
        <v>84</v>
      </c>
      <c r="P136" s="27">
        <v>8471</v>
      </c>
      <c r="Q136" s="27" t="s">
        <v>229</v>
      </c>
      <c r="R136" s="31">
        <f>VLOOKUP(Q136,[1]Страна!D$1:F$120,2,FALSE)</f>
        <v>0</v>
      </c>
      <c r="S136" s="32" t="s">
        <v>28</v>
      </c>
      <c r="T136" s="27" t="str">
        <f>VLOOKUP(S136,[1]Страна!$A$2:$B$246,2,0)</f>
        <v>КИТАЙ</v>
      </c>
      <c r="W136" s="34"/>
      <c r="X136" s="35" t="e">
        <f t="shared" si="16"/>
        <v>#N/A</v>
      </c>
      <c r="Y136" s="35" t="e">
        <f>VLOOKUP(W136,A135:$S$5784,9,FALSE)</f>
        <v>#N/A</v>
      </c>
      <c r="Z136" s="36" t="e">
        <f t="shared" si="17"/>
        <v>#N/A</v>
      </c>
      <c r="AA136" s="37" t="e">
        <f t="shared" si="18"/>
        <v>#N/A</v>
      </c>
      <c r="AB136" s="38" t="e">
        <f t="shared" si="19"/>
        <v>#N/A</v>
      </c>
      <c r="AC136" s="39" t="e">
        <f t="shared" si="20"/>
        <v>#N/A</v>
      </c>
    </row>
    <row r="137" spans="1:29" ht="10.5" customHeight="1">
      <c r="A137" s="25">
        <v>222646</v>
      </c>
      <c r="B137" s="26" t="s">
        <v>236</v>
      </c>
      <c r="C137" s="27">
        <v>1</v>
      </c>
      <c r="D137" s="27" t="s">
        <v>26</v>
      </c>
      <c r="E137" s="28">
        <v>332</v>
      </c>
      <c r="F137" s="28">
        <v>332</v>
      </c>
      <c r="G137" s="28">
        <v>0</v>
      </c>
      <c r="H137" s="28">
        <v>0.1</v>
      </c>
      <c r="I137" s="28">
        <v>0.2</v>
      </c>
      <c r="J137" s="29">
        <v>5.9999999999999995E-4</v>
      </c>
      <c r="K137" s="28">
        <v>0.1</v>
      </c>
      <c r="L137" s="28">
        <v>0.2</v>
      </c>
      <c r="M137" s="29">
        <f t="shared" si="15"/>
        <v>5.9999999999999995E-4</v>
      </c>
      <c r="N137" s="30">
        <v>8717371862633</v>
      </c>
      <c r="O137" s="27">
        <v>84</v>
      </c>
      <c r="P137" s="27">
        <v>8471</v>
      </c>
      <c r="Q137" s="27" t="s">
        <v>229</v>
      </c>
      <c r="R137" s="31">
        <f>VLOOKUP(Q137,[1]Страна!D$1:F$120,2,FALSE)</f>
        <v>0</v>
      </c>
      <c r="S137" s="32" t="s">
        <v>28</v>
      </c>
      <c r="T137" s="27" t="str">
        <f>VLOOKUP(S137,[1]Страна!$A$2:$B$246,2,0)</f>
        <v>КИТАЙ</v>
      </c>
      <c r="W137" s="34"/>
      <c r="X137" s="35" t="e">
        <f t="shared" si="16"/>
        <v>#N/A</v>
      </c>
      <c r="Y137" s="35" t="e">
        <f>VLOOKUP(W137,A136:$S$5784,9,FALSE)</f>
        <v>#N/A</v>
      </c>
      <c r="Z137" s="36" t="e">
        <f t="shared" si="17"/>
        <v>#N/A</v>
      </c>
      <c r="AA137" s="37" t="e">
        <f t="shared" si="18"/>
        <v>#N/A</v>
      </c>
      <c r="AB137" s="38" t="e">
        <f t="shared" si="19"/>
        <v>#N/A</v>
      </c>
      <c r="AC137" s="39" t="e">
        <f t="shared" si="20"/>
        <v>#N/A</v>
      </c>
    </row>
    <row r="138" spans="1:29" ht="10.5" customHeight="1">
      <c r="A138" s="25">
        <v>222645</v>
      </c>
      <c r="B138" s="26" t="s">
        <v>237</v>
      </c>
      <c r="C138" s="27">
        <v>2</v>
      </c>
      <c r="D138" s="27" t="s">
        <v>26</v>
      </c>
      <c r="E138" s="28">
        <v>417</v>
      </c>
      <c r="F138" s="28">
        <v>834</v>
      </c>
      <c r="G138" s="28">
        <v>0</v>
      </c>
      <c r="H138" s="28">
        <v>0.1</v>
      </c>
      <c r="I138" s="28">
        <v>0.2</v>
      </c>
      <c r="J138" s="29">
        <v>5.9999999999999995E-4</v>
      </c>
      <c r="K138" s="28">
        <v>0.2</v>
      </c>
      <c r="L138" s="28">
        <v>0.4</v>
      </c>
      <c r="M138" s="29">
        <f t="shared" si="15"/>
        <v>1.1999999999999999E-3</v>
      </c>
      <c r="N138" s="30">
        <v>8717371862626</v>
      </c>
      <c r="O138" s="27">
        <v>84</v>
      </c>
      <c r="P138" s="27">
        <v>8471</v>
      </c>
      <c r="Q138" s="27" t="s">
        <v>229</v>
      </c>
      <c r="R138" s="31">
        <f>VLOOKUP(Q138,[1]Страна!D$1:F$120,2,FALSE)</f>
        <v>0</v>
      </c>
      <c r="S138" s="32" t="s">
        <v>28</v>
      </c>
      <c r="T138" s="27" t="str">
        <f>VLOOKUP(S138,[1]Страна!$A$2:$B$246,2,0)</f>
        <v>КИТАЙ</v>
      </c>
      <c r="W138" s="34"/>
      <c r="X138" s="35" t="e">
        <f t="shared" si="16"/>
        <v>#N/A</v>
      </c>
      <c r="Y138" s="35" t="e">
        <f>VLOOKUP(W138,A137:$S$5784,9,FALSE)</f>
        <v>#N/A</v>
      </c>
      <c r="Z138" s="36" t="e">
        <f t="shared" si="17"/>
        <v>#N/A</v>
      </c>
      <c r="AA138" s="37" t="e">
        <f t="shared" si="18"/>
        <v>#N/A</v>
      </c>
      <c r="AB138" s="38" t="e">
        <f t="shared" si="19"/>
        <v>#N/A</v>
      </c>
      <c r="AC138" s="39" t="e">
        <f t="shared" si="20"/>
        <v>#N/A</v>
      </c>
    </row>
    <row r="139" spans="1:29" ht="10.5" customHeight="1">
      <c r="A139" s="25">
        <v>222644</v>
      </c>
      <c r="B139" s="26" t="s">
        <v>238</v>
      </c>
      <c r="C139" s="27">
        <v>1</v>
      </c>
      <c r="D139" s="27" t="s">
        <v>26</v>
      </c>
      <c r="E139" s="28">
        <v>340</v>
      </c>
      <c r="F139" s="28">
        <v>340</v>
      </c>
      <c r="G139" s="28">
        <v>0</v>
      </c>
      <c r="H139" s="28">
        <v>0.1</v>
      </c>
      <c r="I139" s="28">
        <v>0.2</v>
      </c>
      <c r="J139" s="29">
        <v>7.5000000000000002E-4</v>
      </c>
      <c r="K139" s="28">
        <v>0.1</v>
      </c>
      <c r="L139" s="28">
        <v>0.2</v>
      </c>
      <c r="M139" s="29">
        <v>7.5000000000000002E-4</v>
      </c>
      <c r="N139" s="30" t="s">
        <v>239</v>
      </c>
      <c r="O139" s="27">
        <v>84</v>
      </c>
      <c r="P139" s="27">
        <v>8471</v>
      </c>
      <c r="Q139" s="27" t="s">
        <v>229</v>
      </c>
      <c r="R139" s="31">
        <f>VLOOKUP(Q139,[1]Страна!D$1:F$120,2,FALSE)</f>
        <v>0</v>
      </c>
      <c r="S139" s="32" t="s">
        <v>28</v>
      </c>
      <c r="T139" s="27" t="str">
        <f>VLOOKUP(S139,[1]Страна!$A$2:$B$246,2,0)</f>
        <v>КИТАЙ</v>
      </c>
      <c r="W139" s="34"/>
      <c r="X139" s="35" t="e">
        <f t="shared" si="16"/>
        <v>#N/A</v>
      </c>
      <c r="Y139" s="35" t="e">
        <f>VLOOKUP(W139,A138:$S$5784,9,FALSE)</f>
        <v>#N/A</v>
      </c>
      <c r="Z139" s="36" t="e">
        <f t="shared" si="17"/>
        <v>#N/A</v>
      </c>
      <c r="AA139" s="37" t="e">
        <f t="shared" si="18"/>
        <v>#N/A</v>
      </c>
      <c r="AB139" s="38" t="e">
        <f t="shared" si="19"/>
        <v>#N/A</v>
      </c>
      <c r="AC139" s="39" t="e">
        <f t="shared" si="20"/>
        <v>#N/A</v>
      </c>
    </row>
    <row r="140" spans="1:29" ht="10.5" customHeight="1">
      <c r="A140" s="25">
        <v>219525</v>
      </c>
      <c r="B140" s="26" t="s">
        <v>240</v>
      </c>
      <c r="C140" s="27">
        <v>1</v>
      </c>
      <c r="D140" s="27" t="s">
        <v>26</v>
      </c>
      <c r="E140" s="28">
        <v>340</v>
      </c>
      <c r="F140" s="28">
        <v>340</v>
      </c>
      <c r="G140" s="28">
        <v>0</v>
      </c>
      <c r="H140" s="28">
        <v>0.62</v>
      </c>
      <c r="I140" s="28">
        <v>1</v>
      </c>
      <c r="J140" s="29">
        <v>9.6000000000000002E-4</v>
      </c>
      <c r="K140" s="28">
        <v>0.62</v>
      </c>
      <c r="L140" s="28">
        <v>1</v>
      </c>
      <c r="M140" s="29">
        <v>9.6000000000000002E-4</v>
      </c>
      <c r="N140" s="30" t="s">
        <v>241</v>
      </c>
      <c r="O140" s="27">
        <v>84</v>
      </c>
      <c r="P140" s="27">
        <v>8471</v>
      </c>
      <c r="Q140" s="27" t="s">
        <v>229</v>
      </c>
      <c r="R140" s="31">
        <f>VLOOKUP(Q140,[1]Страна!D$1:F$120,2,FALSE)</f>
        <v>0</v>
      </c>
      <c r="S140" s="32" t="s">
        <v>28</v>
      </c>
      <c r="T140" s="27" t="str">
        <f>VLOOKUP(S140,[1]Страна!$A$2:$B$246,2,0)</f>
        <v>КИТАЙ</v>
      </c>
      <c r="W140" s="34"/>
      <c r="X140" s="35" t="e">
        <f t="shared" si="16"/>
        <v>#N/A</v>
      </c>
      <c r="Y140" s="35" t="e">
        <f>VLOOKUP(W140,A139:$S$5784,9,FALSE)</f>
        <v>#N/A</v>
      </c>
      <c r="Z140" s="36" t="e">
        <f t="shared" si="17"/>
        <v>#N/A</v>
      </c>
      <c r="AA140" s="37" t="e">
        <f t="shared" si="18"/>
        <v>#N/A</v>
      </c>
      <c r="AB140" s="38" t="e">
        <f t="shared" si="19"/>
        <v>#N/A</v>
      </c>
      <c r="AC140" s="39" t="e">
        <f t="shared" si="20"/>
        <v>#N/A</v>
      </c>
    </row>
    <row r="141" spans="1:29" ht="10.5" customHeight="1">
      <c r="A141" s="25">
        <v>219524</v>
      </c>
      <c r="B141" s="26" t="s">
        <v>242</v>
      </c>
      <c r="C141" s="27">
        <v>2</v>
      </c>
      <c r="D141" s="27" t="s">
        <v>26</v>
      </c>
      <c r="E141" s="28">
        <v>340</v>
      </c>
      <c r="F141" s="28">
        <v>680</v>
      </c>
      <c r="G141" s="28">
        <v>0</v>
      </c>
      <c r="H141" s="28">
        <v>0.1</v>
      </c>
      <c r="I141" s="28">
        <v>0.2</v>
      </c>
      <c r="J141" s="29">
        <v>1.1999999999999999E-3</v>
      </c>
      <c r="K141" s="28">
        <v>0.2</v>
      </c>
      <c r="L141" s="28">
        <v>0.4</v>
      </c>
      <c r="M141" s="29">
        <v>2.3999999999999998E-3</v>
      </c>
      <c r="N141" s="30" t="s">
        <v>243</v>
      </c>
      <c r="O141" s="27">
        <v>84</v>
      </c>
      <c r="P141" s="27">
        <v>8471</v>
      </c>
      <c r="Q141" s="27" t="s">
        <v>229</v>
      </c>
      <c r="R141" s="31">
        <f>VLOOKUP(Q141,[1]Страна!D$1:F$120,2,FALSE)</f>
        <v>0</v>
      </c>
      <c r="S141" s="32" t="s">
        <v>28</v>
      </c>
      <c r="T141" s="27" t="str">
        <f>VLOOKUP(S141,[1]Страна!$A$2:$B$246,2,0)</f>
        <v>КИТАЙ</v>
      </c>
      <c r="W141" s="34"/>
      <c r="X141" s="35" t="e">
        <f t="shared" si="16"/>
        <v>#N/A</v>
      </c>
      <c r="Y141" s="35" t="e">
        <f>VLOOKUP(W141,A140:$S$5784,9,FALSE)</f>
        <v>#N/A</v>
      </c>
      <c r="Z141" s="36" t="e">
        <f t="shared" si="17"/>
        <v>#N/A</v>
      </c>
      <c r="AA141" s="37" t="e">
        <f t="shared" si="18"/>
        <v>#N/A</v>
      </c>
      <c r="AB141" s="38" t="e">
        <f t="shared" si="19"/>
        <v>#N/A</v>
      </c>
      <c r="AC141" s="39" t="e">
        <f t="shared" si="20"/>
        <v>#N/A</v>
      </c>
    </row>
    <row r="142" spans="1:29" ht="10.5" customHeight="1">
      <c r="A142" s="41">
        <v>234635</v>
      </c>
      <c r="B142" s="42" t="s">
        <v>244</v>
      </c>
      <c r="C142" s="43">
        <v>1</v>
      </c>
      <c r="D142" s="44" t="s">
        <v>26</v>
      </c>
      <c r="E142" s="45">
        <v>213</v>
      </c>
      <c r="F142" s="45">
        <v>213</v>
      </c>
      <c r="G142" s="46">
        <v>0</v>
      </c>
      <c r="H142" s="46">
        <v>0.06</v>
      </c>
      <c r="I142" s="46">
        <v>0.1</v>
      </c>
      <c r="J142" s="47">
        <v>5.1199999999999998E-4</v>
      </c>
      <c r="K142" s="46">
        <v>0.06</v>
      </c>
      <c r="L142" s="46">
        <v>0.1</v>
      </c>
      <c r="M142" s="47">
        <v>5.1199999999999998E-4</v>
      </c>
      <c r="N142" s="48" t="s">
        <v>245</v>
      </c>
      <c r="O142" s="49">
        <v>84</v>
      </c>
      <c r="P142" s="49">
        <v>8471</v>
      </c>
      <c r="Q142" s="49" t="s">
        <v>229</v>
      </c>
      <c r="R142" s="50">
        <v>0</v>
      </c>
      <c r="S142" s="51" t="s">
        <v>28</v>
      </c>
      <c r="T142" s="27" t="str">
        <f>VLOOKUP(S142,[1]Страна!$A$2:$B$246,2,0)</f>
        <v>КИТАЙ</v>
      </c>
      <c r="W142" s="40"/>
      <c r="X142" s="35" t="e">
        <f t="shared" si="16"/>
        <v>#N/A</v>
      </c>
      <c r="Y142" s="35" t="e">
        <f>VLOOKUP(W142,A141:$S$5784,9,FALSE)</f>
        <v>#N/A</v>
      </c>
      <c r="Z142" s="36" t="e">
        <f t="shared" si="17"/>
        <v>#N/A</v>
      </c>
      <c r="AA142" s="37" t="e">
        <f t="shared" si="18"/>
        <v>#N/A</v>
      </c>
      <c r="AB142" s="38" t="e">
        <f t="shared" si="19"/>
        <v>#N/A</v>
      </c>
      <c r="AC142" s="39" t="e">
        <f t="shared" si="20"/>
        <v>#N/A</v>
      </c>
    </row>
    <row r="143" spans="1:29" ht="10.5" customHeight="1">
      <c r="A143" s="25">
        <v>234633</v>
      </c>
      <c r="B143" s="26" t="s">
        <v>246</v>
      </c>
      <c r="C143" s="27">
        <v>2</v>
      </c>
      <c r="D143" s="27" t="s">
        <v>26</v>
      </c>
      <c r="E143" s="28">
        <v>240</v>
      </c>
      <c r="F143" s="28">
        <v>480</v>
      </c>
      <c r="G143" s="28">
        <v>9.6</v>
      </c>
      <c r="H143" s="28">
        <v>0.06</v>
      </c>
      <c r="I143" s="28">
        <v>0.1</v>
      </c>
      <c r="J143" s="29">
        <v>3.9599999999999998E-4</v>
      </c>
      <c r="K143" s="28">
        <v>0.12</v>
      </c>
      <c r="L143" s="28">
        <v>0.2</v>
      </c>
      <c r="M143" s="29">
        <f>C143*J143</f>
        <v>7.9199999999999995E-4</v>
      </c>
      <c r="N143" s="30">
        <v>4714033526661</v>
      </c>
      <c r="O143" s="27">
        <v>84</v>
      </c>
      <c r="P143" s="27">
        <v>8471</v>
      </c>
      <c r="Q143" s="27" t="s">
        <v>229</v>
      </c>
      <c r="R143" s="31">
        <f>VLOOKUP(Q143,[1]Страна!D$1:F$120,2,FALSE)</f>
        <v>0</v>
      </c>
      <c r="S143" s="32" t="s">
        <v>28</v>
      </c>
      <c r="T143" s="27" t="str">
        <f>VLOOKUP(S143,[1]Страна!$A$2:$B$246,2,0)</f>
        <v>КИТАЙ</v>
      </c>
      <c r="W143" s="34"/>
      <c r="X143" s="35" t="e">
        <f t="shared" si="16"/>
        <v>#N/A</v>
      </c>
      <c r="Y143" s="35" t="e">
        <f>VLOOKUP(W143,A142:$S$5784,9,FALSE)</f>
        <v>#N/A</v>
      </c>
      <c r="Z143" s="36" t="e">
        <f t="shared" si="17"/>
        <v>#N/A</v>
      </c>
      <c r="AA143" s="37" t="e">
        <f t="shared" si="18"/>
        <v>#N/A</v>
      </c>
      <c r="AB143" s="38" t="e">
        <f t="shared" si="19"/>
        <v>#N/A</v>
      </c>
      <c r="AC143" s="39" t="e">
        <f t="shared" si="20"/>
        <v>#N/A</v>
      </c>
    </row>
    <row r="144" spans="1:29" ht="10.5" customHeight="1">
      <c r="A144" s="25">
        <v>234634</v>
      </c>
      <c r="B144" s="26" t="s">
        <v>247</v>
      </c>
      <c r="C144" s="27">
        <v>2</v>
      </c>
      <c r="D144" s="27" t="s">
        <v>26</v>
      </c>
      <c r="E144" s="28">
        <v>240</v>
      </c>
      <c r="F144" s="28">
        <v>480</v>
      </c>
      <c r="G144" s="28">
        <v>9.6</v>
      </c>
      <c r="H144" s="28">
        <v>0.06</v>
      </c>
      <c r="I144" s="28">
        <v>0.1</v>
      </c>
      <c r="J144" s="29">
        <v>5.4600000000000004E-4</v>
      </c>
      <c r="K144" s="28">
        <v>0.12</v>
      </c>
      <c r="L144" s="28">
        <v>0.2</v>
      </c>
      <c r="M144" s="29">
        <f>C144*J144</f>
        <v>1.0920000000000001E-3</v>
      </c>
      <c r="N144" s="30">
        <v>4714033526678</v>
      </c>
      <c r="O144" s="27">
        <v>84</v>
      </c>
      <c r="P144" s="27">
        <v>8471</v>
      </c>
      <c r="Q144" s="27" t="s">
        <v>229</v>
      </c>
      <c r="R144" s="31">
        <f>VLOOKUP(Q144,[1]Страна!D$1:F$120,2,FALSE)</f>
        <v>0</v>
      </c>
      <c r="S144" s="32" t="s">
        <v>28</v>
      </c>
      <c r="T144" s="27" t="str">
        <f>VLOOKUP(S144,[1]Страна!$A$2:$B$246,2,0)</f>
        <v>КИТАЙ</v>
      </c>
      <c r="W144" s="34"/>
      <c r="X144" s="35" t="e">
        <f t="shared" si="16"/>
        <v>#N/A</v>
      </c>
      <c r="Y144" s="35" t="e">
        <f>VLOOKUP(W144,A143:$S$5784,9,FALSE)</f>
        <v>#N/A</v>
      </c>
      <c r="Z144" s="36" t="e">
        <f t="shared" si="17"/>
        <v>#N/A</v>
      </c>
      <c r="AA144" s="37" t="e">
        <f t="shared" si="18"/>
        <v>#N/A</v>
      </c>
      <c r="AB144" s="38" t="e">
        <f t="shared" si="19"/>
        <v>#N/A</v>
      </c>
      <c r="AC144" s="39" t="e">
        <f t="shared" si="20"/>
        <v>#N/A</v>
      </c>
    </row>
    <row r="145" spans="1:29" ht="10.5" customHeight="1">
      <c r="A145" s="41">
        <v>231288</v>
      </c>
      <c r="B145" s="42" t="s">
        <v>248</v>
      </c>
      <c r="C145" s="43">
        <v>1</v>
      </c>
      <c r="D145" s="44" t="s">
        <v>26</v>
      </c>
      <c r="E145" s="45">
        <v>213</v>
      </c>
      <c r="F145" s="45">
        <v>213</v>
      </c>
      <c r="G145" s="46">
        <v>0</v>
      </c>
      <c r="H145" s="46">
        <v>0.15</v>
      </c>
      <c r="I145" s="46">
        <v>0.2</v>
      </c>
      <c r="J145" s="47">
        <v>2.5000000000000001E-4</v>
      </c>
      <c r="K145" s="46">
        <v>0.15</v>
      </c>
      <c r="L145" s="46">
        <v>0.2</v>
      </c>
      <c r="M145" s="47">
        <v>2.5000000000000001E-4</v>
      </c>
      <c r="N145" s="48" t="s">
        <v>249</v>
      </c>
      <c r="O145" s="49">
        <v>84</v>
      </c>
      <c r="P145" s="49">
        <v>8471</v>
      </c>
      <c r="Q145" s="49" t="s">
        <v>229</v>
      </c>
      <c r="R145" s="50">
        <v>0</v>
      </c>
      <c r="S145" s="51" t="s">
        <v>28</v>
      </c>
      <c r="T145" s="27" t="str">
        <f>VLOOKUP(S145,[1]Страна!$A$2:$B$246,2,0)</f>
        <v>КИТАЙ</v>
      </c>
      <c r="W145" s="40"/>
      <c r="X145" s="35" t="e">
        <f t="shared" si="16"/>
        <v>#N/A</v>
      </c>
      <c r="Y145" s="35" t="e">
        <f>VLOOKUP(W145,A144:$S$5784,9,FALSE)</f>
        <v>#N/A</v>
      </c>
      <c r="Z145" s="36" t="e">
        <f t="shared" si="17"/>
        <v>#N/A</v>
      </c>
      <c r="AA145" s="37" t="e">
        <f t="shared" si="18"/>
        <v>#N/A</v>
      </c>
      <c r="AB145" s="38" t="e">
        <f t="shared" si="19"/>
        <v>#N/A</v>
      </c>
      <c r="AC145" s="39" t="e">
        <f t="shared" si="20"/>
        <v>#N/A</v>
      </c>
    </row>
    <row r="146" spans="1:29" ht="10.5" customHeight="1">
      <c r="A146" s="41">
        <v>234620</v>
      </c>
      <c r="B146" s="42" t="s">
        <v>250</v>
      </c>
      <c r="C146" s="43">
        <v>1</v>
      </c>
      <c r="D146" s="44" t="s">
        <v>26</v>
      </c>
      <c r="E146" s="45">
        <v>170</v>
      </c>
      <c r="F146" s="45">
        <v>170</v>
      </c>
      <c r="G146" s="46">
        <v>0</v>
      </c>
      <c r="H146" s="46">
        <v>0.06</v>
      </c>
      <c r="I146" s="46">
        <v>0.11</v>
      </c>
      <c r="J146" s="47">
        <v>5.2800000000000004E-4</v>
      </c>
      <c r="K146" s="46">
        <v>0.06</v>
      </c>
      <c r="L146" s="46">
        <v>0.11</v>
      </c>
      <c r="M146" s="47">
        <v>5.2800000000000004E-4</v>
      </c>
      <c r="N146" s="48" t="s">
        <v>251</v>
      </c>
      <c r="O146" s="49">
        <v>84</v>
      </c>
      <c r="P146" s="49">
        <v>8471</v>
      </c>
      <c r="Q146" s="49" t="s">
        <v>229</v>
      </c>
      <c r="R146" s="50">
        <v>0</v>
      </c>
      <c r="S146" s="51" t="s">
        <v>28</v>
      </c>
      <c r="T146" s="27" t="str">
        <f>VLOOKUP(S146,[1]Страна!$A$2:$B$246,2,0)</f>
        <v>КИТАЙ</v>
      </c>
      <c r="W146" s="40"/>
      <c r="X146" s="35" t="e">
        <f t="shared" si="16"/>
        <v>#N/A</v>
      </c>
      <c r="Y146" s="35" t="e">
        <f>VLOOKUP(W146,A145:$S$5784,9,FALSE)</f>
        <v>#N/A</v>
      </c>
      <c r="Z146" s="36" t="e">
        <f t="shared" si="17"/>
        <v>#N/A</v>
      </c>
      <c r="AA146" s="37" t="e">
        <f t="shared" si="18"/>
        <v>#N/A</v>
      </c>
      <c r="AB146" s="38" t="e">
        <f t="shared" si="19"/>
        <v>#N/A</v>
      </c>
      <c r="AC146" s="39" t="e">
        <f t="shared" si="20"/>
        <v>#N/A</v>
      </c>
    </row>
    <row r="147" spans="1:29" ht="10.5" customHeight="1">
      <c r="A147" s="41">
        <v>235065</v>
      </c>
      <c r="B147" s="42" t="s">
        <v>252</v>
      </c>
      <c r="C147" s="43">
        <v>2</v>
      </c>
      <c r="D147" s="44" t="s">
        <v>26</v>
      </c>
      <c r="E147" s="45">
        <v>170</v>
      </c>
      <c r="F147" s="45">
        <v>340</v>
      </c>
      <c r="G147" s="46">
        <v>0</v>
      </c>
      <c r="H147" s="46">
        <v>0.3</v>
      </c>
      <c r="I147" s="46">
        <v>0.4</v>
      </c>
      <c r="J147" s="47">
        <v>1.25E-3</v>
      </c>
      <c r="K147" s="46">
        <v>0.6</v>
      </c>
      <c r="L147" s="46">
        <v>0.8</v>
      </c>
      <c r="M147" s="47">
        <v>2.5000000000000001E-3</v>
      </c>
      <c r="N147" s="48" t="s">
        <v>253</v>
      </c>
      <c r="O147" s="49">
        <v>84</v>
      </c>
      <c r="P147" s="49">
        <v>8471</v>
      </c>
      <c r="Q147" s="49" t="s">
        <v>229</v>
      </c>
      <c r="R147" s="50">
        <v>0</v>
      </c>
      <c r="S147" s="51" t="s">
        <v>28</v>
      </c>
      <c r="T147" s="27" t="str">
        <f>VLOOKUP(S147,[1]Страна!$A$2:$B$246,2,0)</f>
        <v>КИТАЙ</v>
      </c>
      <c r="W147" s="40"/>
      <c r="X147" s="35" t="e">
        <f t="shared" si="16"/>
        <v>#N/A</v>
      </c>
      <c r="Y147" s="35" t="e">
        <f>VLOOKUP(W147,A146:$S$5784,9,FALSE)</f>
        <v>#N/A</v>
      </c>
      <c r="Z147" s="36" t="e">
        <f t="shared" si="17"/>
        <v>#N/A</v>
      </c>
      <c r="AA147" s="37" t="e">
        <f t="shared" si="18"/>
        <v>#N/A</v>
      </c>
      <c r="AB147" s="38" t="e">
        <f t="shared" si="19"/>
        <v>#N/A</v>
      </c>
      <c r="AC147" s="39" t="e">
        <f t="shared" si="20"/>
        <v>#N/A</v>
      </c>
    </row>
    <row r="148" spans="1:29" ht="10.5" customHeight="1">
      <c r="A148" s="25">
        <v>221050</v>
      </c>
      <c r="B148" s="26" t="s">
        <v>254</v>
      </c>
      <c r="C148" s="27">
        <v>1</v>
      </c>
      <c r="D148" s="27" t="s">
        <v>26</v>
      </c>
      <c r="E148" s="28">
        <v>298</v>
      </c>
      <c r="F148" s="28">
        <v>298</v>
      </c>
      <c r="G148" s="28">
        <v>0</v>
      </c>
      <c r="H148" s="28">
        <v>0.15</v>
      </c>
      <c r="I148" s="28">
        <v>0.2</v>
      </c>
      <c r="J148" s="29">
        <v>2E-3</v>
      </c>
      <c r="K148" s="28">
        <v>0.15</v>
      </c>
      <c r="L148" s="28">
        <v>0.2</v>
      </c>
      <c r="M148" s="29">
        <f t="shared" ref="M148:M155" si="21">C148*J148</f>
        <v>2E-3</v>
      </c>
      <c r="N148" s="30">
        <v>4714033529655</v>
      </c>
      <c r="O148" s="27">
        <v>84</v>
      </c>
      <c r="P148" s="27">
        <v>8471</v>
      </c>
      <c r="Q148" s="27" t="s">
        <v>229</v>
      </c>
      <c r="R148" s="31">
        <f>VLOOKUP(Q148,[1]Страна!D$1:F$120,2,FALSE)</f>
        <v>0</v>
      </c>
      <c r="S148" s="32" t="s">
        <v>28</v>
      </c>
      <c r="T148" s="27" t="str">
        <f>VLOOKUP(S148,[1]Страна!$A$2:$B$246,2,0)</f>
        <v>КИТАЙ</v>
      </c>
      <c r="W148" s="34"/>
      <c r="X148" s="35" t="e">
        <f t="shared" si="16"/>
        <v>#N/A</v>
      </c>
      <c r="Y148" s="35" t="e">
        <f>VLOOKUP(W148,A147:$S$5784,9,FALSE)</f>
        <v>#N/A</v>
      </c>
      <c r="Z148" s="36" t="e">
        <f t="shared" si="17"/>
        <v>#N/A</v>
      </c>
      <c r="AA148" s="37" t="e">
        <f t="shared" si="18"/>
        <v>#N/A</v>
      </c>
      <c r="AB148" s="38" t="e">
        <f t="shared" si="19"/>
        <v>#N/A</v>
      </c>
      <c r="AC148" s="39" t="e">
        <f t="shared" si="20"/>
        <v>#N/A</v>
      </c>
    </row>
    <row r="149" spans="1:29" ht="10.5" customHeight="1">
      <c r="A149" s="25">
        <v>223045</v>
      </c>
      <c r="B149" s="26" t="s">
        <v>255</v>
      </c>
      <c r="C149" s="27">
        <v>1</v>
      </c>
      <c r="D149" s="27" t="s">
        <v>26</v>
      </c>
      <c r="E149" s="28">
        <v>238</v>
      </c>
      <c r="F149" s="28">
        <v>238</v>
      </c>
      <c r="G149" s="28">
        <v>0</v>
      </c>
      <c r="H149" s="28">
        <v>0.15</v>
      </c>
      <c r="I149" s="28">
        <v>0.2</v>
      </c>
      <c r="J149" s="29">
        <v>5.9999999999999995E-4</v>
      </c>
      <c r="K149" s="28">
        <v>0.15</v>
      </c>
      <c r="L149" s="28">
        <v>0.2</v>
      </c>
      <c r="M149" s="29">
        <f t="shared" si="21"/>
        <v>5.9999999999999995E-4</v>
      </c>
      <c r="N149" s="30">
        <v>4714033529679</v>
      </c>
      <c r="O149" s="27">
        <v>84</v>
      </c>
      <c r="P149" s="27">
        <v>8471</v>
      </c>
      <c r="Q149" s="27" t="s">
        <v>229</v>
      </c>
      <c r="R149" s="31">
        <f>VLOOKUP(Q149,[1]Страна!D$1:F$120,2,FALSE)</f>
        <v>0</v>
      </c>
      <c r="S149" s="32" t="s">
        <v>28</v>
      </c>
      <c r="T149" s="27" t="str">
        <f>VLOOKUP(S149,[1]Страна!$A$2:$B$246,2,0)</f>
        <v>КИТАЙ</v>
      </c>
      <c r="W149" s="34"/>
      <c r="X149" s="35" t="e">
        <f t="shared" si="16"/>
        <v>#N/A</v>
      </c>
      <c r="Y149" s="35" t="e">
        <f>VLOOKUP(W149,A148:$S$5784,9,FALSE)</f>
        <v>#N/A</v>
      </c>
      <c r="Z149" s="36" t="e">
        <f t="shared" si="17"/>
        <v>#N/A</v>
      </c>
      <c r="AA149" s="37" t="e">
        <f t="shared" si="18"/>
        <v>#N/A</v>
      </c>
      <c r="AB149" s="38" t="e">
        <f t="shared" si="19"/>
        <v>#N/A</v>
      </c>
      <c r="AC149" s="39" t="e">
        <f t="shared" si="20"/>
        <v>#N/A</v>
      </c>
    </row>
    <row r="150" spans="1:29" ht="10.5" customHeight="1">
      <c r="A150" s="25">
        <v>222348</v>
      </c>
      <c r="B150" s="26" t="s">
        <v>256</v>
      </c>
      <c r="C150" s="27">
        <v>1</v>
      </c>
      <c r="D150" s="27" t="s">
        <v>26</v>
      </c>
      <c r="E150" s="28">
        <v>284</v>
      </c>
      <c r="F150" s="28">
        <v>284</v>
      </c>
      <c r="G150" s="28">
        <v>0</v>
      </c>
      <c r="H150" s="28">
        <v>0.15</v>
      </c>
      <c r="I150" s="28">
        <v>0.2</v>
      </c>
      <c r="J150" s="29">
        <v>1E-3</v>
      </c>
      <c r="K150" s="28">
        <v>0.15</v>
      </c>
      <c r="L150" s="28">
        <v>0.2</v>
      </c>
      <c r="M150" s="29">
        <f t="shared" si="21"/>
        <v>1E-3</v>
      </c>
      <c r="N150" s="30">
        <v>0</v>
      </c>
      <c r="O150" s="27">
        <v>84</v>
      </c>
      <c r="P150" s="27">
        <v>8471</v>
      </c>
      <c r="Q150" s="27" t="s">
        <v>229</v>
      </c>
      <c r="R150" s="31">
        <f>VLOOKUP(Q150,[1]Страна!D$1:F$120,2,FALSE)</f>
        <v>0</v>
      </c>
      <c r="S150" s="32" t="s">
        <v>28</v>
      </c>
      <c r="T150" s="27" t="str">
        <f>VLOOKUP(S150,[1]Страна!$A$2:$B$246,2,0)</f>
        <v>КИТАЙ</v>
      </c>
      <c r="W150" s="34"/>
      <c r="X150" s="35" t="e">
        <f t="shared" si="16"/>
        <v>#N/A</v>
      </c>
      <c r="Y150" s="35" t="e">
        <f>VLOOKUP(W150,A149:$S$5784,9,FALSE)</f>
        <v>#N/A</v>
      </c>
      <c r="Z150" s="36" t="e">
        <f t="shared" si="17"/>
        <v>#N/A</v>
      </c>
      <c r="AA150" s="37" t="e">
        <f t="shared" si="18"/>
        <v>#N/A</v>
      </c>
      <c r="AB150" s="38" t="e">
        <f t="shared" si="19"/>
        <v>#N/A</v>
      </c>
      <c r="AC150" s="39" t="e">
        <f t="shared" si="20"/>
        <v>#N/A</v>
      </c>
    </row>
    <row r="151" spans="1:29" ht="10.5" customHeight="1">
      <c r="A151" s="25">
        <v>218855</v>
      </c>
      <c r="B151" s="26" t="s">
        <v>257</v>
      </c>
      <c r="C151" s="27">
        <v>2</v>
      </c>
      <c r="D151" s="27" t="s">
        <v>26</v>
      </c>
      <c r="E151" s="28">
        <v>306</v>
      </c>
      <c r="F151" s="28">
        <v>612</v>
      </c>
      <c r="G151" s="28">
        <v>0</v>
      </c>
      <c r="H151" s="28">
        <v>0.15</v>
      </c>
      <c r="I151" s="28">
        <v>0.2</v>
      </c>
      <c r="J151" s="29">
        <v>2.9999999999999997E-4</v>
      </c>
      <c r="K151" s="28">
        <v>0.3</v>
      </c>
      <c r="L151" s="28">
        <v>0.4</v>
      </c>
      <c r="M151" s="29">
        <f t="shared" si="21"/>
        <v>5.9999999999999995E-4</v>
      </c>
      <c r="N151" s="30">
        <v>4714033529662</v>
      </c>
      <c r="O151" s="27">
        <v>84</v>
      </c>
      <c r="P151" s="27">
        <v>8471</v>
      </c>
      <c r="Q151" s="27" t="s">
        <v>229</v>
      </c>
      <c r="R151" s="31">
        <f>VLOOKUP(Q151,[1]Страна!D$1:F$120,2,FALSE)</f>
        <v>0</v>
      </c>
      <c r="S151" s="32" t="s">
        <v>28</v>
      </c>
      <c r="T151" s="27" t="str">
        <f>VLOOKUP(S151,[1]Страна!$A$2:$B$246,2,0)</f>
        <v>КИТАЙ</v>
      </c>
      <c r="W151" s="34"/>
      <c r="X151" s="35" t="e">
        <f t="shared" si="16"/>
        <v>#N/A</v>
      </c>
      <c r="Y151" s="35" t="e">
        <f>VLOOKUP(W151,A150:$S$5784,9,FALSE)</f>
        <v>#N/A</v>
      </c>
      <c r="Z151" s="36" t="e">
        <f t="shared" si="17"/>
        <v>#N/A</v>
      </c>
      <c r="AA151" s="37" t="e">
        <f t="shared" si="18"/>
        <v>#N/A</v>
      </c>
      <c r="AB151" s="38" t="e">
        <f t="shared" si="19"/>
        <v>#N/A</v>
      </c>
      <c r="AC151" s="39" t="e">
        <f t="shared" si="20"/>
        <v>#N/A</v>
      </c>
    </row>
    <row r="152" spans="1:29" ht="10.5" customHeight="1">
      <c r="A152" s="25">
        <v>221051</v>
      </c>
      <c r="B152" s="26" t="s">
        <v>258</v>
      </c>
      <c r="C152" s="27">
        <v>2</v>
      </c>
      <c r="D152" s="27" t="s">
        <v>26</v>
      </c>
      <c r="E152" s="28">
        <v>298</v>
      </c>
      <c r="F152" s="28">
        <v>596</v>
      </c>
      <c r="G152" s="28">
        <v>0</v>
      </c>
      <c r="H152" s="28">
        <v>0.25</v>
      </c>
      <c r="I152" s="28">
        <v>0.4</v>
      </c>
      <c r="J152" s="29">
        <v>2.16E-3</v>
      </c>
      <c r="K152" s="28">
        <v>0.5</v>
      </c>
      <c r="L152" s="28">
        <v>0.8</v>
      </c>
      <c r="M152" s="29">
        <f t="shared" si="21"/>
        <v>4.3200000000000001E-3</v>
      </c>
      <c r="N152" s="30">
        <v>4714033529693</v>
      </c>
      <c r="O152" s="27">
        <v>84</v>
      </c>
      <c r="P152" s="27">
        <v>8471</v>
      </c>
      <c r="Q152" s="27" t="s">
        <v>229</v>
      </c>
      <c r="R152" s="31">
        <f>VLOOKUP(Q152,[1]Страна!D$1:F$120,2,FALSE)</f>
        <v>0</v>
      </c>
      <c r="S152" s="32" t="s">
        <v>28</v>
      </c>
      <c r="T152" s="27" t="str">
        <f>VLOOKUP(S152,[1]Страна!$A$2:$B$246,2,0)</f>
        <v>КИТАЙ</v>
      </c>
      <c r="W152" s="34"/>
      <c r="X152" s="35" t="e">
        <f t="shared" si="16"/>
        <v>#N/A</v>
      </c>
      <c r="Y152" s="35" t="e">
        <f>VLOOKUP(W152,A151:$S$5784,9,FALSE)</f>
        <v>#N/A</v>
      </c>
      <c r="Z152" s="36" t="e">
        <f t="shared" si="17"/>
        <v>#N/A</v>
      </c>
      <c r="AA152" s="37" t="e">
        <f t="shared" si="18"/>
        <v>#N/A</v>
      </c>
      <c r="AB152" s="38" t="e">
        <f t="shared" si="19"/>
        <v>#N/A</v>
      </c>
      <c r="AC152" s="39" t="e">
        <f t="shared" si="20"/>
        <v>#N/A</v>
      </c>
    </row>
    <row r="153" spans="1:29" ht="10.5" customHeight="1">
      <c r="A153" s="25">
        <v>190887</v>
      </c>
      <c r="B153" s="26" t="s">
        <v>259</v>
      </c>
      <c r="C153" s="27">
        <v>1</v>
      </c>
      <c r="D153" s="27" t="s">
        <v>26</v>
      </c>
      <c r="E153" s="28">
        <v>397</v>
      </c>
      <c r="F153" s="28">
        <v>397</v>
      </c>
      <c r="G153" s="28">
        <v>0</v>
      </c>
      <c r="H153" s="28">
        <v>0.06</v>
      </c>
      <c r="I153" s="28">
        <v>0.11</v>
      </c>
      <c r="J153" s="29">
        <v>4.8899999999999996E-4</v>
      </c>
      <c r="K153" s="28">
        <v>0.06</v>
      </c>
      <c r="L153" s="28">
        <v>0.11</v>
      </c>
      <c r="M153" s="29">
        <f t="shared" si="21"/>
        <v>4.8899999999999996E-4</v>
      </c>
      <c r="N153" s="30">
        <v>4714033520607</v>
      </c>
      <c r="O153" s="27">
        <v>84</v>
      </c>
      <c r="P153" s="27">
        <v>8471</v>
      </c>
      <c r="Q153" s="27" t="s">
        <v>229</v>
      </c>
      <c r="R153" s="31">
        <f>VLOOKUP(Q153,[1]Страна!D$1:F$120,2,FALSE)</f>
        <v>0</v>
      </c>
      <c r="S153" s="32" t="s">
        <v>28</v>
      </c>
      <c r="T153" s="27" t="str">
        <f>VLOOKUP(S153,[1]Страна!$A$2:$B$246,2,0)</f>
        <v>КИТАЙ</v>
      </c>
      <c r="W153" s="34"/>
      <c r="X153" s="35" t="e">
        <f t="shared" si="16"/>
        <v>#N/A</v>
      </c>
      <c r="Y153" s="35" t="e">
        <f>VLOOKUP(W153,A152:$S$5784,9,FALSE)</f>
        <v>#N/A</v>
      </c>
      <c r="Z153" s="36" t="e">
        <f t="shared" si="17"/>
        <v>#N/A</v>
      </c>
      <c r="AA153" s="37" t="e">
        <f t="shared" si="18"/>
        <v>#N/A</v>
      </c>
      <c r="AB153" s="38" t="e">
        <f t="shared" si="19"/>
        <v>#N/A</v>
      </c>
      <c r="AC153" s="39" t="e">
        <f t="shared" si="20"/>
        <v>#N/A</v>
      </c>
    </row>
    <row r="154" spans="1:29" ht="10.5" customHeight="1">
      <c r="A154" s="25">
        <v>216388</v>
      </c>
      <c r="B154" s="26" t="s">
        <v>260</v>
      </c>
      <c r="C154" s="27">
        <v>1</v>
      </c>
      <c r="D154" s="27" t="s">
        <v>26</v>
      </c>
      <c r="E154" s="28">
        <v>468</v>
      </c>
      <c r="F154" s="28">
        <v>468</v>
      </c>
      <c r="G154" s="28">
        <v>0</v>
      </c>
      <c r="H154" s="28">
        <v>0.4</v>
      </c>
      <c r="I154" s="28">
        <v>0.5</v>
      </c>
      <c r="J154" s="29">
        <v>5.0000000000000001E-4</v>
      </c>
      <c r="K154" s="28">
        <v>0.4</v>
      </c>
      <c r="L154" s="28">
        <v>0.5</v>
      </c>
      <c r="M154" s="29">
        <f t="shared" si="21"/>
        <v>5.0000000000000001E-4</v>
      </c>
      <c r="N154" s="30">
        <v>4714033520768</v>
      </c>
      <c r="O154" s="27">
        <v>84</v>
      </c>
      <c r="P154" s="27">
        <v>8471</v>
      </c>
      <c r="Q154" s="27" t="s">
        <v>229</v>
      </c>
      <c r="R154" s="31">
        <f>VLOOKUP(Q154,[1]Страна!D$1:F$120,2,FALSE)</f>
        <v>0</v>
      </c>
      <c r="S154" s="32" t="s">
        <v>28</v>
      </c>
      <c r="T154" s="27" t="str">
        <f>VLOOKUP(S154,[1]Страна!$A$2:$B$246,2,0)</f>
        <v>КИТАЙ</v>
      </c>
      <c r="W154" s="34"/>
      <c r="X154" s="35" t="e">
        <f t="shared" si="16"/>
        <v>#N/A</v>
      </c>
      <c r="Y154" s="35" t="e">
        <f>VLOOKUP(W154,A153:$S$5784,9,FALSE)</f>
        <v>#N/A</v>
      </c>
      <c r="Z154" s="36" t="e">
        <f t="shared" si="17"/>
        <v>#N/A</v>
      </c>
      <c r="AA154" s="37" t="e">
        <f t="shared" si="18"/>
        <v>#N/A</v>
      </c>
      <c r="AB154" s="38" t="e">
        <f t="shared" si="19"/>
        <v>#N/A</v>
      </c>
      <c r="AC154" s="39" t="e">
        <f t="shared" si="20"/>
        <v>#N/A</v>
      </c>
    </row>
    <row r="155" spans="1:29" ht="10.5" customHeight="1">
      <c r="A155" s="25">
        <v>175522</v>
      </c>
      <c r="B155" s="26" t="s">
        <v>261</v>
      </c>
      <c r="C155" s="27">
        <v>1</v>
      </c>
      <c r="D155" s="27" t="s">
        <v>26</v>
      </c>
      <c r="E155" s="28">
        <v>434</v>
      </c>
      <c r="F155" s="28">
        <v>434</v>
      </c>
      <c r="G155" s="28">
        <v>0</v>
      </c>
      <c r="H155" s="28">
        <v>0.4</v>
      </c>
      <c r="I155" s="28">
        <v>0.5</v>
      </c>
      <c r="J155" s="29">
        <v>2.464E-3</v>
      </c>
      <c r="K155" s="28">
        <v>0.4</v>
      </c>
      <c r="L155" s="28">
        <v>0.5</v>
      </c>
      <c r="M155" s="29">
        <f t="shared" si="21"/>
        <v>2.464E-3</v>
      </c>
      <c r="N155" s="30">
        <v>4714033520751</v>
      </c>
      <c r="O155" s="27">
        <v>84</v>
      </c>
      <c r="P155" s="27">
        <v>8471</v>
      </c>
      <c r="Q155" s="27" t="s">
        <v>229</v>
      </c>
      <c r="R155" s="31">
        <f>VLOOKUP(Q155,[1]Страна!D$1:F$120,2,FALSE)</f>
        <v>0</v>
      </c>
      <c r="S155" s="32" t="s">
        <v>28</v>
      </c>
      <c r="T155" s="27" t="str">
        <f>VLOOKUP(S155,[1]Страна!$A$2:$B$246,2,0)</f>
        <v>КИТАЙ</v>
      </c>
      <c r="W155" s="34"/>
      <c r="X155" s="35" t="e">
        <f t="shared" si="16"/>
        <v>#N/A</v>
      </c>
      <c r="Y155" s="35" t="e">
        <f>VLOOKUP(W155,A154:$S$5784,9,FALSE)</f>
        <v>#N/A</v>
      </c>
      <c r="Z155" s="36" t="e">
        <f t="shared" si="17"/>
        <v>#N/A</v>
      </c>
      <c r="AA155" s="37" t="e">
        <f t="shared" si="18"/>
        <v>#N/A</v>
      </c>
      <c r="AB155" s="38" t="e">
        <f t="shared" si="19"/>
        <v>#N/A</v>
      </c>
      <c r="AC155" s="39" t="e">
        <f t="shared" si="20"/>
        <v>#N/A</v>
      </c>
    </row>
    <row r="156" spans="1:29" ht="10.5" customHeight="1">
      <c r="A156" s="41">
        <v>243838</v>
      </c>
      <c r="B156" s="42" t="s">
        <v>262</v>
      </c>
      <c r="C156" s="43">
        <v>3</v>
      </c>
      <c r="D156" s="44" t="s">
        <v>26</v>
      </c>
      <c r="E156" s="45">
        <v>170</v>
      </c>
      <c r="F156" s="45">
        <v>510</v>
      </c>
      <c r="G156" s="46">
        <v>0</v>
      </c>
      <c r="H156" s="46">
        <v>0.2</v>
      </c>
      <c r="I156" s="46">
        <v>0.5</v>
      </c>
      <c r="J156" s="47">
        <v>1.4E-3</v>
      </c>
      <c r="K156" s="46">
        <v>0.60000000000000009</v>
      </c>
      <c r="L156" s="46">
        <v>1.5</v>
      </c>
      <c r="M156" s="47">
        <v>4.1999999999999997E-3</v>
      </c>
      <c r="N156" s="48" t="s">
        <v>263</v>
      </c>
      <c r="O156" s="49">
        <v>84</v>
      </c>
      <c r="P156" s="49">
        <v>8471</v>
      </c>
      <c r="Q156" s="49" t="s">
        <v>229</v>
      </c>
      <c r="R156" s="50">
        <v>0</v>
      </c>
      <c r="S156" s="51" t="s">
        <v>28</v>
      </c>
      <c r="T156" s="27" t="str">
        <f>VLOOKUP(S156,[1]Страна!$A$2:$B$246,2,0)</f>
        <v>КИТАЙ</v>
      </c>
      <c r="W156" s="40"/>
      <c r="X156" s="35" t="e">
        <f t="shared" si="16"/>
        <v>#N/A</v>
      </c>
      <c r="Y156" s="35" t="e">
        <f>VLOOKUP(W156,A155:$S$5784,9,FALSE)</f>
        <v>#N/A</v>
      </c>
      <c r="Z156" s="36" t="e">
        <f t="shared" si="17"/>
        <v>#N/A</v>
      </c>
      <c r="AA156" s="37" t="e">
        <f t="shared" si="18"/>
        <v>#N/A</v>
      </c>
      <c r="AB156" s="38" t="e">
        <f t="shared" si="19"/>
        <v>#N/A</v>
      </c>
      <c r="AC156" s="39" t="e">
        <f t="shared" si="20"/>
        <v>#N/A</v>
      </c>
    </row>
    <row r="157" spans="1:29" ht="10.5" customHeight="1">
      <c r="A157" s="25">
        <v>212513</v>
      </c>
      <c r="B157" s="26" t="s">
        <v>264</v>
      </c>
      <c r="C157" s="27">
        <v>5</v>
      </c>
      <c r="D157" s="27" t="s">
        <v>26</v>
      </c>
      <c r="E157" s="28">
        <v>150</v>
      </c>
      <c r="F157" s="28">
        <f>C157*E157</f>
        <v>750</v>
      </c>
      <c r="G157" s="28">
        <f>F157*R157</f>
        <v>0</v>
      </c>
      <c r="H157" s="28">
        <v>0.15</v>
      </c>
      <c r="I157" s="28">
        <v>0.2</v>
      </c>
      <c r="J157" s="29">
        <v>2.64E-3</v>
      </c>
      <c r="K157" s="28">
        <f>H157*C157</f>
        <v>0.75</v>
      </c>
      <c r="L157" s="28">
        <f>I157*C157</f>
        <v>1</v>
      </c>
      <c r="M157" s="29">
        <f>J157*C157</f>
        <v>1.32E-2</v>
      </c>
      <c r="N157" s="30" t="s">
        <v>265</v>
      </c>
      <c r="O157" s="27">
        <v>84</v>
      </c>
      <c r="P157" s="27">
        <v>8471</v>
      </c>
      <c r="Q157" s="27" t="s">
        <v>229</v>
      </c>
      <c r="R157" s="31">
        <f>VLOOKUP(Q157,[1]Страна!D$1:F$120,2,FALSE)</f>
        <v>0</v>
      </c>
      <c r="S157" s="32" t="s">
        <v>28</v>
      </c>
      <c r="T157" s="27" t="str">
        <f>VLOOKUP(S157,[1]Страна!$A$2:$B$246,2,0)</f>
        <v>КИТАЙ</v>
      </c>
      <c r="W157" s="34"/>
      <c r="X157" s="35" t="e">
        <f t="shared" si="16"/>
        <v>#N/A</v>
      </c>
      <c r="Y157" s="35" t="e">
        <f>VLOOKUP(W157,A156:$S$5784,9,FALSE)</f>
        <v>#N/A</v>
      </c>
      <c r="Z157" s="36" t="e">
        <f t="shared" si="17"/>
        <v>#N/A</v>
      </c>
      <c r="AA157" s="37" t="e">
        <f t="shared" si="18"/>
        <v>#N/A</v>
      </c>
      <c r="AB157" s="38" t="e">
        <f t="shared" si="19"/>
        <v>#N/A</v>
      </c>
      <c r="AC157" s="39" t="e">
        <f t="shared" si="20"/>
        <v>#N/A</v>
      </c>
    </row>
    <row r="158" spans="1:29" ht="10.5" customHeight="1">
      <c r="A158" s="25">
        <v>208384</v>
      </c>
      <c r="B158" s="26" t="s">
        <v>266</v>
      </c>
      <c r="C158" s="27">
        <v>1</v>
      </c>
      <c r="D158" s="27" t="s">
        <v>26</v>
      </c>
      <c r="E158" s="28">
        <v>476</v>
      </c>
      <c r="F158" s="28">
        <v>476</v>
      </c>
      <c r="G158" s="28">
        <v>0</v>
      </c>
      <c r="H158" s="28">
        <v>0.12</v>
      </c>
      <c r="I158" s="28">
        <v>0.22</v>
      </c>
      <c r="J158" s="29">
        <v>3.5E-4</v>
      </c>
      <c r="K158" s="28">
        <v>0.12</v>
      </c>
      <c r="L158" s="28">
        <v>0.22</v>
      </c>
      <c r="M158" s="29">
        <f>C158*J158</f>
        <v>3.5E-4</v>
      </c>
      <c r="N158" s="30">
        <v>4714033522458</v>
      </c>
      <c r="O158" s="27">
        <v>84</v>
      </c>
      <c r="P158" s="27">
        <v>8471</v>
      </c>
      <c r="Q158" s="27" t="s">
        <v>229</v>
      </c>
      <c r="R158" s="31">
        <f>VLOOKUP(Q158,[1]Страна!D$1:F$120,2,FALSE)</f>
        <v>0</v>
      </c>
      <c r="S158" s="32" t="s">
        <v>28</v>
      </c>
      <c r="T158" s="27" t="str">
        <f>VLOOKUP(S158,[1]Страна!$A$2:$B$246,2,0)</f>
        <v>КИТАЙ</v>
      </c>
      <c r="W158" s="34"/>
      <c r="X158" s="35" t="e">
        <f t="shared" si="16"/>
        <v>#N/A</v>
      </c>
      <c r="Y158" s="35" t="e">
        <f>VLOOKUP(W158,A157:$S$5784,9,FALSE)</f>
        <v>#N/A</v>
      </c>
      <c r="Z158" s="36" t="e">
        <f t="shared" si="17"/>
        <v>#N/A</v>
      </c>
      <c r="AA158" s="37" t="e">
        <f t="shared" si="18"/>
        <v>#N/A</v>
      </c>
      <c r="AB158" s="38" t="e">
        <f t="shared" si="19"/>
        <v>#N/A</v>
      </c>
      <c r="AC158" s="39" t="e">
        <f t="shared" si="20"/>
        <v>#N/A</v>
      </c>
    </row>
    <row r="159" spans="1:29" ht="10.5" customHeight="1">
      <c r="A159" s="25">
        <v>175520</v>
      </c>
      <c r="B159" s="26" t="s">
        <v>267</v>
      </c>
      <c r="C159" s="27">
        <v>1</v>
      </c>
      <c r="D159" s="27" t="s">
        <v>26</v>
      </c>
      <c r="E159" s="28">
        <v>476</v>
      </c>
      <c r="F159" s="28">
        <v>476</v>
      </c>
      <c r="G159" s="28">
        <v>0</v>
      </c>
      <c r="H159" s="28">
        <v>0.5</v>
      </c>
      <c r="I159" s="28">
        <v>0.6</v>
      </c>
      <c r="J159" s="29">
        <v>1.1999999999999999E-3</v>
      </c>
      <c r="K159" s="28">
        <v>0.5</v>
      </c>
      <c r="L159" s="28">
        <v>0.6</v>
      </c>
      <c r="M159" s="29">
        <f>C159*J159</f>
        <v>1.1999999999999999E-3</v>
      </c>
      <c r="N159" s="30">
        <v>4714033522472</v>
      </c>
      <c r="O159" s="27">
        <v>84</v>
      </c>
      <c r="P159" s="27">
        <v>8471</v>
      </c>
      <c r="Q159" s="27" t="s">
        <v>229</v>
      </c>
      <c r="R159" s="31">
        <f>VLOOKUP(Q159,[1]Страна!D$1:F$120,2,FALSE)</f>
        <v>0</v>
      </c>
      <c r="S159" s="32" t="s">
        <v>28</v>
      </c>
      <c r="T159" s="27" t="str">
        <f>VLOOKUP(S159,[1]Страна!$A$2:$B$246,2,0)</f>
        <v>КИТАЙ</v>
      </c>
      <c r="W159" s="34"/>
      <c r="X159" s="35" t="e">
        <f t="shared" si="16"/>
        <v>#N/A</v>
      </c>
      <c r="Y159" s="35" t="e">
        <f>VLOOKUP(W159,A158:$S$5784,9,FALSE)</f>
        <v>#N/A</v>
      </c>
      <c r="Z159" s="36" t="e">
        <f t="shared" si="17"/>
        <v>#N/A</v>
      </c>
      <c r="AA159" s="37" t="e">
        <f t="shared" si="18"/>
        <v>#N/A</v>
      </c>
      <c r="AB159" s="38" t="e">
        <f t="shared" si="19"/>
        <v>#N/A</v>
      </c>
      <c r="AC159" s="39" t="e">
        <f t="shared" si="20"/>
        <v>#N/A</v>
      </c>
    </row>
    <row r="160" spans="1:29" ht="10.5" customHeight="1">
      <c r="A160" s="25">
        <v>223042</v>
      </c>
      <c r="B160" s="26" t="s">
        <v>268</v>
      </c>
      <c r="C160" s="27">
        <v>1</v>
      </c>
      <c r="D160" s="27" t="s">
        <v>26</v>
      </c>
      <c r="E160" s="28">
        <v>204</v>
      </c>
      <c r="F160" s="28">
        <v>204</v>
      </c>
      <c r="G160" s="28">
        <v>0</v>
      </c>
      <c r="H160" s="28">
        <v>0.15</v>
      </c>
      <c r="I160" s="28">
        <v>0.2</v>
      </c>
      <c r="J160" s="29">
        <v>4.0000000000000002E-4</v>
      </c>
      <c r="K160" s="28">
        <v>0.15</v>
      </c>
      <c r="L160" s="28">
        <v>0.2</v>
      </c>
      <c r="M160" s="29">
        <f>C160*J160</f>
        <v>4.0000000000000002E-4</v>
      </c>
      <c r="N160" s="30">
        <v>4714033526074</v>
      </c>
      <c r="O160" s="27">
        <v>84</v>
      </c>
      <c r="P160" s="27">
        <v>8471</v>
      </c>
      <c r="Q160" s="27" t="s">
        <v>229</v>
      </c>
      <c r="R160" s="31">
        <f>VLOOKUP(Q160,[1]Страна!D$1:F$120,2,FALSE)</f>
        <v>0</v>
      </c>
      <c r="S160" s="32" t="s">
        <v>28</v>
      </c>
      <c r="T160" s="27" t="str">
        <f>VLOOKUP(S160,[1]Страна!$A$2:$B$246,2,0)</f>
        <v>КИТАЙ</v>
      </c>
      <c r="W160" s="34"/>
      <c r="X160" s="35" t="e">
        <f t="shared" si="16"/>
        <v>#N/A</v>
      </c>
      <c r="Y160" s="35" t="e">
        <f>VLOOKUP(W160,A159:$S$5784,9,FALSE)</f>
        <v>#N/A</v>
      </c>
      <c r="Z160" s="36" t="e">
        <f t="shared" si="17"/>
        <v>#N/A</v>
      </c>
      <c r="AA160" s="37" t="e">
        <f t="shared" si="18"/>
        <v>#N/A</v>
      </c>
      <c r="AB160" s="38" t="e">
        <f t="shared" si="19"/>
        <v>#N/A</v>
      </c>
      <c r="AC160" s="39" t="e">
        <f t="shared" si="20"/>
        <v>#N/A</v>
      </c>
    </row>
    <row r="161" spans="1:29" ht="10.5" customHeight="1">
      <c r="A161" s="25">
        <v>223040</v>
      </c>
      <c r="B161" s="26" t="s">
        <v>269</v>
      </c>
      <c r="C161" s="27">
        <v>1</v>
      </c>
      <c r="D161" s="27" t="s">
        <v>26</v>
      </c>
      <c r="E161" s="28">
        <v>204</v>
      </c>
      <c r="F161" s="28">
        <v>204</v>
      </c>
      <c r="G161" s="28">
        <v>0</v>
      </c>
      <c r="H161" s="28">
        <v>0.08</v>
      </c>
      <c r="I161" s="28">
        <v>0.09</v>
      </c>
      <c r="J161" s="29">
        <v>4.8000000000000001E-4</v>
      </c>
      <c r="K161" s="28">
        <v>0.08</v>
      </c>
      <c r="L161" s="28">
        <v>0.09</v>
      </c>
      <c r="M161" s="29">
        <f>C161*J161</f>
        <v>4.8000000000000001E-4</v>
      </c>
      <c r="N161" s="30">
        <v>4714033526050</v>
      </c>
      <c r="O161" s="27">
        <v>84</v>
      </c>
      <c r="P161" s="27">
        <v>8471</v>
      </c>
      <c r="Q161" s="27" t="s">
        <v>229</v>
      </c>
      <c r="R161" s="31">
        <f>VLOOKUP(Q161,[1]Страна!D$1:F$120,2,FALSE)</f>
        <v>0</v>
      </c>
      <c r="S161" s="32" t="s">
        <v>28</v>
      </c>
      <c r="T161" s="27" t="str">
        <f>VLOOKUP(S161,[1]Страна!$A$2:$B$246,2,0)</f>
        <v>КИТАЙ</v>
      </c>
      <c r="W161" s="34"/>
      <c r="X161" s="35" t="e">
        <f t="shared" si="16"/>
        <v>#N/A</v>
      </c>
      <c r="Y161" s="35" t="e">
        <f>VLOOKUP(W161,A160:$S$5784,9,FALSE)</f>
        <v>#N/A</v>
      </c>
      <c r="Z161" s="36" t="e">
        <f t="shared" si="17"/>
        <v>#N/A</v>
      </c>
      <c r="AA161" s="37" t="e">
        <f t="shared" si="18"/>
        <v>#N/A</v>
      </c>
      <c r="AB161" s="38" t="e">
        <f t="shared" si="19"/>
        <v>#N/A</v>
      </c>
      <c r="AC161" s="39" t="e">
        <f t="shared" si="20"/>
        <v>#N/A</v>
      </c>
    </row>
    <row r="162" spans="1:29" ht="10.5" customHeight="1">
      <c r="A162" s="25">
        <v>223041</v>
      </c>
      <c r="B162" s="26" t="s">
        <v>270</v>
      </c>
      <c r="C162" s="27">
        <v>1</v>
      </c>
      <c r="D162" s="27" t="s">
        <v>26</v>
      </c>
      <c r="E162" s="28">
        <v>183</v>
      </c>
      <c r="F162" s="28">
        <v>183</v>
      </c>
      <c r="G162" s="28">
        <v>0</v>
      </c>
      <c r="H162" s="28">
        <v>0.1</v>
      </c>
      <c r="I162" s="28">
        <v>0.2</v>
      </c>
      <c r="J162" s="29">
        <v>2.5000000000000001E-4</v>
      </c>
      <c r="K162" s="28">
        <v>0.1</v>
      </c>
      <c r="L162" s="28">
        <v>0.2</v>
      </c>
      <c r="M162" s="29">
        <v>2.5000000000000001E-4</v>
      </c>
      <c r="N162" s="30">
        <v>4714033526067</v>
      </c>
      <c r="O162" s="27">
        <v>84</v>
      </c>
      <c r="P162" s="27">
        <v>8471</v>
      </c>
      <c r="Q162" s="27" t="s">
        <v>229</v>
      </c>
      <c r="R162" s="31">
        <v>0</v>
      </c>
      <c r="S162" s="32" t="s">
        <v>28</v>
      </c>
      <c r="T162" s="27" t="str">
        <f>VLOOKUP(S162,[1]Страна!$A$2:$B$246,2,0)</f>
        <v>КИТАЙ</v>
      </c>
      <c r="W162" s="40"/>
      <c r="X162" s="35" t="e">
        <f t="shared" si="16"/>
        <v>#N/A</v>
      </c>
      <c r="Y162" s="35" t="e">
        <f>VLOOKUP(W162,A161:$S$5784,9,FALSE)</f>
        <v>#N/A</v>
      </c>
      <c r="Z162" s="36" t="e">
        <f t="shared" si="17"/>
        <v>#N/A</v>
      </c>
      <c r="AA162" s="37" t="e">
        <f t="shared" si="18"/>
        <v>#N/A</v>
      </c>
      <c r="AB162" s="38" t="e">
        <f t="shared" si="19"/>
        <v>#N/A</v>
      </c>
      <c r="AC162" s="39" t="e">
        <f t="shared" si="20"/>
        <v>#N/A</v>
      </c>
    </row>
    <row r="163" spans="1:29" ht="10.5" customHeight="1">
      <c r="A163" s="25">
        <v>234632</v>
      </c>
      <c r="B163" s="26" t="s">
        <v>271</v>
      </c>
      <c r="C163" s="27">
        <v>5</v>
      </c>
      <c r="D163" s="27" t="s">
        <v>26</v>
      </c>
      <c r="E163" s="28">
        <v>140</v>
      </c>
      <c r="F163" s="28">
        <v>700</v>
      </c>
      <c r="G163" s="28">
        <v>0</v>
      </c>
      <c r="H163" s="28">
        <v>0.45</v>
      </c>
      <c r="I163" s="28">
        <v>0.6</v>
      </c>
      <c r="J163" s="29">
        <v>1.2849999999999999E-3</v>
      </c>
      <c r="K163" s="28">
        <v>2.25</v>
      </c>
      <c r="L163" s="28">
        <v>3</v>
      </c>
      <c r="M163" s="29">
        <v>6.4249999999999993E-3</v>
      </c>
      <c r="N163" s="30">
        <v>4714033520478</v>
      </c>
      <c r="O163" s="27">
        <v>84</v>
      </c>
      <c r="P163" s="27">
        <v>8471</v>
      </c>
      <c r="Q163" s="27" t="s">
        <v>229</v>
      </c>
      <c r="R163" s="31">
        <v>0</v>
      </c>
      <c r="S163" s="32" t="s">
        <v>28</v>
      </c>
      <c r="T163" s="27" t="str">
        <f>VLOOKUP(S163,[1]Страна!$A$2:$B$246,2,0)</f>
        <v>КИТАЙ</v>
      </c>
      <c r="W163" s="40"/>
      <c r="X163" s="35" t="e">
        <f t="shared" si="16"/>
        <v>#N/A</v>
      </c>
      <c r="Y163" s="35" t="e">
        <f>VLOOKUP(W163,A162:$S$5784,9,FALSE)</f>
        <v>#N/A</v>
      </c>
      <c r="Z163" s="36" t="e">
        <f t="shared" si="17"/>
        <v>#N/A</v>
      </c>
      <c r="AA163" s="37" t="e">
        <f t="shared" si="18"/>
        <v>#N/A</v>
      </c>
      <c r="AB163" s="38" t="e">
        <f t="shared" si="19"/>
        <v>#N/A</v>
      </c>
      <c r="AC163" s="39" t="e">
        <f t="shared" si="20"/>
        <v>#N/A</v>
      </c>
    </row>
    <row r="164" spans="1:29" ht="10.5" customHeight="1">
      <c r="A164" s="25">
        <v>217827</v>
      </c>
      <c r="B164" s="26" t="s">
        <v>272</v>
      </c>
      <c r="C164" s="27">
        <v>1</v>
      </c>
      <c r="D164" s="27" t="s">
        <v>26</v>
      </c>
      <c r="E164" s="28">
        <v>298</v>
      </c>
      <c r="F164" s="28">
        <v>298</v>
      </c>
      <c r="G164" s="28">
        <v>0</v>
      </c>
      <c r="H164" s="28">
        <v>0.1</v>
      </c>
      <c r="I164" s="28">
        <v>0.15</v>
      </c>
      <c r="J164" s="29">
        <v>1E-3</v>
      </c>
      <c r="K164" s="28">
        <v>0.1</v>
      </c>
      <c r="L164" s="28">
        <v>0.15</v>
      </c>
      <c r="M164" s="29">
        <f>C164*J164</f>
        <v>1E-3</v>
      </c>
      <c r="N164" s="30">
        <v>4714033525480</v>
      </c>
      <c r="O164" s="27">
        <v>84</v>
      </c>
      <c r="P164" s="27">
        <v>8471</v>
      </c>
      <c r="Q164" s="27" t="s">
        <v>229</v>
      </c>
      <c r="R164" s="31">
        <f>VLOOKUP(Q164,[1]Страна!D$1:F$120,2,FALSE)</f>
        <v>0</v>
      </c>
      <c r="S164" s="32" t="s">
        <v>28</v>
      </c>
      <c r="T164" s="27" t="str">
        <f>VLOOKUP(S164,[1]Страна!$A$2:$B$246,2,0)</f>
        <v>КИТАЙ</v>
      </c>
      <c r="W164" s="34"/>
      <c r="X164" s="35" t="e">
        <f t="shared" si="16"/>
        <v>#N/A</v>
      </c>
      <c r="Y164" s="35" t="e">
        <f>VLOOKUP(W164,A163:$S$5784,9,FALSE)</f>
        <v>#N/A</v>
      </c>
      <c r="Z164" s="36" t="e">
        <f t="shared" si="17"/>
        <v>#N/A</v>
      </c>
      <c r="AA164" s="37" t="e">
        <f t="shared" si="18"/>
        <v>#N/A</v>
      </c>
      <c r="AB164" s="38" t="e">
        <f t="shared" si="19"/>
        <v>#N/A</v>
      </c>
      <c r="AC164" s="39" t="e">
        <f t="shared" si="20"/>
        <v>#N/A</v>
      </c>
    </row>
    <row r="165" spans="1:29" ht="10.5" customHeight="1">
      <c r="A165" s="25">
        <v>217825</v>
      </c>
      <c r="B165" s="26" t="s">
        <v>273</v>
      </c>
      <c r="C165" s="27">
        <v>4</v>
      </c>
      <c r="D165" s="27" t="s">
        <v>26</v>
      </c>
      <c r="E165" s="28">
        <v>298</v>
      </c>
      <c r="F165" s="28">
        <v>1192</v>
      </c>
      <c r="G165" s="28">
        <v>0</v>
      </c>
      <c r="H165" s="28">
        <v>0.1</v>
      </c>
      <c r="I165" s="28">
        <v>0.15</v>
      </c>
      <c r="J165" s="29">
        <v>1E-3</v>
      </c>
      <c r="K165" s="28">
        <v>0.4</v>
      </c>
      <c r="L165" s="28">
        <v>0.6</v>
      </c>
      <c r="M165" s="29">
        <f>C165*J165</f>
        <v>4.0000000000000001E-3</v>
      </c>
      <c r="N165" s="30">
        <v>4714033525466</v>
      </c>
      <c r="O165" s="27">
        <v>84</v>
      </c>
      <c r="P165" s="27">
        <v>8471</v>
      </c>
      <c r="Q165" s="27" t="s">
        <v>229</v>
      </c>
      <c r="R165" s="31">
        <f>VLOOKUP(Q165,[1]Страна!D$1:F$120,2,FALSE)</f>
        <v>0</v>
      </c>
      <c r="S165" s="32" t="s">
        <v>28</v>
      </c>
      <c r="T165" s="27" t="str">
        <f>VLOOKUP(S165,[1]Страна!$A$2:$B$246,2,0)</f>
        <v>КИТАЙ</v>
      </c>
      <c r="W165" s="34"/>
      <c r="X165" s="35" t="e">
        <f t="shared" si="16"/>
        <v>#N/A</v>
      </c>
      <c r="Y165" s="35" t="e">
        <f>VLOOKUP(W165,A164:$S$5784,9,FALSE)</f>
        <v>#N/A</v>
      </c>
      <c r="Z165" s="36" t="e">
        <f t="shared" si="17"/>
        <v>#N/A</v>
      </c>
      <c r="AA165" s="37" t="e">
        <f t="shared" si="18"/>
        <v>#N/A</v>
      </c>
      <c r="AB165" s="38" t="e">
        <f t="shared" si="19"/>
        <v>#N/A</v>
      </c>
      <c r="AC165" s="39" t="e">
        <f t="shared" si="20"/>
        <v>#N/A</v>
      </c>
    </row>
    <row r="166" spans="1:29" ht="10.5" customHeight="1">
      <c r="A166" s="25">
        <v>218848</v>
      </c>
      <c r="B166" s="26" t="s">
        <v>274</v>
      </c>
      <c r="C166" s="27">
        <v>4</v>
      </c>
      <c r="D166" s="27" t="s">
        <v>26</v>
      </c>
      <c r="E166" s="28">
        <v>298</v>
      </c>
      <c r="F166" s="28">
        <v>1192</v>
      </c>
      <c r="G166" s="28">
        <v>0</v>
      </c>
      <c r="H166" s="28">
        <v>0.1</v>
      </c>
      <c r="I166" s="28">
        <v>0.15</v>
      </c>
      <c r="J166" s="29">
        <v>1.14E-3</v>
      </c>
      <c r="K166" s="28">
        <v>0.4</v>
      </c>
      <c r="L166" s="28">
        <v>0.6</v>
      </c>
      <c r="M166" s="29">
        <f>C166*J166</f>
        <v>4.5599999999999998E-3</v>
      </c>
      <c r="N166" s="30">
        <v>4714033525459</v>
      </c>
      <c r="O166" s="27">
        <v>84</v>
      </c>
      <c r="P166" s="27">
        <v>8471</v>
      </c>
      <c r="Q166" s="27" t="s">
        <v>229</v>
      </c>
      <c r="R166" s="31">
        <f>VLOOKUP(Q166,[1]Страна!D$1:F$120,2,FALSE)</f>
        <v>0</v>
      </c>
      <c r="S166" s="32" t="s">
        <v>28</v>
      </c>
      <c r="T166" s="27" t="str">
        <f>VLOOKUP(S166,[1]Страна!$A$2:$B$246,2,0)</f>
        <v>КИТАЙ</v>
      </c>
      <c r="W166" s="34"/>
      <c r="X166" s="35" t="e">
        <f t="shared" si="16"/>
        <v>#N/A</v>
      </c>
      <c r="Y166" s="35" t="e">
        <f>VLOOKUP(W166,A165:$S$5784,9,FALSE)</f>
        <v>#N/A</v>
      </c>
      <c r="Z166" s="36" t="e">
        <f t="shared" si="17"/>
        <v>#N/A</v>
      </c>
      <c r="AA166" s="37" t="e">
        <f t="shared" si="18"/>
        <v>#N/A</v>
      </c>
      <c r="AB166" s="38" t="e">
        <f t="shared" si="19"/>
        <v>#N/A</v>
      </c>
      <c r="AC166" s="39" t="e">
        <f t="shared" si="20"/>
        <v>#N/A</v>
      </c>
    </row>
    <row r="167" spans="1:29" ht="10.5" customHeight="1">
      <c r="A167" s="25">
        <v>217826</v>
      </c>
      <c r="B167" s="26" t="s">
        <v>275</v>
      </c>
      <c r="C167" s="27">
        <v>1</v>
      </c>
      <c r="D167" s="27" t="s">
        <v>26</v>
      </c>
      <c r="E167" s="28">
        <v>298</v>
      </c>
      <c r="F167" s="28">
        <v>298</v>
      </c>
      <c r="G167" s="28">
        <v>0</v>
      </c>
      <c r="H167" s="28">
        <v>0.5</v>
      </c>
      <c r="I167" s="28">
        <v>0.6</v>
      </c>
      <c r="J167" s="29">
        <v>8.9999999999999998E-4</v>
      </c>
      <c r="K167" s="28">
        <v>0.5</v>
      </c>
      <c r="L167" s="28">
        <v>0.6</v>
      </c>
      <c r="M167" s="29">
        <f>C167*J167</f>
        <v>8.9999999999999998E-4</v>
      </c>
      <c r="N167" s="30">
        <v>4714033525473</v>
      </c>
      <c r="O167" s="27">
        <v>84</v>
      </c>
      <c r="P167" s="27">
        <v>8471</v>
      </c>
      <c r="Q167" s="27" t="s">
        <v>229</v>
      </c>
      <c r="R167" s="31">
        <f>VLOOKUP(Q167,[1]Страна!D$1:F$120,2,FALSE)</f>
        <v>0</v>
      </c>
      <c r="S167" s="32" t="s">
        <v>28</v>
      </c>
      <c r="T167" s="27" t="str">
        <f>VLOOKUP(S167,[1]Страна!$A$2:$B$246,2,0)</f>
        <v>КИТАЙ</v>
      </c>
      <c r="W167" s="34"/>
      <c r="X167" s="35" t="e">
        <f t="shared" si="16"/>
        <v>#N/A</v>
      </c>
      <c r="Y167" s="35" t="e">
        <f>VLOOKUP(W167,A166:$S$5784,9,FALSE)</f>
        <v>#N/A</v>
      </c>
      <c r="Z167" s="36" t="e">
        <f t="shared" si="17"/>
        <v>#N/A</v>
      </c>
      <c r="AA167" s="37" t="e">
        <f t="shared" si="18"/>
        <v>#N/A</v>
      </c>
      <c r="AB167" s="38" t="e">
        <f t="shared" si="19"/>
        <v>#N/A</v>
      </c>
      <c r="AC167" s="39" t="e">
        <f t="shared" si="20"/>
        <v>#N/A</v>
      </c>
    </row>
    <row r="168" spans="1:29" ht="10.5" customHeight="1">
      <c r="A168" s="41">
        <v>92559</v>
      </c>
      <c r="B168" s="42" t="s">
        <v>276</v>
      </c>
      <c r="C168" s="43">
        <v>1</v>
      </c>
      <c r="D168" s="44" t="s">
        <v>26</v>
      </c>
      <c r="E168" s="45">
        <v>519</v>
      </c>
      <c r="F168" s="45">
        <v>519</v>
      </c>
      <c r="G168" s="46">
        <v>0</v>
      </c>
      <c r="H168" s="46">
        <v>0.12</v>
      </c>
      <c r="I168" s="46">
        <v>0.22</v>
      </c>
      <c r="J168" s="47">
        <v>2.0460000000000001E-3</v>
      </c>
      <c r="K168" s="46">
        <v>0.12</v>
      </c>
      <c r="L168" s="46">
        <v>0.22</v>
      </c>
      <c r="M168" s="47">
        <v>2.0460000000000001E-3</v>
      </c>
      <c r="N168" s="48" t="s">
        <v>277</v>
      </c>
      <c r="O168" s="49">
        <v>84</v>
      </c>
      <c r="P168" s="49">
        <v>8471</v>
      </c>
      <c r="Q168" s="49" t="s">
        <v>229</v>
      </c>
      <c r="R168" s="50">
        <v>0</v>
      </c>
      <c r="S168" s="51" t="s">
        <v>28</v>
      </c>
      <c r="T168" s="27" t="str">
        <f>VLOOKUP(S168,[1]Страна!$A$2:$B$246,2,0)</f>
        <v>КИТАЙ</v>
      </c>
      <c r="W168" s="40"/>
      <c r="X168" s="35" t="e">
        <f t="shared" si="16"/>
        <v>#N/A</v>
      </c>
      <c r="Y168" s="35" t="e">
        <f>VLOOKUP(W168,A167:$S$5784,9,FALSE)</f>
        <v>#N/A</v>
      </c>
      <c r="Z168" s="36" t="e">
        <f t="shared" si="17"/>
        <v>#N/A</v>
      </c>
      <c r="AA168" s="37" t="e">
        <f t="shared" si="18"/>
        <v>#N/A</v>
      </c>
      <c r="AB168" s="38" t="e">
        <f t="shared" si="19"/>
        <v>#N/A</v>
      </c>
      <c r="AC168" s="39" t="e">
        <f t="shared" si="20"/>
        <v>#N/A</v>
      </c>
    </row>
    <row r="169" spans="1:29" ht="10.5" customHeight="1">
      <c r="A169" s="25">
        <v>133475</v>
      </c>
      <c r="B169" s="26" t="s">
        <v>278</v>
      </c>
      <c r="C169" s="27">
        <v>1</v>
      </c>
      <c r="D169" s="27" t="s">
        <v>26</v>
      </c>
      <c r="E169" s="28">
        <v>587</v>
      </c>
      <c r="F169" s="28">
        <v>587</v>
      </c>
      <c r="G169" s="28">
        <v>0</v>
      </c>
      <c r="H169" s="28">
        <v>0.12</v>
      </c>
      <c r="I169" s="28">
        <v>0.22</v>
      </c>
      <c r="J169" s="29">
        <v>3.96E-3</v>
      </c>
      <c r="K169" s="28">
        <v>0.12</v>
      </c>
      <c r="L169" s="28">
        <v>0.22</v>
      </c>
      <c r="M169" s="29">
        <f>C169*J169</f>
        <v>3.96E-3</v>
      </c>
      <c r="N169" s="30">
        <v>4714033526760</v>
      </c>
      <c r="O169" s="27">
        <v>84</v>
      </c>
      <c r="P169" s="27">
        <v>8471</v>
      </c>
      <c r="Q169" s="27" t="s">
        <v>229</v>
      </c>
      <c r="R169" s="31">
        <f>VLOOKUP(Q169,[1]Страна!D$1:F$120,2,FALSE)</f>
        <v>0</v>
      </c>
      <c r="S169" s="32" t="s">
        <v>28</v>
      </c>
      <c r="T169" s="27" t="str">
        <f>VLOOKUP(S169,[1]Страна!$A$2:$B$246,2,0)</f>
        <v>КИТАЙ</v>
      </c>
      <c r="W169" s="34"/>
      <c r="X169" s="35" t="e">
        <f t="shared" si="16"/>
        <v>#N/A</v>
      </c>
      <c r="Y169" s="35" t="e">
        <f>VLOOKUP(W169,A168:$S$5784,9,FALSE)</f>
        <v>#N/A</v>
      </c>
      <c r="Z169" s="36" t="e">
        <f t="shared" si="17"/>
        <v>#N/A</v>
      </c>
      <c r="AA169" s="37" t="e">
        <f t="shared" si="18"/>
        <v>#N/A</v>
      </c>
      <c r="AB169" s="38" t="e">
        <f t="shared" si="19"/>
        <v>#N/A</v>
      </c>
      <c r="AC169" s="39" t="e">
        <f t="shared" si="20"/>
        <v>#N/A</v>
      </c>
    </row>
    <row r="170" spans="1:29" ht="10.5" customHeight="1">
      <c r="A170" s="41">
        <v>223043</v>
      </c>
      <c r="B170" s="42" t="s">
        <v>279</v>
      </c>
      <c r="C170" s="43">
        <v>1</v>
      </c>
      <c r="D170" s="44" t="s">
        <v>26</v>
      </c>
      <c r="E170" s="45">
        <v>510</v>
      </c>
      <c r="F170" s="45">
        <v>510</v>
      </c>
      <c r="G170" s="46">
        <v>0</v>
      </c>
      <c r="H170" s="46">
        <v>0.08</v>
      </c>
      <c r="I170" s="46">
        <v>0.15</v>
      </c>
      <c r="J170" s="47">
        <v>7.5000000000000002E-4</v>
      </c>
      <c r="K170" s="46">
        <v>0.08</v>
      </c>
      <c r="L170" s="46">
        <v>0.15</v>
      </c>
      <c r="M170" s="47">
        <v>7.5000000000000002E-4</v>
      </c>
      <c r="N170" s="48" t="s">
        <v>280</v>
      </c>
      <c r="O170" s="49">
        <v>84</v>
      </c>
      <c r="P170" s="49">
        <v>8471</v>
      </c>
      <c r="Q170" s="49" t="s">
        <v>229</v>
      </c>
      <c r="R170" s="50">
        <v>0</v>
      </c>
      <c r="S170" s="51" t="s">
        <v>28</v>
      </c>
      <c r="T170" s="27" t="str">
        <f>VLOOKUP(S170,[1]Страна!$A$2:$B$246,2,0)</f>
        <v>КИТАЙ</v>
      </c>
      <c r="W170" s="40"/>
      <c r="X170" s="35" t="e">
        <f t="shared" si="16"/>
        <v>#N/A</v>
      </c>
      <c r="Y170" s="35" t="e">
        <f>VLOOKUP(W170,A169:$S$5784,9,FALSE)</f>
        <v>#N/A</v>
      </c>
      <c r="Z170" s="36" t="e">
        <f t="shared" si="17"/>
        <v>#N/A</v>
      </c>
      <c r="AA170" s="37" t="e">
        <f t="shared" si="18"/>
        <v>#N/A</v>
      </c>
      <c r="AB170" s="38" t="e">
        <f t="shared" si="19"/>
        <v>#N/A</v>
      </c>
      <c r="AC170" s="39" t="e">
        <f t="shared" si="20"/>
        <v>#N/A</v>
      </c>
    </row>
    <row r="171" spans="1:29" ht="10.5" customHeight="1">
      <c r="A171" s="25">
        <v>234638</v>
      </c>
      <c r="B171" s="26" t="s">
        <v>281</v>
      </c>
      <c r="C171" s="27">
        <v>2</v>
      </c>
      <c r="D171" s="27" t="s">
        <v>26</v>
      </c>
      <c r="E171" s="28">
        <v>655</v>
      </c>
      <c r="F171" s="28">
        <f>C171*E171</f>
        <v>1310</v>
      </c>
      <c r="G171" s="28">
        <f>F171*R171</f>
        <v>0</v>
      </c>
      <c r="H171" s="28">
        <v>0.25</v>
      </c>
      <c r="I171" s="28">
        <v>0.3</v>
      </c>
      <c r="J171" s="29">
        <v>1.853E-3</v>
      </c>
      <c r="K171" s="28">
        <f>H171*C171</f>
        <v>0.5</v>
      </c>
      <c r="L171" s="28">
        <f>I171*C171</f>
        <v>0.6</v>
      </c>
      <c r="M171" s="29">
        <f>J171*C171</f>
        <v>3.7060000000000001E-3</v>
      </c>
      <c r="N171" s="30" t="s">
        <v>282</v>
      </c>
      <c r="O171" s="27">
        <v>84</v>
      </c>
      <c r="P171" s="27">
        <v>8471</v>
      </c>
      <c r="Q171" s="27" t="s">
        <v>229</v>
      </c>
      <c r="R171" s="31">
        <f>VLOOKUP(Q171,[1]Страна!D$1:F$120,2,FALSE)</f>
        <v>0</v>
      </c>
      <c r="S171" s="32" t="s">
        <v>28</v>
      </c>
      <c r="T171" s="27" t="str">
        <f>VLOOKUP(S171,[1]Страна!$A$2:$B$246,2,0)</f>
        <v>КИТАЙ</v>
      </c>
      <c r="W171" s="34"/>
      <c r="X171" s="35" t="e">
        <f t="shared" si="16"/>
        <v>#N/A</v>
      </c>
      <c r="Y171" s="35" t="e">
        <f>VLOOKUP(W171,A170:$S$5784,9,FALSE)</f>
        <v>#N/A</v>
      </c>
      <c r="Z171" s="36" t="e">
        <f t="shared" si="17"/>
        <v>#N/A</v>
      </c>
      <c r="AA171" s="37" t="e">
        <f t="shared" si="18"/>
        <v>#N/A</v>
      </c>
      <c r="AB171" s="38" t="e">
        <f t="shared" si="19"/>
        <v>#N/A</v>
      </c>
      <c r="AC171" s="39" t="e">
        <f t="shared" si="20"/>
        <v>#N/A</v>
      </c>
    </row>
    <row r="172" spans="1:29" ht="10.5" customHeight="1">
      <c r="A172" s="25">
        <v>222341</v>
      </c>
      <c r="B172" s="26" t="s">
        <v>283</v>
      </c>
      <c r="C172" s="27">
        <v>1</v>
      </c>
      <c r="D172" s="27" t="s">
        <v>26</v>
      </c>
      <c r="E172" s="28">
        <v>646</v>
      </c>
      <c r="F172" s="28">
        <v>646</v>
      </c>
      <c r="G172" s="28">
        <v>0</v>
      </c>
      <c r="H172" s="28">
        <v>0.3</v>
      </c>
      <c r="I172" s="28">
        <v>0.4</v>
      </c>
      <c r="J172" s="29">
        <v>7.0000000000000001E-3</v>
      </c>
      <c r="K172" s="28">
        <v>0.3</v>
      </c>
      <c r="L172" s="28">
        <v>0.4</v>
      </c>
      <c r="M172" s="29">
        <f t="shared" ref="M172:M181" si="22">C172*J172</f>
        <v>7.0000000000000001E-3</v>
      </c>
      <c r="N172" s="30">
        <v>0</v>
      </c>
      <c r="O172" s="27">
        <v>84</v>
      </c>
      <c r="P172" s="27">
        <v>8471</v>
      </c>
      <c r="Q172" s="27" t="s">
        <v>229</v>
      </c>
      <c r="R172" s="31">
        <f>VLOOKUP(Q172,[1]Страна!D$1:F$120,2,FALSE)</f>
        <v>0</v>
      </c>
      <c r="S172" s="32" t="s">
        <v>28</v>
      </c>
      <c r="T172" s="27" t="str">
        <f>VLOOKUP(S172,[1]Страна!$A$2:$B$246,2,0)</f>
        <v>КИТАЙ</v>
      </c>
      <c r="W172" s="34"/>
      <c r="X172" s="35" t="e">
        <f t="shared" si="16"/>
        <v>#N/A</v>
      </c>
      <c r="Y172" s="35" t="e">
        <f>VLOOKUP(W172,A171:$S$5784,9,FALSE)</f>
        <v>#N/A</v>
      </c>
      <c r="Z172" s="36" t="e">
        <f t="shared" si="17"/>
        <v>#N/A</v>
      </c>
      <c r="AA172" s="37" t="e">
        <f t="shared" si="18"/>
        <v>#N/A</v>
      </c>
      <c r="AB172" s="38" t="e">
        <f t="shared" si="19"/>
        <v>#N/A</v>
      </c>
      <c r="AC172" s="39" t="e">
        <f t="shared" si="20"/>
        <v>#N/A</v>
      </c>
    </row>
    <row r="173" spans="1:29" ht="10.5" customHeight="1">
      <c r="A173" s="25">
        <v>212510</v>
      </c>
      <c r="B173" s="26" t="s">
        <v>284</v>
      </c>
      <c r="C173" s="27">
        <v>1</v>
      </c>
      <c r="D173" s="27" t="s">
        <v>26</v>
      </c>
      <c r="E173" s="28">
        <v>777</v>
      </c>
      <c r="F173" s="28">
        <v>777</v>
      </c>
      <c r="G173" s="28">
        <v>0</v>
      </c>
      <c r="H173" s="28">
        <v>0.65</v>
      </c>
      <c r="I173" s="28">
        <v>0.9</v>
      </c>
      <c r="J173" s="29">
        <v>2.16E-3</v>
      </c>
      <c r="K173" s="28">
        <v>0.65</v>
      </c>
      <c r="L173" s="28">
        <v>0.9</v>
      </c>
      <c r="M173" s="29">
        <f t="shared" si="22"/>
        <v>2.16E-3</v>
      </c>
      <c r="N173" s="30">
        <v>4714033459358</v>
      </c>
      <c r="O173" s="27">
        <v>84</v>
      </c>
      <c r="P173" s="27">
        <v>8471</v>
      </c>
      <c r="Q173" s="27" t="s">
        <v>229</v>
      </c>
      <c r="R173" s="31">
        <f>VLOOKUP(Q173,[1]Страна!D$1:F$120,2,FALSE)</f>
        <v>0</v>
      </c>
      <c r="S173" s="32" t="s">
        <v>28</v>
      </c>
      <c r="T173" s="27" t="str">
        <f>VLOOKUP(S173,[1]Страна!$A$2:$B$246,2,0)</f>
        <v>КИТАЙ</v>
      </c>
      <c r="W173" s="34"/>
      <c r="X173" s="35" t="e">
        <f t="shared" si="16"/>
        <v>#N/A</v>
      </c>
      <c r="Y173" s="35" t="e">
        <f>VLOOKUP(W173,A172:$S$5784,9,FALSE)</f>
        <v>#N/A</v>
      </c>
      <c r="Z173" s="36" t="e">
        <f t="shared" si="17"/>
        <v>#N/A</v>
      </c>
      <c r="AA173" s="37" t="e">
        <f t="shared" si="18"/>
        <v>#N/A</v>
      </c>
      <c r="AB173" s="38" t="e">
        <f t="shared" si="19"/>
        <v>#N/A</v>
      </c>
      <c r="AC173" s="39" t="e">
        <f t="shared" si="20"/>
        <v>#N/A</v>
      </c>
    </row>
    <row r="174" spans="1:29" ht="10.5" customHeight="1">
      <c r="A174" s="25">
        <v>206939</v>
      </c>
      <c r="B174" s="26" t="s">
        <v>285</v>
      </c>
      <c r="C174" s="27">
        <v>4</v>
      </c>
      <c r="D174" s="27" t="s">
        <v>26</v>
      </c>
      <c r="E174" s="28">
        <v>2225</v>
      </c>
      <c r="F174" s="28">
        <v>8900</v>
      </c>
      <c r="G174" s="28">
        <v>445</v>
      </c>
      <c r="H174" s="28">
        <v>22.5</v>
      </c>
      <c r="I174" s="28">
        <v>23</v>
      </c>
      <c r="J174" s="29">
        <v>9.7439999999999999E-2</v>
      </c>
      <c r="K174" s="28">
        <v>90</v>
      </c>
      <c r="L174" s="28">
        <v>92</v>
      </c>
      <c r="M174" s="29">
        <f t="shared" si="22"/>
        <v>0.38976</v>
      </c>
      <c r="N174" s="30">
        <v>4620008195520</v>
      </c>
      <c r="O174" s="27">
        <v>69</v>
      </c>
      <c r="P174" s="27">
        <v>6910</v>
      </c>
      <c r="Q174" s="27" t="s">
        <v>286</v>
      </c>
      <c r="R174" s="31" t="e">
        <f>VLOOKUP(Q174,[1]Страна!D$1:F$120,2,FALSE)</f>
        <v>#N/A</v>
      </c>
      <c r="S174" s="32" t="s">
        <v>47</v>
      </c>
      <c r="T174" s="27" t="str">
        <f>VLOOKUP(S174,[1]Страна!$A$2:$B$246,2,0)</f>
        <v>РОССИЯ</v>
      </c>
      <c r="W174" s="34"/>
      <c r="X174" s="35" t="e">
        <f t="shared" si="16"/>
        <v>#N/A</v>
      </c>
      <c r="Y174" s="35" t="e">
        <f>VLOOKUP(W174,A173:$S$5784,9,FALSE)</f>
        <v>#N/A</v>
      </c>
      <c r="Z174" s="36" t="e">
        <f t="shared" si="17"/>
        <v>#N/A</v>
      </c>
      <c r="AA174" s="37" t="e">
        <f t="shared" si="18"/>
        <v>#N/A</v>
      </c>
      <c r="AB174" s="38" t="e">
        <f t="shared" si="19"/>
        <v>#N/A</v>
      </c>
      <c r="AC174" s="39" t="e">
        <f t="shared" si="20"/>
        <v>#N/A</v>
      </c>
    </row>
    <row r="175" spans="1:29" ht="10.5" customHeight="1">
      <c r="A175" s="25">
        <v>210659</v>
      </c>
      <c r="B175" s="26" t="s">
        <v>287</v>
      </c>
      <c r="C175" s="27">
        <v>1</v>
      </c>
      <c r="D175" s="27" t="s">
        <v>26</v>
      </c>
      <c r="E175" s="28">
        <v>2100</v>
      </c>
      <c r="F175" s="28">
        <v>2100</v>
      </c>
      <c r="G175" s="28">
        <v>63</v>
      </c>
      <c r="H175" s="28">
        <v>0.5</v>
      </c>
      <c r="I175" s="28">
        <v>0.6</v>
      </c>
      <c r="J175" s="29">
        <v>1.9845000000000002E-2</v>
      </c>
      <c r="K175" s="28">
        <v>0.5</v>
      </c>
      <c r="L175" s="28">
        <v>0.6</v>
      </c>
      <c r="M175" s="29">
        <f t="shared" si="22"/>
        <v>1.9845000000000002E-2</v>
      </c>
      <c r="N175" s="30"/>
      <c r="O175" s="27">
        <v>85</v>
      </c>
      <c r="P175" s="27">
        <v>8509</v>
      </c>
      <c r="Q175" s="27" t="s">
        <v>288</v>
      </c>
      <c r="R175" s="31">
        <f>VLOOKUP(Q175,[1]Страна!D$1:F$120,2,FALSE)</f>
        <v>0.03</v>
      </c>
      <c r="S175" s="32" t="s">
        <v>28</v>
      </c>
      <c r="T175" s="27" t="str">
        <f>VLOOKUP(S175,[1]Страна!$A$2:$B$246,2,0)</f>
        <v>КИТАЙ</v>
      </c>
      <c r="W175" s="34"/>
      <c r="X175" s="35" t="e">
        <f t="shared" si="16"/>
        <v>#N/A</v>
      </c>
      <c r="Y175" s="35" t="e">
        <f>VLOOKUP(W175,A174:$S$5784,9,FALSE)</f>
        <v>#N/A</v>
      </c>
      <c r="Z175" s="36" t="e">
        <f t="shared" si="17"/>
        <v>#N/A</v>
      </c>
      <c r="AA175" s="37" t="e">
        <f t="shared" si="18"/>
        <v>#N/A</v>
      </c>
      <c r="AB175" s="38" t="e">
        <f t="shared" si="19"/>
        <v>#N/A</v>
      </c>
      <c r="AC175" s="39" t="e">
        <f t="shared" si="20"/>
        <v>#N/A</v>
      </c>
    </row>
    <row r="176" spans="1:29" ht="10.5" customHeight="1">
      <c r="A176" s="25">
        <v>204981</v>
      </c>
      <c r="B176" s="26" t="s">
        <v>289</v>
      </c>
      <c r="C176" s="27">
        <v>1</v>
      </c>
      <c r="D176" s="27" t="s">
        <v>26</v>
      </c>
      <c r="E176" s="28">
        <v>3358</v>
      </c>
      <c r="F176" s="28">
        <v>3358</v>
      </c>
      <c r="G176" s="28">
        <v>100.74</v>
      </c>
      <c r="H176" s="28">
        <v>2.2000000000000002</v>
      </c>
      <c r="I176" s="28">
        <v>2.5</v>
      </c>
      <c r="J176" s="29">
        <v>1.8800000000000001E-2</v>
      </c>
      <c r="K176" s="28">
        <v>2.2000000000000002</v>
      </c>
      <c r="L176" s="28">
        <v>2.5</v>
      </c>
      <c r="M176" s="29">
        <f t="shared" si="22"/>
        <v>1.8800000000000001E-2</v>
      </c>
      <c r="N176" s="30"/>
      <c r="O176" s="27">
        <v>85</v>
      </c>
      <c r="P176" s="27">
        <v>8509</v>
      </c>
      <c r="Q176" s="27" t="s">
        <v>288</v>
      </c>
      <c r="R176" s="31">
        <f>VLOOKUP(Q176,[1]Страна!D$1:F$120,2,FALSE)</f>
        <v>0.03</v>
      </c>
      <c r="S176" s="32" t="s">
        <v>28</v>
      </c>
      <c r="T176" s="27" t="str">
        <f>VLOOKUP(S176,[1]Страна!$A$2:$B$246,2,0)</f>
        <v>КИТАЙ</v>
      </c>
      <c r="W176" s="34"/>
      <c r="X176" s="35" t="e">
        <f t="shared" si="16"/>
        <v>#N/A</v>
      </c>
      <c r="Y176" s="35" t="e">
        <f>VLOOKUP(W176,A175:$S$5784,9,FALSE)</f>
        <v>#N/A</v>
      </c>
      <c r="Z176" s="36" t="e">
        <f t="shared" si="17"/>
        <v>#N/A</v>
      </c>
      <c r="AA176" s="37" t="e">
        <f t="shared" si="18"/>
        <v>#N/A</v>
      </c>
      <c r="AB176" s="38" t="e">
        <f t="shared" si="19"/>
        <v>#N/A</v>
      </c>
      <c r="AC176" s="39" t="e">
        <f t="shared" si="20"/>
        <v>#N/A</v>
      </c>
    </row>
    <row r="177" spans="1:29" ht="10.5" customHeight="1">
      <c r="A177" s="25">
        <v>204982</v>
      </c>
      <c r="B177" s="26" t="s">
        <v>290</v>
      </c>
      <c r="C177" s="27">
        <v>1</v>
      </c>
      <c r="D177" s="27" t="s">
        <v>26</v>
      </c>
      <c r="E177" s="28">
        <v>2546</v>
      </c>
      <c r="F177" s="28">
        <v>2546</v>
      </c>
      <c r="G177" s="28">
        <v>50.92</v>
      </c>
      <c r="H177" s="28">
        <v>1.8</v>
      </c>
      <c r="I177" s="28">
        <v>2</v>
      </c>
      <c r="J177" s="29">
        <v>1.7999999999999999E-2</v>
      </c>
      <c r="K177" s="28">
        <v>1.8</v>
      </c>
      <c r="L177" s="28">
        <v>2</v>
      </c>
      <c r="M177" s="29">
        <f t="shared" si="22"/>
        <v>1.7999999999999999E-2</v>
      </c>
      <c r="N177" s="30">
        <v>3838942006906</v>
      </c>
      <c r="O177" s="27">
        <v>85</v>
      </c>
      <c r="P177" s="27">
        <v>8509</v>
      </c>
      <c r="Q177" s="27" t="s">
        <v>288</v>
      </c>
      <c r="R177" s="31">
        <f>VLOOKUP(Q177,[1]Страна!D$1:F$120,2,FALSE)</f>
        <v>0.03</v>
      </c>
      <c r="S177" s="32" t="s">
        <v>28</v>
      </c>
      <c r="T177" s="27" t="str">
        <f>VLOOKUP(S177,[1]Страна!$A$2:$B$246,2,0)</f>
        <v>КИТАЙ</v>
      </c>
      <c r="W177" s="34"/>
      <c r="X177" s="35" t="e">
        <f t="shared" si="16"/>
        <v>#N/A</v>
      </c>
      <c r="Y177" s="35" t="e">
        <f>VLOOKUP(W177,A176:$S$5784,9,FALSE)</f>
        <v>#N/A</v>
      </c>
      <c r="Z177" s="36" t="e">
        <f t="shared" si="17"/>
        <v>#N/A</v>
      </c>
      <c r="AA177" s="37" t="e">
        <f t="shared" si="18"/>
        <v>#N/A</v>
      </c>
      <c r="AB177" s="38" t="e">
        <f t="shared" si="19"/>
        <v>#N/A</v>
      </c>
      <c r="AC177" s="39" t="e">
        <f t="shared" si="20"/>
        <v>#N/A</v>
      </c>
    </row>
    <row r="178" spans="1:29" ht="10.5" customHeight="1">
      <c r="A178" s="25">
        <v>61863</v>
      </c>
      <c r="B178" s="26" t="s">
        <v>291</v>
      </c>
      <c r="C178" s="27">
        <v>3</v>
      </c>
      <c r="D178" s="27" t="s">
        <v>26</v>
      </c>
      <c r="E178" s="28">
        <v>2040</v>
      </c>
      <c r="F178" s="28">
        <v>6120</v>
      </c>
      <c r="G178" s="28">
        <v>183.6</v>
      </c>
      <c r="H178" s="28">
        <v>1.8</v>
      </c>
      <c r="I178" s="28">
        <v>2</v>
      </c>
      <c r="J178" s="29">
        <v>6.8900000000000003E-3</v>
      </c>
      <c r="K178" s="28">
        <v>5.4</v>
      </c>
      <c r="L178" s="28">
        <v>6</v>
      </c>
      <c r="M178" s="29">
        <f t="shared" si="22"/>
        <v>2.0670000000000001E-2</v>
      </c>
      <c r="N178" s="30">
        <v>3838942728921</v>
      </c>
      <c r="O178" s="27">
        <v>85</v>
      </c>
      <c r="P178" s="27">
        <v>8509</v>
      </c>
      <c r="Q178" s="27" t="s">
        <v>288</v>
      </c>
      <c r="R178" s="31">
        <f>VLOOKUP(Q178,[1]Страна!D$1:F$120,2,FALSE)</f>
        <v>0.03</v>
      </c>
      <c r="S178" s="32" t="s">
        <v>28</v>
      </c>
      <c r="T178" s="27" t="str">
        <f>VLOOKUP(S178,[1]Страна!$A$2:$B$246,2,0)</f>
        <v>КИТАЙ</v>
      </c>
      <c r="W178" s="34"/>
      <c r="X178" s="35" t="e">
        <f t="shared" si="16"/>
        <v>#N/A</v>
      </c>
      <c r="Y178" s="35" t="e">
        <f>VLOOKUP(W178,A177:$S$5784,9,FALSE)</f>
        <v>#N/A</v>
      </c>
      <c r="Z178" s="36" t="e">
        <f t="shared" si="17"/>
        <v>#N/A</v>
      </c>
      <c r="AA178" s="37" t="e">
        <f t="shared" si="18"/>
        <v>#N/A</v>
      </c>
      <c r="AB178" s="38" t="e">
        <f t="shared" si="19"/>
        <v>#N/A</v>
      </c>
      <c r="AC178" s="39" t="e">
        <f t="shared" si="20"/>
        <v>#N/A</v>
      </c>
    </row>
    <row r="179" spans="1:29" ht="10.5" customHeight="1">
      <c r="A179" s="25">
        <v>105247</v>
      </c>
      <c r="B179" s="26" t="s">
        <v>292</v>
      </c>
      <c r="C179" s="27">
        <v>1</v>
      </c>
      <c r="D179" s="27" t="s">
        <v>26</v>
      </c>
      <c r="E179" s="28">
        <v>1105</v>
      </c>
      <c r="F179" s="28">
        <v>1105</v>
      </c>
      <c r="G179" s="28">
        <v>33.15</v>
      </c>
      <c r="H179" s="28">
        <v>1.8</v>
      </c>
      <c r="I179" s="28">
        <v>2</v>
      </c>
      <c r="J179" s="29">
        <v>2.0019999999999999E-3</v>
      </c>
      <c r="K179" s="28">
        <v>1.8</v>
      </c>
      <c r="L179" s="28">
        <v>2</v>
      </c>
      <c r="M179" s="29">
        <f t="shared" si="22"/>
        <v>2.0019999999999999E-3</v>
      </c>
      <c r="N179" s="30">
        <v>3838942728907</v>
      </c>
      <c r="O179" s="27">
        <v>85</v>
      </c>
      <c r="P179" s="27">
        <v>8509</v>
      </c>
      <c r="Q179" s="27" t="s">
        <v>288</v>
      </c>
      <c r="R179" s="31">
        <f>VLOOKUP(Q179,[1]Страна!D$1:F$120,2,FALSE)</f>
        <v>0.03</v>
      </c>
      <c r="S179" s="32" t="s">
        <v>28</v>
      </c>
      <c r="T179" s="27" t="str">
        <f>VLOOKUP(S179,[1]Страна!$A$2:$B$246,2,0)</f>
        <v>КИТАЙ</v>
      </c>
      <c r="W179" s="34"/>
      <c r="X179" s="35" t="e">
        <f t="shared" si="16"/>
        <v>#N/A</v>
      </c>
      <c r="Y179" s="35" t="e">
        <f>VLOOKUP(W179,A178:$S$5784,9,FALSE)</f>
        <v>#N/A</v>
      </c>
      <c r="Z179" s="36" t="e">
        <f t="shared" si="17"/>
        <v>#N/A</v>
      </c>
      <c r="AA179" s="37" t="e">
        <f t="shared" si="18"/>
        <v>#N/A</v>
      </c>
      <c r="AB179" s="38" t="e">
        <f t="shared" si="19"/>
        <v>#N/A</v>
      </c>
      <c r="AC179" s="39" t="e">
        <f t="shared" si="20"/>
        <v>#N/A</v>
      </c>
    </row>
    <row r="180" spans="1:29" ht="10.5" customHeight="1">
      <c r="A180" s="25">
        <v>44410</v>
      </c>
      <c r="B180" s="26" t="s">
        <v>293</v>
      </c>
      <c r="C180" s="27">
        <v>1</v>
      </c>
      <c r="D180" s="27" t="s">
        <v>26</v>
      </c>
      <c r="E180" s="28">
        <v>1573</v>
      </c>
      <c r="F180" s="28">
        <v>1573</v>
      </c>
      <c r="G180" s="28">
        <v>47.19</v>
      </c>
      <c r="H180" s="28">
        <v>0.7</v>
      </c>
      <c r="I180" s="28">
        <v>0.9</v>
      </c>
      <c r="J180" s="29">
        <v>2.0929999999999998E-3</v>
      </c>
      <c r="K180" s="28">
        <v>0.7</v>
      </c>
      <c r="L180" s="28">
        <v>0.9</v>
      </c>
      <c r="M180" s="29">
        <f t="shared" si="22"/>
        <v>2.0929999999999998E-3</v>
      </c>
      <c r="N180" s="30">
        <v>3838942728914</v>
      </c>
      <c r="O180" s="27">
        <v>85</v>
      </c>
      <c r="P180" s="27">
        <v>8509</v>
      </c>
      <c r="Q180" s="27" t="s">
        <v>288</v>
      </c>
      <c r="R180" s="31">
        <f>VLOOKUP(Q180,[1]Страна!D$1:F$120,2,FALSE)</f>
        <v>0.03</v>
      </c>
      <c r="S180" s="32" t="s">
        <v>28</v>
      </c>
      <c r="T180" s="27" t="str">
        <f>VLOOKUP(S180,[1]Страна!$A$2:$B$246,2,0)</f>
        <v>КИТАЙ</v>
      </c>
      <c r="W180" s="34"/>
      <c r="X180" s="35" t="e">
        <f t="shared" si="16"/>
        <v>#N/A</v>
      </c>
      <c r="Y180" s="35" t="e">
        <f>VLOOKUP(W180,A179:$S$5784,9,FALSE)</f>
        <v>#N/A</v>
      </c>
      <c r="Z180" s="36" t="e">
        <f t="shared" si="17"/>
        <v>#N/A</v>
      </c>
      <c r="AA180" s="37" t="e">
        <f t="shared" si="18"/>
        <v>#N/A</v>
      </c>
      <c r="AB180" s="38" t="e">
        <f t="shared" si="19"/>
        <v>#N/A</v>
      </c>
      <c r="AC180" s="39" t="e">
        <f t="shared" si="20"/>
        <v>#N/A</v>
      </c>
    </row>
    <row r="181" spans="1:29" ht="10.5" customHeight="1">
      <c r="A181" s="25">
        <v>105248</v>
      </c>
      <c r="B181" s="26" t="s">
        <v>294</v>
      </c>
      <c r="C181" s="27">
        <v>1</v>
      </c>
      <c r="D181" s="27" t="s">
        <v>26</v>
      </c>
      <c r="E181" s="28">
        <v>3043</v>
      </c>
      <c r="F181" s="28">
        <v>3043</v>
      </c>
      <c r="G181" s="28">
        <v>91.289999999999992</v>
      </c>
      <c r="H181" s="28">
        <v>1.7</v>
      </c>
      <c r="I181" s="28">
        <v>2.2999999999999998</v>
      </c>
      <c r="J181" s="29">
        <v>1.2201999999999999E-2</v>
      </c>
      <c r="K181" s="28">
        <v>1.7</v>
      </c>
      <c r="L181" s="28">
        <v>2.2999999999999998</v>
      </c>
      <c r="M181" s="29">
        <f t="shared" si="22"/>
        <v>1.2201999999999999E-2</v>
      </c>
      <c r="N181" s="30">
        <v>3838942728938</v>
      </c>
      <c r="O181" s="27">
        <v>85</v>
      </c>
      <c r="P181" s="27">
        <v>8509</v>
      </c>
      <c r="Q181" s="27" t="s">
        <v>288</v>
      </c>
      <c r="R181" s="31">
        <f>VLOOKUP(Q181,[1]Страна!D$1:F$120,2,FALSE)</f>
        <v>0.03</v>
      </c>
      <c r="S181" s="32" t="s">
        <v>28</v>
      </c>
      <c r="T181" s="27" t="str">
        <f>VLOOKUP(S181,[1]Страна!$A$2:$B$246,2,0)</f>
        <v>КИТАЙ</v>
      </c>
      <c r="W181" s="34"/>
      <c r="X181" s="35" t="e">
        <f t="shared" si="16"/>
        <v>#N/A</v>
      </c>
      <c r="Y181" s="35" t="e">
        <f>VLOOKUP(W181,A180:$S$5784,9,FALSE)</f>
        <v>#N/A</v>
      </c>
      <c r="Z181" s="36" t="e">
        <f t="shared" si="17"/>
        <v>#N/A</v>
      </c>
      <c r="AA181" s="37" t="e">
        <f t="shared" si="18"/>
        <v>#N/A</v>
      </c>
      <c r="AB181" s="38" t="e">
        <f t="shared" si="19"/>
        <v>#N/A</v>
      </c>
      <c r="AC181" s="39" t="e">
        <f t="shared" si="20"/>
        <v>#N/A</v>
      </c>
    </row>
    <row r="182" spans="1:29" ht="10.5" customHeight="1">
      <c r="A182" s="41">
        <v>54028</v>
      </c>
      <c r="B182" s="42" t="s">
        <v>295</v>
      </c>
      <c r="C182" s="43">
        <v>1</v>
      </c>
      <c r="D182" s="44" t="s">
        <v>26</v>
      </c>
      <c r="E182" s="45">
        <v>3048</v>
      </c>
      <c r="F182" s="45">
        <v>3048</v>
      </c>
      <c r="G182" s="46">
        <v>91.44</v>
      </c>
      <c r="H182" s="46">
        <v>1.8</v>
      </c>
      <c r="I182" s="46">
        <v>2.9</v>
      </c>
      <c r="J182" s="47">
        <v>2.5694999999999999E-2</v>
      </c>
      <c r="K182" s="46">
        <v>1.8</v>
      </c>
      <c r="L182" s="46">
        <v>2.9</v>
      </c>
      <c r="M182" s="47">
        <v>2.5694999999999999E-2</v>
      </c>
      <c r="N182" s="48" t="s">
        <v>296</v>
      </c>
      <c r="O182" s="49">
        <v>85</v>
      </c>
      <c r="P182" s="49">
        <v>8509</v>
      </c>
      <c r="Q182" s="49" t="s">
        <v>288</v>
      </c>
      <c r="R182" s="50">
        <v>0.03</v>
      </c>
      <c r="S182" s="51" t="s">
        <v>28</v>
      </c>
      <c r="T182" s="27" t="str">
        <f>VLOOKUP(S182,[1]Страна!$A$2:$B$246,2,0)</f>
        <v>КИТАЙ</v>
      </c>
      <c r="W182" s="40"/>
      <c r="X182" s="35" t="e">
        <f t="shared" si="16"/>
        <v>#N/A</v>
      </c>
      <c r="Y182" s="35" t="e">
        <f>VLOOKUP(W182,A181:$S$5784,9,FALSE)</f>
        <v>#N/A</v>
      </c>
      <c r="Z182" s="36" t="e">
        <f t="shared" si="17"/>
        <v>#N/A</v>
      </c>
      <c r="AA182" s="37" t="e">
        <f t="shared" si="18"/>
        <v>#N/A</v>
      </c>
      <c r="AB182" s="38" t="e">
        <f t="shared" si="19"/>
        <v>#N/A</v>
      </c>
      <c r="AC182" s="39" t="e">
        <f t="shared" si="20"/>
        <v>#N/A</v>
      </c>
    </row>
    <row r="183" spans="1:29" ht="10.5" customHeight="1">
      <c r="A183" s="25">
        <v>54029</v>
      </c>
      <c r="B183" s="26" t="s">
        <v>297</v>
      </c>
      <c r="C183" s="27">
        <v>2</v>
      </c>
      <c r="D183" s="27" t="s">
        <v>26</v>
      </c>
      <c r="E183" s="28">
        <v>3251</v>
      </c>
      <c r="F183" s="28">
        <v>6502</v>
      </c>
      <c r="G183" s="28">
        <v>195.06</v>
      </c>
      <c r="H183" s="28">
        <v>3.6</v>
      </c>
      <c r="I183" s="28">
        <v>4</v>
      </c>
      <c r="J183" s="29">
        <v>2.0608000000000001E-2</v>
      </c>
      <c r="K183" s="28">
        <v>7.2</v>
      </c>
      <c r="L183" s="28">
        <v>8</v>
      </c>
      <c r="M183" s="29">
        <f>C183*J183</f>
        <v>4.1216000000000003E-2</v>
      </c>
      <c r="N183" s="30">
        <v>3838942814907</v>
      </c>
      <c r="O183" s="27">
        <v>85</v>
      </c>
      <c r="P183" s="27">
        <v>8509</v>
      </c>
      <c r="Q183" s="27" t="s">
        <v>288</v>
      </c>
      <c r="R183" s="31">
        <f>VLOOKUP(Q183,[1]Страна!D$1:F$120,2,FALSE)</f>
        <v>0.03</v>
      </c>
      <c r="S183" s="32" t="s">
        <v>28</v>
      </c>
      <c r="T183" s="27" t="str">
        <f>VLOOKUP(S183,[1]Страна!$A$2:$B$246,2,0)</f>
        <v>КИТАЙ</v>
      </c>
      <c r="W183" s="34"/>
      <c r="X183" s="35" t="e">
        <f t="shared" si="16"/>
        <v>#N/A</v>
      </c>
      <c r="Y183" s="35" t="e">
        <f>VLOOKUP(W183,A182:$S$5784,9,FALSE)</f>
        <v>#N/A</v>
      </c>
      <c r="Z183" s="36" t="e">
        <f t="shared" si="17"/>
        <v>#N/A</v>
      </c>
      <c r="AA183" s="37" t="e">
        <f t="shared" si="18"/>
        <v>#N/A</v>
      </c>
      <c r="AB183" s="38" t="e">
        <f t="shared" si="19"/>
        <v>#N/A</v>
      </c>
      <c r="AC183" s="39" t="e">
        <f t="shared" si="20"/>
        <v>#N/A</v>
      </c>
    </row>
    <row r="184" spans="1:29" ht="10.5" customHeight="1">
      <c r="A184" s="25">
        <v>7656</v>
      </c>
      <c r="B184" s="26" t="s">
        <v>298</v>
      </c>
      <c r="C184" s="27">
        <v>1</v>
      </c>
      <c r="D184" s="27" t="s">
        <v>26</v>
      </c>
      <c r="E184" s="28">
        <v>3929</v>
      </c>
      <c r="F184" s="28">
        <v>3929</v>
      </c>
      <c r="G184" s="28">
        <v>117.86999999999999</v>
      </c>
      <c r="H184" s="28">
        <v>4.7</v>
      </c>
      <c r="I184" s="28">
        <v>5</v>
      </c>
      <c r="J184" s="29">
        <v>1.2768E-2</v>
      </c>
      <c r="K184" s="28">
        <v>4.7</v>
      </c>
      <c r="L184" s="28">
        <v>5</v>
      </c>
      <c r="M184" s="29">
        <f>C184*J184</f>
        <v>1.2768E-2</v>
      </c>
      <c r="N184" s="30">
        <v>5011423081953</v>
      </c>
      <c r="O184" s="27">
        <v>85</v>
      </c>
      <c r="P184" s="27">
        <v>8509</v>
      </c>
      <c r="Q184" s="27" t="s">
        <v>288</v>
      </c>
      <c r="R184" s="31">
        <f>VLOOKUP(Q184,[1]Страна!D$1:F$120,2,FALSE)</f>
        <v>0.03</v>
      </c>
      <c r="S184" s="32" t="s">
        <v>39</v>
      </c>
      <c r="T184" s="27" t="str">
        <f>VLOOKUP(S184,[1]Страна!$A$2:$B$246,2,0)</f>
        <v>ИНДОНЕЗИЯ</v>
      </c>
      <c r="W184" s="34"/>
      <c r="X184" s="35" t="e">
        <f t="shared" si="16"/>
        <v>#N/A</v>
      </c>
      <c r="Y184" s="35" t="e">
        <f>VLOOKUP(W184,A183:$S$5784,9,FALSE)</f>
        <v>#N/A</v>
      </c>
      <c r="Z184" s="36" t="e">
        <f t="shared" si="17"/>
        <v>#N/A</v>
      </c>
      <c r="AA184" s="37" t="e">
        <f t="shared" si="18"/>
        <v>#N/A</v>
      </c>
      <c r="AB184" s="38" t="e">
        <f t="shared" si="19"/>
        <v>#N/A</v>
      </c>
      <c r="AC184" s="39" t="e">
        <f t="shared" si="20"/>
        <v>#N/A</v>
      </c>
    </row>
    <row r="185" spans="1:29" ht="10.5" customHeight="1">
      <c r="A185" s="25" t="s">
        <v>299</v>
      </c>
      <c r="B185" s="26" t="s">
        <v>300</v>
      </c>
      <c r="C185" s="27">
        <v>2</v>
      </c>
      <c r="D185" s="27" t="s">
        <v>220</v>
      </c>
      <c r="E185" s="28">
        <v>1760</v>
      </c>
      <c r="F185" s="28">
        <v>3520</v>
      </c>
      <c r="G185" s="28">
        <v>71.103999999999999</v>
      </c>
      <c r="H185" s="28">
        <v>2.2000000000000002</v>
      </c>
      <c r="I185" s="28">
        <v>2.75</v>
      </c>
      <c r="J185" s="29">
        <v>1.4E-2</v>
      </c>
      <c r="K185" s="28">
        <v>4.4000000000000004</v>
      </c>
      <c r="L185" s="28">
        <v>5.5</v>
      </c>
      <c r="M185" s="29">
        <v>0</v>
      </c>
      <c r="N185" s="30"/>
      <c r="O185" s="27">
        <v>85</v>
      </c>
      <c r="P185" s="27">
        <v>8509</v>
      </c>
      <c r="Q185" s="27" t="s">
        <v>288</v>
      </c>
      <c r="R185" s="31">
        <f>VLOOKUP(Q185,[1]Страна!D$1:F$120,2,FALSE)</f>
        <v>0.03</v>
      </c>
      <c r="S185" s="32" t="s">
        <v>28</v>
      </c>
      <c r="T185" s="27" t="str">
        <f>VLOOKUP(S185,[1]Страна!$A$2:$B$246,2,0)</f>
        <v>КИТАЙ</v>
      </c>
      <c r="W185" s="34"/>
      <c r="X185" s="35" t="e">
        <f t="shared" si="16"/>
        <v>#N/A</v>
      </c>
      <c r="Y185" s="35" t="e">
        <f>VLOOKUP(W185,A184:$S$5784,9,FALSE)</f>
        <v>#N/A</v>
      </c>
      <c r="Z185" s="36" t="e">
        <f t="shared" si="17"/>
        <v>#N/A</v>
      </c>
      <c r="AA185" s="37" t="e">
        <f t="shared" si="18"/>
        <v>#N/A</v>
      </c>
      <c r="AB185" s="38" t="e">
        <f t="shared" si="19"/>
        <v>#N/A</v>
      </c>
      <c r="AC185" s="39" t="e">
        <f t="shared" si="20"/>
        <v>#N/A</v>
      </c>
    </row>
    <row r="186" spans="1:29" ht="10.5" customHeight="1">
      <c r="A186" s="25" t="s">
        <v>301</v>
      </c>
      <c r="B186" s="26" t="s">
        <v>302</v>
      </c>
      <c r="C186" s="27">
        <v>3</v>
      </c>
      <c r="D186" s="27" t="s">
        <v>220</v>
      </c>
      <c r="E186" s="28">
        <v>1007</v>
      </c>
      <c r="F186" s="28">
        <v>3021</v>
      </c>
      <c r="G186" s="28">
        <v>61.0242</v>
      </c>
      <c r="H186" s="28">
        <v>0.5</v>
      </c>
      <c r="I186" s="28">
        <v>0.73333333300000003</v>
      </c>
      <c r="J186" s="29">
        <v>1.4E-2</v>
      </c>
      <c r="K186" s="28">
        <v>1.5</v>
      </c>
      <c r="L186" s="28">
        <v>2.2000000000000002</v>
      </c>
      <c r="M186" s="29">
        <v>0</v>
      </c>
      <c r="N186" s="30"/>
      <c r="O186" s="27">
        <v>85</v>
      </c>
      <c r="P186" s="27">
        <v>8509</v>
      </c>
      <c r="Q186" s="27" t="s">
        <v>288</v>
      </c>
      <c r="R186" s="31">
        <f>VLOOKUP(Q186,[1]Страна!D$1:F$120,2,FALSE)</f>
        <v>0.03</v>
      </c>
      <c r="S186" s="32" t="s">
        <v>28</v>
      </c>
      <c r="T186" s="27" t="str">
        <f>VLOOKUP(S186,[1]Страна!$A$2:$B$246,2,0)</f>
        <v>КИТАЙ</v>
      </c>
      <c r="W186" s="34"/>
      <c r="X186" s="35" t="e">
        <f t="shared" si="16"/>
        <v>#N/A</v>
      </c>
      <c r="Y186" s="35" t="e">
        <f>VLOOKUP(W186,A185:$S$5784,9,FALSE)</f>
        <v>#N/A</v>
      </c>
      <c r="Z186" s="36" t="e">
        <f t="shared" si="17"/>
        <v>#N/A</v>
      </c>
      <c r="AA186" s="37" t="e">
        <f t="shared" si="18"/>
        <v>#N/A</v>
      </c>
      <c r="AB186" s="38" t="e">
        <f t="shared" si="19"/>
        <v>#N/A</v>
      </c>
      <c r="AC186" s="39" t="e">
        <f t="shared" si="20"/>
        <v>#N/A</v>
      </c>
    </row>
    <row r="187" spans="1:29" ht="10.5" customHeight="1">
      <c r="A187" s="25" t="s">
        <v>303</v>
      </c>
      <c r="B187" s="26" t="s">
        <v>304</v>
      </c>
      <c r="C187" s="27">
        <v>3</v>
      </c>
      <c r="D187" s="27" t="s">
        <v>220</v>
      </c>
      <c r="E187" s="28">
        <v>1007</v>
      </c>
      <c r="F187" s="28">
        <v>3021</v>
      </c>
      <c r="G187" s="28">
        <v>61.0242</v>
      </c>
      <c r="H187" s="28">
        <v>0.5</v>
      </c>
      <c r="I187" s="28">
        <v>0.73333333300000003</v>
      </c>
      <c r="J187" s="29">
        <v>1.4E-2</v>
      </c>
      <c r="K187" s="28">
        <v>1.5</v>
      </c>
      <c r="L187" s="28">
        <v>2.2000000000000002</v>
      </c>
      <c r="M187" s="29">
        <v>0</v>
      </c>
      <c r="N187" s="30"/>
      <c r="O187" s="27">
        <v>85</v>
      </c>
      <c r="P187" s="27">
        <v>8509</v>
      </c>
      <c r="Q187" s="27" t="s">
        <v>288</v>
      </c>
      <c r="R187" s="31">
        <f>VLOOKUP(Q187,[1]Страна!D$1:F$120,2,FALSE)</f>
        <v>0.03</v>
      </c>
      <c r="S187" s="32" t="s">
        <v>28</v>
      </c>
      <c r="T187" s="27" t="str">
        <f>VLOOKUP(S187,[1]Страна!$A$2:$B$246,2,0)</f>
        <v>КИТАЙ</v>
      </c>
      <c r="W187" s="34"/>
      <c r="X187" s="35" t="e">
        <f t="shared" si="16"/>
        <v>#N/A</v>
      </c>
      <c r="Y187" s="35" t="e">
        <f>VLOOKUP(W187,A186:$S$5784,9,FALSE)</f>
        <v>#N/A</v>
      </c>
      <c r="Z187" s="36" t="e">
        <f t="shared" si="17"/>
        <v>#N/A</v>
      </c>
      <c r="AA187" s="37" t="e">
        <f t="shared" si="18"/>
        <v>#N/A</v>
      </c>
      <c r="AB187" s="38" t="e">
        <f t="shared" si="19"/>
        <v>#N/A</v>
      </c>
      <c r="AC187" s="39" t="e">
        <f t="shared" si="20"/>
        <v>#N/A</v>
      </c>
    </row>
    <row r="188" spans="1:29" ht="10.5" customHeight="1">
      <c r="A188" s="25" t="s">
        <v>305</v>
      </c>
      <c r="B188" s="26" t="s">
        <v>306</v>
      </c>
      <c r="C188" s="27">
        <v>3</v>
      </c>
      <c r="D188" s="27" t="s">
        <v>220</v>
      </c>
      <c r="E188" s="28">
        <v>1007</v>
      </c>
      <c r="F188" s="28">
        <v>3021</v>
      </c>
      <c r="G188" s="28">
        <v>61.0242</v>
      </c>
      <c r="H188" s="28">
        <v>0.5</v>
      </c>
      <c r="I188" s="28">
        <v>0.73333333300000003</v>
      </c>
      <c r="J188" s="29">
        <v>1.4E-2</v>
      </c>
      <c r="K188" s="28">
        <v>1.5</v>
      </c>
      <c r="L188" s="28">
        <v>2.2000000000000002</v>
      </c>
      <c r="M188" s="29">
        <v>0</v>
      </c>
      <c r="N188" s="30"/>
      <c r="O188" s="27">
        <v>85</v>
      </c>
      <c r="P188" s="27">
        <v>8509</v>
      </c>
      <c r="Q188" s="27" t="s">
        <v>288</v>
      </c>
      <c r="R188" s="31">
        <f>VLOOKUP(Q188,[1]Страна!D$1:F$120,2,FALSE)</f>
        <v>0.03</v>
      </c>
      <c r="S188" s="32" t="s">
        <v>28</v>
      </c>
      <c r="T188" s="27" t="str">
        <f>VLOOKUP(S188,[1]Страна!$A$2:$B$246,2,0)</f>
        <v>КИТАЙ</v>
      </c>
      <c r="W188" s="34"/>
      <c r="X188" s="35" t="e">
        <f t="shared" si="16"/>
        <v>#N/A</v>
      </c>
      <c r="Y188" s="35" t="e">
        <f>VLOOKUP(W188,A187:$S$5784,9,FALSE)</f>
        <v>#N/A</v>
      </c>
      <c r="Z188" s="36" t="e">
        <f t="shared" si="17"/>
        <v>#N/A</v>
      </c>
      <c r="AA188" s="37" t="e">
        <f t="shared" si="18"/>
        <v>#N/A</v>
      </c>
      <c r="AB188" s="38" t="e">
        <f t="shared" si="19"/>
        <v>#N/A</v>
      </c>
      <c r="AC188" s="39" t="e">
        <f t="shared" si="20"/>
        <v>#N/A</v>
      </c>
    </row>
    <row r="189" spans="1:29" ht="10.5" customHeight="1">
      <c r="A189" s="25" t="s">
        <v>307</v>
      </c>
      <c r="B189" s="26" t="s">
        <v>308</v>
      </c>
      <c r="C189" s="27">
        <v>5</v>
      </c>
      <c r="D189" s="27"/>
      <c r="E189" s="28">
        <v>46</v>
      </c>
      <c r="F189" s="28">
        <v>230</v>
      </c>
      <c r="G189" s="28">
        <v>6.8999999999999995</v>
      </c>
      <c r="H189" s="28">
        <v>1</v>
      </c>
      <c r="I189" s="28">
        <v>1.2</v>
      </c>
      <c r="J189" s="29">
        <v>1.1448E-2</v>
      </c>
      <c r="K189" s="28"/>
      <c r="L189" s="28"/>
      <c r="M189" s="29">
        <f t="shared" ref="M189:M196" si="23">C189*J189</f>
        <v>5.7239999999999999E-2</v>
      </c>
      <c r="N189" s="30"/>
      <c r="O189" s="27">
        <v>85</v>
      </c>
      <c r="P189" s="27">
        <v>8509</v>
      </c>
      <c r="Q189" s="27" t="s">
        <v>288</v>
      </c>
      <c r="R189" s="31">
        <f>VLOOKUP(Q189,[1]Страна!D$1:F$120,2,FALSE)</f>
        <v>0.03</v>
      </c>
      <c r="S189" s="32" t="s">
        <v>28</v>
      </c>
      <c r="T189" s="27" t="str">
        <f>VLOOKUP(S189,[1]Страна!$A$2:$B$246,2,0)</f>
        <v>КИТАЙ</v>
      </c>
      <c r="W189" s="34"/>
      <c r="X189" s="35" t="e">
        <f t="shared" si="16"/>
        <v>#N/A</v>
      </c>
      <c r="Y189" s="35" t="e">
        <f>VLOOKUP(W189,A188:$S$5784,9,FALSE)</f>
        <v>#N/A</v>
      </c>
      <c r="Z189" s="36" t="e">
        <f t="shared" si="17"/>
        <v>#N/A</v>
      </c>
      <c r="AA189" s="37" t="e">
        <f t="shared" si="18"/>
        <v>#N/A</v>
      </c>
      <c r="AB189" s="38" t="e">
        <f t="shared" si="19"/>
        <v>#N/A</v>
      </c>
      <c r="AC189" s="39" t="e">
        <f t="shared" si="20"/>
        <v>#N/A</v>
      </c>
    </row>
    <row r="190" spans="1:29" ht="10.5" customHeight="1">
      <c r="A190" s="25" t="s">
        <v>309</v>
      </c>
      <c r="B190" s="26" t="s">
        <v>310</v>
      </c>
      <c r="C190" s="27">
        <v>6</v>
      </c>
      <c r="D190" s="27" t="s">
        <v>220</v>
      </c>
      <c r="E190" s="28">
        <v>34</v>
      </c>
      <c r="F190" s="28">
        <v>204</v>
      </c>
      <c r="G190" s="28">
        <v>6.12</v>
      </c>
      <c r="H190" s="28">
        <v>1.3499999999999999</v>
      </c>
      <c r="I190" s="28">
        <v>1.51</v>
      </c>
      <c r="J190" s="29">
        <v>1.1667E-2</v>
      </c>
      <c r="K190" s="28"/>
      <c r="L190" s="28"/>
      <c r="M190" s="29">
        <f t="shared" si="23"/>
        <v>7.0002000000000009E-2</v>
      </c>
      <c r="N190" s="30"/>
      <c r="O190" s="27">
        <v>85</v>
      </c>
      <c r="P190" s="27">
        <v>8509</v>
      </c>
      <c r="Q190" s="27" t="s">
        <v>288</v>
      </c>
      <c r="R190" s="31">
        <f>VLOOKUP(Q190,[1]Страна!D$1:F$120,2,FALSE)</f>
        <v>0.03</v>
      </c>
      <c r="S190" s="32" t="s">
        <v>28</v>
      </c>
      <c r="T190" s="27" t="str">
        <f>VLOOKUP(S190,[1]Страна!$A$2:$B$246,2,0)</f>
        <v>КИТАЙ</v>
      </c>
      <c r="W190" s="34"/>
      <c r="X190" s="35" t="e">
        <f t="shared" si="16"/>
        <v>#N/A</v>
      </c>
      <c r="Y190" s="35" t="e">
        <f>VLOOKUP(W190,A189:$S$5784,9,FALSE)</f>
        <v>#N/A</v>
      </c>
      <c r="Z190" s="36" t="e">
        <f t="shared" si="17"/>
        <v>#N/A</v>
      </c>
      <c r="AA190" s="37" t="e">
        <f t="shared" si="18"/>
        <v>#N/A</v>
      </c>
      <c r="AB190" s="38" t="e">
        <f t="shared" si="19"/>
        <v>#N/A</v>
      </c>
      <c r="AC190" s="39" t="e">
        <f t="shared" si="20"/>
        <v>#N/A</v>
      </c>
    </row>
    <row r="191" spans="1:29" ht="10.5" customHeight="1">
      <c r="A191" s="25" t="s">
        <v>311</v>
      </c>
      <c r="B191" s="26" t="s">
        <v>312</v>
      </c>
      <c r="C191" s="27">
        <v>45</v>
      </c>
      <c r="D191" s="27"/>
      <c r="E191" s="28">
        <v>38</v>
      </c>
      <c r="F191" s="28">
        <v>1710</v>
      </c>
      <c r="G191" s="28">
        <v>51.3</v>
      </c>
      <c r="H191" s="28">
        <v>1.5</v>
      </c>
      <c r="I191" s="28">
        <v>1.8</v>
      </c>
      <c r="J191" s="29">
        <v>1.4375000000000001E-2</v>
      </c>
      <c r="K191" s="28"/>
      <c r="L191" s="28"/>
      <c r="M191" s="29">
        <f t="shared" si="23"/>
        <v>0.64687499999999998</v>
      </c>
      <c r="N191" s="30"/>
      <c r="O191" s="27">
        <v>85</v>
      </c>
      <c r="P191" s="27">
        <v>8509</v>
      </c>
      <c r="Q191" s="27" t="s">
        <v>288</v>
      </c>
      <c r="R191" s="31">
        <f>VLOOKUP(Q191,[1]Страна!D$1:F$120,2,FALSE)</f>
        <v>0.03</v>
      </c>
      <c r="S191" s="32" t="s">
        <v>28</v>
      </c>
      <c r="T191" s="27" t="str">
        <f>VLOOKUP(S191,[1]Страна!$A$2:$B$246,2,0)</f>
        <v>КИТАЙ</v>
      </c>
      <c r="W191" s="34"/>
      <c r="X191" s="35" t="e">
        <f t="shared" si="16"/>
        <v>#N/A</v>
      </c>
      <c r="Y191" s="35" t="e">
        <f>VLOOKUP(W191,A190:$S$5784,9,FALSE)</f>
        <v>#N/A</v>
      </c>
      <c r="Z191" s="36" t="e">
        <f t="shared" si="17"/>
        <v>#N/A</v>
      </c>
      <c r="AA191" s="37" t="e">
        <f t="shared" si="18"/>
        <v>#N/A</v>
      </c>
      <c r="AB191" s="38" t="e">
        <f t="shared" si="19"/>
        <v>#N/A</v>
      </c>
      <c r="AC191" s="39" t="e">
        <f t="shared" si="20"/>
        <v>#N/A</v>
      </c>
    </row>
    <row r="192" spans="1:29" ht="10.5" customHeight="1">
      <c r="A192" s="25" t="s">
        <v>313</v>
      </c>
      <c r="B192" s="26" t="s">
        <v>314</v>
      </c>
      <c r="C192" s="27">
        <v>30</v>
      </c>
      <c r="D192" s="27"/>
      <c r="E192" s="28">
        <v>43</v>
      </c>
      <c r="F192" s="28">
        <v>1290</v>
      </c>
      <c r="G192" s="28">
        <v>38.699999999999996</v>
      </c>
      <c r="H192" s="28">
        <v>1.5</v>
      </c>
      <c r="I192" s="28">
        <v>1.8</v>
      </c>
      <c r="J192" s="29">
        <v>1.4375000000000001E-2</v>
      </c>
      <c r="K192" s="28"/>
      <c r="L192" s="28"/>
      <c r="M192" s="29">
        <f t="shared" si="23"/>
        <v>0.43125000000000002</v>
      </c>
      <c r="N192" s="30"/>
      <c r="O192" s="27">
        <v>85</v>
      </c>
      <c r="P192" s="27">
        <v>8509</v>
      </c>
      <c r="Q192" s="27" t="s">
        <v>288</v>
      </c>
      <c r="R192" s="31">
        <f>VLOOKUP(Q192,[1]Страна!D$1:F$120,2,FALSE)</f>
        <v>0.03</v>
      </c>
      <c r="S192" s="32" t="s">
        <v>28</v>
      </c>
      <c r="T192" s="27" t="str">
        <f>VLOOKUP(S192,[1]Страна!$A$2:$B$246,2,0)</f>
        <v>КИТАЙ</v>
      </c>
      <c r="W192" s="34"/>
      <c r="X192" s="35" t="e">
        <f t="shared" si="16"/>
        <v>#N/A</v>
      </c>
      <c r="Y192" s="35" t="e">
        <f>VLOOKUP(W192,A191:$S$5784,9,FALSE)</f>
        <v>#N/A</v>
      </c>
      <c r="Z192" s="36" t="e">
        <f t="shared" si="17"/>
        <v>#N/A</v>
      </c>
      <c r="AA192" s="37" t="e">
        <f t="shared" si="18"/>
        <v>#N/A</v>
      </c>
      <c r="AB192" s="38" t="e">
        <f t="shared" si="19"/>
        <v>#N/A</v>
      </c>
      <c r="AC192" s="39" t="e">
        <f t="shared" si="20"/>
        <v>#N/A</v>
      </c>
    </row>
    <row r="193" spans="1:29" ht="10.5" customHeight="1">
      <c r="A193" s="25" t="s">
        <v>315</v>
      </c>
      <c r="B193" s="26" t="s">
        <v>316</v>
      </c>
      <c r="C193" s="27">
        <v>12</v>
      </c>
      <c r="D193" s="27"/>
      <c r="E193" s="28">
        <v>48</v>
      </c>
      <c r="F193" s="28">
        <v>576</v>
      </c>
      <c r="G193" s="28">
        <v>17.28</v>
      </c>
      <c r="H193" s="28">
        <v>1.5</v>
      </c>
      <c r="I193" s="28">
        <v>1.8</v>
      </c>
      <c r="J193" s="29">
        <v>1.4375000000000001E-2</v>
      </c>
      <c r="K193" s="28"/>
      <c r="L193" s="28"/>
      <c r="M193" s="29">
        <f t="shared" si="23"/>
        <v>0.17250000000000001</v>
      </c>
      <c r="N193" s="30"/>
      <c r="O193" s="27">
        <v>85</v>
      </c>
      <c r="P193" s="27">
        <v>8509</v>
      </c>
      <c r="Q193" s="27" t="s">
        <v>288</v>
      </c>
      <c r="R193" s="31">
        <f>VLOOKUP(Q193,[1]Страна!D$1:F$120,2,FALSE)</f>
        <v>0.03</v>
      </c>
      <c r="S193" s="32" t="s">
        <v>28</v>
      </c>
      <c r="T193" s="27" t="str">
        <f>VLOOKUP(S193,[1]Страна!$A$2:$B$246,2,0)</f>
        <v>КИТАЙ</v>
      </c>
      <c r="W193" s="34"/>
      <c r="X193" s="35" t="e">
        <f t="shared" si="16"/>
        <v>#N/A</v>
      </c>
      <c r="Y193" s="35" t="e">
        <f>VLOOKUP(W193,A192:$S$5784,9,FALSE)</f>
        <v>#N/A</v>
      </c>
      <c r="Z193" s="36" t="e">
        <f t="shared" si="17"/>
        <v>#N/A</v>
      </c>
      <c r="AA193" s="37" t="e">
        <f t="shared" si="18"/>
        <v>#N/A</v>
      </c>
      <c r="AB193" s="38" t="e">
        <f t="shared" si="19"/>
        <v>#N/A</v>
      </c>
      <c r="AC193" s="39" t="e">
        <f t="shared" si="20"/>
        <v>#N/A</v>
      </c>
    </row>
    <row r="194" spans="1:29" ht="10.5" customHeight="1">
      <c r="A194" s="25" t="s">
        <v>317</v>
      </c>
      <c r="B194" s="26" t="s">
        <v>318</v>
      </c>
      <c r="C194" s="27">
        <v>20</v>
      </c>
      <c r="D194" s="27"/>
      <c r="E194" s="28">
        <v>47</v>
      </c>
      <c r="F194" s="28">
        <v>940</v>
      </c>
      <c r="G194" s="28">
        <v>28.2</v>
      </c>
      <c r="H194" s="28">
        <v>1.5</v>
      </c>
      <c r="I194" s="28">
        <v>1.8</v>
      </c>
      <c r="J194" s="29">
        <v>1.4375000000000001E-2</v>
      </c>
      <c r="K194" s="28"/>
      <c r="L194" s="28"/>
      <c r="M194" s="29">
        <f t="shared" si="23"/>
        <v>0.28750000000000003</v>
      </c>
      <c r="N194" s="30"/>
      <c r="O194" s="27">
        <v>85</v>
      </c>
      <c r="P194" s="27">
        <v>8509</v>
      </c>
      <c r="Q194" s="27" t="s">
        <v>288</v>
      </c>
      <c r="R194" s="31">
        <f>VLOOKUP(Q194,[1]Страна!D$1:F$120,2,FALSE)</f>
        <v>0.03</v>
      </c>
      <c r="S194" s="32" t="s">
        <v>28</v>
      </c>
      <c r="T194" s="27" t="str">
        <f>VLOOKUP(S194,[1]Страна!$A$2:$B$246,2,0)</f>
        <v>КИТАЙ</v>
      </c>
      <c r="W194" s="34"/>
      <c r="X194" s="35" t="e">
        <f t="shared" si="16"/>
        <v>#N/A</v>
      </c>
      <c r="Y194" s="35" t="e">
        <f>VLOOKUP(W194,A193:$S$5784,9,FALSE)</f>
        <v>#N/A</v>
      </c>
      <c r="Z194" s="36" t="e">
        <f t="shared" si="17"/>
        <v>#N/A</v>
      </c>
      <c r="AA194" s="37" t="e">
        <f t="shared" si="18"/>
        <v>#N/A</v>
      </c>
      <c r="AB194" s="38" t="e">
        <f t="shared" si="19"/>
        <v>#N/A</v>
      </c>
      <c r="AC194" s="39" t="e">
        <f t="shared" si="20"/>
        <v>#N/A</v>
      </c>
    </row>
    <row r="195" spans="1:29" ht="10.5" customHeight="1">
      <c r="A195" s="25" t="s">
        <v>319</v>
      </c>
      <c r="B195" s="26" t="s">
        <v>320</v>
      </c>
      <c r="C195" s="27">
        <v>6</v>
      </c>
      <c r="D195" s="27" t="s">
        <v>220</v>
      </c>
      <c r="E195" s="28">
        <v>57</v>
      </c>
      <c r="F195" s="28">
        <f>C195*E195</f>
        <v>342</v>
      </c>
      <c r="G195" s="28"/>
      <c r="H195" s="28">
        <v>1.45</v>
      </c>
      <c r="I195" s="28">
        <v>1.63</v>
      </c>
      <c r="J195" s="29">
        <v>1.4375000000000001E-2</v>
      </c>
      <c r="K195" s="28"/>
      <c r="L195" s="28"/>
      <c r="M195" s="29">
        <f t="shared" si="23"/>
        <v>8.6250000000000007E-2</v>
      </c>
      <c r="N195" s="30"/>
      <c r="O195" s="27">
        <v>85</v>
      </c>
      <c r="P195" s="27">
        <v>8509</v>
      </c>
      <c r="Q195" s="27" t="s">
        <v>288</v>
      </c>
      <c r="R195" s="31">
        <f>VLOOKUP(Q195,[1]Страна!D$1:F$120,2,FALSE)</f>
        <v>0.03</v>
      </c>
      <c r="S195" s="32" t="s">
        <v>28</v>
      </c>
      <c r="T195" s="27" t="str">
        <f>VLOOKUP(S195,[1]Страна!$A$2:$B$246,2,0)</f>
        <v>КИТАЙ</v>
      </c>
      <c r="W195" s="34"/>
      <c r="X195" s="35" t="e">
        <f t="shared" ref="X195:X258" si="24">VLOOKUP(W195,$A$2:$S$5784,8,FALSE)</f>
        <v>#N/A</v>
      </c>
      <c r="Y195" s="35" t="e">
        <f>VLOOKUP(W195,A194:$S$5784,9,FALSE)</f>
        <v>#N/A</v>
      </c>
      <c r="Z195" s="36" t="e">
        <f t="shared" ref="Z195:Z258" si="25">VLOOKUP(W195,A$3:T$5784,18,FALSE)</f>
        <v>#N/A</v>
      </c>
      <c r="AA195" s="37" t="e">
        <f t="shared" ref="AA195:AA258" si="26">VLOOKUP(W195,A$3:S$5784,10,FALSE)</f>
        <v>#N/A</v>
      </c>
      <c r="AB195" s="38" t="e">
        <f t="shared" ref="AB195:AB258" si="27">VLOOKUP(W195,A$3:T$5784,20,FALSE)</f>
        <v>#N/A</v>
      </c>
      <c r="AC195" s="39" t="e">
        <f t="shared" si="20"/>
        <v>#N/A</v>
      </c>
    </row>
    <row r="196" spans="1:29" ht="10.5" customHeight="1">
      <c r="A196" s="25">
        <v>38506</v>
      </c>
      <c r="B196" s="26" t="s">
        <v>321</v>
      </c>
      <c r="C196" s="27">
        <v>10</v>
      </c>
      <c r="D196" s="27" t="s">
        <v>26</v>
      </c>
      <c r="E196" s="28">
        <v>623</v>
      </c>
      <c r="F196" s="28">
        <v>6230</v>
      </c>
      <c r="G196" s="28">
        <v>186.9</v>
      </c>
      <c r="H196" s="28">
        <v>0.85</v>
      </c>
      <c r="I196" s="28">
        <v>1</v>
      </c>
      <c r="J196" s="29">
        <v>8.7500000000000002E-4</v>
      </c>
      <c r="K196" s="28">
        <v>8.5</v>
      </c>
      <c r="L196" s="28">
        <v>10</v>
      </c>
      <c r="M196" s="29">
        <f t="shared" si="23"/>
        <v>8.7500000000000008E-3</v>
      </c>
      <c r="N196" s="30">
        <v>5055539105363</v>
      </c>
      <c r="O196" s="27">
        <v>85</v>
      </c>
      <c r="P196" s="27">
        <v>8509</v>
      </c>
      <c r="Q196" s="27" t="s">
        <v>288</v>
      </c>
      <c r="R196" s="31">
        <f>VLOOKUP(Q196,[1]Страна!D$1:F$120,2,FALSE)</f>
        <v>0.03</v>
      </c>
      <c r="S196" s="32" t="s">
        <v>28</v>
      </c>
      <c r="T196" s="27" t="str">
        <f>VLOOKUP(S196,[1]Страна!$A$2:$B$246,2,0)</f>
        <v>КИТАЙ</v>
      </c>
      <c r="W196" s="34"/>
      <c r="X196" s="35" t="e">
        <f t="shared" si="24"/>
        <v>#N/A</v>
      </c>
      <c r="Y196" s="35" t="e">
        <f>VLOOKUP(W196,A195:$S$5784,9,FALSE)</f>
        <v>#N/A</v>
      </c>
      <c r="Z196" s="36" t="e">
        <f t="shared" si="25"/>
        <v>#N/A</v>
      </c>
      <c r="AA196" s="37" t="e">
        <f t="shared" si="26"/>
        <v>#N/A</v>
      </c>
      <c r="AB196" s="38" t="e">
        <f t="shared" si="27"/>
        <v>#N/A</v>
      </c>
      <c r="AC196" s="39" t="e">
        <f t="shared" ref="AC196:AC259" si="28">VLOOKUP(W196,A$3:T$5784,14,FALSE)</f>
        <v>#N/A</v>
      </c>
    </row>
    <row r="197" spans="1:29" ht="10.5" customHeight="1">
      <c r="A197" s="25">
        <v>51609</v>
      </c>
      <c r="B197" s="26" t="s">
        <v>322</v>
      </c>
      <c r="C197" s="27">
        <v>1</v>
      </c>
      <c r="D197" s="27" t="s">
        <v>26</v>
      </c>
      <c r="E197" s="28">
        <v>1241</v>
      </c>
      <c r="F197" s="28">
        <f>C197*E197</f>
        <v>1241</v>
      </c>
      <c r="G197" s="28">
        <f>F197*R197</f>
        <v>37.229999999999997</v>
      </c>
      <c r="H197" s="28">
        <v>0.85</v>
      </c>
      <c r="I197" s="28">
        <v>1</v>
      </c>
      <c r="J197" s="29">
        <v>1.0751999999999999E-2</v>
      </c>
      <c r="K197" s="28">
        <f>H197*C197</f>
        <v>0.85</v>
      </c>
      <c r="L197" s="28">
        <f>I197*C197</f>
        <v>1</v>
      </c>
      <c r="M197" s="29">
        <f>J197*C197</f>
        <v>1.0751999999999999E-2</v>
      </c>
      <c r="N197" s="30" t="s">
        <v>323</v>
      </c>
      <c r="O197" s="27">
        <v>85</v>
      </c>
      <c r="P197" s="27">
        <v>8509</v>
      </c>
      <c r="Q197" s="27" t="s">
        <v>288</v>
      </c>
      <c r="R197" s="31">
        <f>VLOOKUP(Q197,[1]Страна!D$1:F$120,2,FALSE)</f>
        <v>0.03</v>
      </c>
      <c r="S197" s="32" t="s">
        <v>28</v>
      </c>
      <c r="T197" s="27" t="str">
        <f>VLOOKUP(S197,[1]Страна!$A$2:$B$246,2,0)</f>
        <v>КИТАЙ</v>
      </c>
      <c r="W197" s="34"/>
      <c r="X197" s="35" t="e">
        <f t="shared" si="24"/>
        <v>#N/A</v>
      </c>
      <c r="Y197" s="35" t="e">
        <f>VLOOKUP(W197,A196:$S$5784,9,FALSE)</f>
        <v>#N/A</v>
      </c>
      <c r="Z197" s="36" t="e">
        <f t="shared" si="25"/>
        <v>#N/A</v>
      </c>
      <c r="AA197" s="37" t="e">
        <f t="shared" si="26"/>
        <v>#N/A</v>
      </c>
      <c r="AB197" s="38" t="e">
        <f t="shared" si="27"/>
        <v>#N/A</v>
      </c>
      <c r="AC197" s="39" t="e">
        <f t="shared" si="28"/>
        <v>#N/A</v>
      </c>
    </row>
    <row r="198" spans="1:29" ht="10.5" customHeight="1">
      <c r="A198" s="25">
        <v>51608</v>
      </c>
      <c r="B198" s="26" t="s">
        <v>324</v>
      </c>
      <c r="C198" s="27">
        <v>1</v>
      </c>
      <c r="D198" s="27" t="s">
        <v>26</v>
      </c>
      <c r="E198" s="28">
        <v>1600</v>
      </c>
      <c r="F198" s="28">
        <v>1600</v>
      </c>
      <c r="G198" s="28">
        <v>48</v>
      </c>
      <c r="H198" s="28">
        <v>0.85</v>
      </c>
      <c r="I198" s="28">
        <v>1</v>
      </c>
      <c r="J198" s="29">
        <v>1.0751999999999999E-2</v>
      </c>
      <c r="K198" s="28">
        <v>0.85</v>
      </c>
      <c r="L198" s="28">
        <v>1</v>
      </c>
      <c r="M198" s="29">
        <f>C198*J198</f>
        <v>1.0751999999999999E-2</v>
      </c>
      <c r="N198" s="30">
        <v>5055539109736</v>
      </c>
      <c r="O198" s="27">
        <v>85</v>
      </c>
      <c r="P198" s="27">
        <v>8509</v>
      </c>
      <c r="Q198" s="27" t="s">
        <v>288</v>
      </c>
      <c r="R198" s="31">
        <f>VLOOKUP(Q198,[1]Страна!D$1:F$120,2,FALSE)</f>
        <v>0.03</v>
      </c>
      <c r="S198" s="32" t="s">
        <v>28</v>
      </c>
      <c r="T198" s="27" t="str">
        <f>VLOOKUP(S198,[1]Страна!$A$2:$B$246,2,0)</f>
        <v>КИТАЙ</v>
      </c>
      <c r="W198" s="34"/>
      <c r="X198" s="35" t="e">
        <f t="shared" si="24"/>
        <v>#N/A</v>
      </c>
      <c r="Y198" s="35" t="e">
        <f>VLOOKUP(W198,A197:$S$5784,9,FALSE)</f>
        <v>#N/A</v>
      </c>
      <c r="Z198" s="36" t="e">
        <f t="shared" si="25"/>
        <v>#N/A</v>
      </c>
      <c r="AA198" s="37" t="e">
        <f t="shared" si="26"/>
        <v>#N/A</v>
      </c>
      <c r="AB198" s="38" t="e">
        <f t="shared" si="27"/>
        <v>#N/A</v>
      </c>
      <c r="AC198" s="39" t="e">
        <f t="shared" si="28"/>
        <v>#N/A</v>
      </c>
    </row>
    <row r="199" spans="1:29" ht="10.5" customHeight="1">
      <c r="A199" s="25">
        <v>239890</v>
      </c>
      <c r="B199" s="26" t="s">
        <v>325</v>
      </c>
      <c r="C199" s="27">
        <v>1</v>
      </c>
      <c r="D199" s="27" t="s">
        <v>26</v>
      </c>
      <c r="E199" s="28">
        <v>1582</v>
      </c>
      <c r="F199" s="28">
        <v>1582</v>
      </c>
      <c r="G199" s="28">
        <v>47.46</v>
      </c>
      <c r="H199" s="28">
        <v>1.7</v>
      </c>
      <c r="I199" s="28">
        <v>2.2999999999999998</v>
      </c>
      <c r="J199" s="29">
        <v>9.4299999999999991E-3</v>
      </c>
      <c r="K199" s="28">
        <v>1.7</v>
      </c>
      <c r="L199" s="28">
        <v>2.2999999999999998</v>
      </c>
      <c r="M199" s="29">
        <v>9.4299999999999991E-3</v>
      </c>
      <c r="N199" s="30">
        <v>0</v>
      </c>
      <c r="O199" s="27">
        <v>85</v>
      </c>
      <c r="P199" s="27">
        <v>8509</v>
      </c>
      <c r="Q199" s="27" t="s">
        <v>288</v>
      </c>
      <c r="R199" s="31">
        <f>VLOOKUP(Q199,[1]Страна!D$1:F$120,2,FALSE)</f>
        <v>0.03</v>
      </c>
      <c r="S199" s="32" t="s">
        <v>28</v>
      </c>
      <c r="T199" s="27" t="str">
        <f>VLOOKUP(S199,[1]Страна!$A$2:$B$246,2,0)</f>
        <v>КИТАЙ</v>
      </c>
      <c r="W199" s="34"/>
      <c r="X199" s="35" t="e">
        <f t="shared" si="24"/>
        <v>#N/A</v>
      </c>
      <c r="Y199" s="35" t="e">
        <f>VLOOKUP(W199,A198:$S$5784,9,FALSE)</f>
        <v>#N/A</v>
      </c>
      <c r="Z199" s="36" t="e">
        <f t="shared" si="25"/>
        <v>#N/A</v>
      </c>
      <c r="AA199" s="37" t="e">
        <f t="shared" si="26"/>
        <v>#N/A</v>
      </c>
      <c r="AB199" s="38" t="e">
        <f t="shared" si="27"/>
        <v>#N/A</v>
      </c>
      <c r="AC199" s="39" t="e">
        <f t="shared" si="28"/>
        <v>#N/A</v>
      </c>
    </row>
    <row r="200" spans="1:29" ht="10.5" customHeight="1">
      <c r="A200" s="25">
        <v>129394</v>
      </c>
      <c r="B200" s="26" t="s">
        <v>326</v>
      </c>
      <c r="C200" s="27">
        <v>1</v>
      </c>
      <c r="D200" s="27" t="s">
        <v>26</v>
      </c>
      <c r="E200" s="28">
        <v>2505</v>
      </c>
      <c r="F200" s="28">
        <v>2505</v>
      </c>
      <c r="G200" s="28">
        <v>75.149999999999991</v>
      </c>
      <c r="H200" s="28">
        <v>0.85</v>
      </c>
      <c r="I200" s="28">
        <v>1</v>
      </c>
      <c r="J200" s="29">
        <v>1.6128E-2</v>
      </c>
      <c r="K200" s="28">
        <v>0.85</v>
      </c>
      <c r="L200" s="28">
        <v>1</v>
      </c>
      <c r="M200" s="29">
        <f t="shared" ref="M200:M206" si="29">C200*J200</f>
        <v>1.6128E-2</v>
      </c>
      <c r="N200" s="30">
        <v>5055539104137</v>
      </c>
      <c r="O200" s="27">
        <v>85</v>
      </c>
      <c r="P200" s="27">
        <v>8509</v>
      </c>
      <c r="Q200" s="27" t="s">
        <v>288</v>
      </c>
      <c r="R200" s="31">
        <f>VLOOKUP(Q200,[1]Страна!D$1:F$120,2,FALSE)</f>
        <v>0.03</v>
      </c>
      <c r="S200" s="32" t="s">
        <v>28</v>
      </c>
      <c r="T200" s="27" t="str">
        <f>VLOOKUP(S200,[1]Страна!$A$2:$B$246,2,0)</f>
        <v>КИТАЙ</v>
      </c>
      <c r="W200" s="34"/>
      <c r="X200" s="35" t="e">
        <f t="shared" si="24"/>
        <v>#N/A</v>
      </c>
      <c r="Y200" s="35" t="e">
        <f>VLOOKUP(W200,A199:$S$5784,9,FALSE)</f>
        <v>#N/A</v>
      </c>
      <c r="Z200" s="36" t="e">
        <f t="shared" si="25"/>
        <v>#N/A</v>
      </c>
      <c r="AA200" s="37" t="e">
        <f t="shared" si="26"/>
        <v>#N/A</v>
      </c>
      <c r="AB200" s="38" t="e">
        <f t="shared" si="27"/>
        <v>#N/A</v>
      </c>
      <c r="AC200" s="39" t="e">
        <f t="shared" si="28"/>
        <v>#N/A</v>
      </c>
    </row>
    <row r="201" spans="1:29" ht="10.5" customHeight="1">
      <c r="A201" s="25">
        <v>60034</v>
      </c>
      <c r="B201" s="26" t="s">
        <v>327</v>
      </c>
      <c r="C201" s="27">
        <v>1</v>
      </c>
      <c r="D201" s="27" t="s">
        <v>26</v>
      </c>
      <c r="E201" s="28">
        <v>772</v>
      </c>
      <c r="F201" s="28">
        <v>772</v>
      </c>
      <c r="G201" s="28">
        <v>23.16</v>
      </c>
      <c r="H201" s="28">
        <v>1.8</v>
      </c>
      <c r="I201" s="28">
        <v>2</v>
      </c>
      <c r="J201" s="29">
        <v>2.5600000000000002E-3</v>
      </c>
      <c r="K201" s="28">
        <v>1.8</v>
      </c>
      <c r="L201" s="28">
        <v>2</v>
      </c>
      <c r="M201" s="29">
        <f t="shared" si="29"/>
        <v>2.5600000000000002E-3</v>
      </c>
      <c r="N201" s="30">
        <v>5055539109828</v>
      </c>
      <c r="O201" s="27">
        <v>85</v>
      </c>
      <c r="P201" s="27">
        <v>8509</v>
      </c>
      <c r="Q201" s="27" t="s">
        <v>288</v>
      </c>
      <c r="R201" s="31">
        <f>VLOOKUP(Q201,[1]Страна!D$1:F$120,2,FALSE)</f>
        <v>0.03</v>
      </c>
      <c r="S201" s="32" t="s">
        <v>28</v>
      </c>
      <c r="T201" s="27" t="str">
        <f>VLOOKUP(S201,[1]Страна!$A$2:$B$246,2,0)</f>
        <v>КИТАЙ</v>
      </c>
      <c r="W201" s="34"/>
      <c r="X201" s="35" t="e">
        <f t="shared" si="24"/>
        <v>#N/A</v>
      </c>
      <c r="Y201" s="35" t="e">
        <f>VLOOKUP(W201,A200:$S$5784,9,FALSE)</f>
        <v>#N/A</v>
      </c>
      <c r="Z201" s="36" t="e">
        <f t="shared" si="25"/>
        <v>#N/A</v>
      </c>
      <c r="AA201" s="37" t="e">
        <f t="shared" si="26"/>
        <v>#N/A</v>
      </c>
      <c r="AB201" s="38" t="e">
        <f t="shared" si="27"/>
        <v>#N/A</v>
      </c>
      <c r="AC201" s="39" t="e">
        <f t="shared" si="28"/>
        <v>#N/A</v>
      </c>
    </row>
    <row r="202" spans="1:29" ht="10.5" customHeight="1">
      <c r="A202" s="25">
        <v>39275</v>
      </c>
      <c r="B202" s="26" t="s">
        <v>328</v>
      </c>
      <c r="C202" s="27">
        <v>1</v>
      </c>
      <c r="D202" s="27" t="s">
        <v>26</v>
      </c>
      <c r="E202" s="28">
        <v>1080</v>
      </c>
      <c r="F202" s="28">
        <v>1080</v>
      </c>
      <c r="G202" s="28">
        <v>32.4</v>
      </c>
      <c r="H202" s="28">
        <v>1.8</v>
      </c>
      <c r="I202" s="28">
        <v>2</v>
      </c>
      <c r="J202" s="29">
        <v>2.7000000000000001E-3</v>
      </c>
      <c r="K202" s="28">
        <v>1.8</v>
      </c>
      <c r="L202" s="28">
        <v>2</v>
      </c>
      <c r="M202" s="29">
        <f t="shared" si="29"/>
        <v>2.7000000000000001E-3</v>
      </c>
      <c r="N202" s="30">
        <v>5055539105806</v>
      </c>
      <c r="O202" s="27">
        <v>85</v>
      </c>
      <c r="P202" s="27">
        <v>8509</v>
      </c>
      <c r="Q202" s="27" t="s">
        <v>288</v>
      </c>
      <c r="R202" s="31">
        <f>VLOOKUP(Q202,[1]Страна!D$1:F$120,2,FALSE)</f>
        <v>0.03</v>
      </c>
      <c r="S202" s="32" t="s">
        <v>28</v>
      </c>
      <c r="T202" s="27" t="str">
        <f>VLOOKUP(S202,[1]Страна!$A$2:$B$246,2,0)</f>
        <v>КИТАЙ</v>
      </c>
      <c r="W202" s="34"/>
      <c r="X202" s="35" t="e">
        <f t="shared" si="24"/>
        <v>#N/A</v>
      </c>
      <c r="Y202" s="35" t="e">
        <f>VLOOKUP(W202,A201:$S$5784,9,FALSE)</f>
        <v>#N/A</v>
      </c>
      <c r="Z202" s="36" t="e">
        <f t="shared" si="25"/>
        <v>#N/A</v>
      </c>
      <c r="AA202" s="37" t="e">
        <f t="shared" si="26"/>
        <v>#N/A</v>
      </c>
      <c r="AB202" s="38" t="e">
        <f t="shared" si="27"/>
        <v>#N/A</v>
      </c>
      <c r="AC202" s="39" t="e">
        <f t="shared" si="28"/>
        <v>#N/A</v>
      </c>
    </row>
    <row r="203" spans="1:29" ht="10.5" customHeight="1">
      <c r="A203" s="25">
        <v>105274</v>
      </c>
      <c r="B203" s="26" t="s">
        <v>329</v>
      </c>
      <c r="C203" s="27">
        <v>1</v>
      </c>
      <c r="D203" s="27" t="s">
        <v>26</v>
      </c>
      <c r="E203" s="28">
        <v>2132</v>
      </c>
      <c r="F203" s="28">
        <v>2132</v>
      </c>
      <c r="G203" s="28">
        <v>63.96</v>
      </c>
      <c r="H203" s="28">
        <v>0.85</v>
      </c>
      <c r="I203" s="28">
        <v>1</v>
      </c>
      <c r="J203" s="29">
        <v>1.0692E-2</v>
      </c>
      <c r="K203" s="28">
        <v>0.85</v>
      </c>
      <c r="L203" s="28">
        <v>1</v>
      </c>
      <c r="M203" s="29">
        <f t="shared" si="29"/>
        <v>1.0692E-2</v>
      </c>
      <c r="N203" s="30">
        <v>5055539111081</v>
      </c>
      <c r="O203" s="27">
        <v>85</v>
      </c>
      <c r="P203" s="27">
        <v>8509</v>
      </c>
      <c r="Q203" s="27" t="s">
        <v>288</v>
      </c>
      <c r="R203" s="31">
        <f>VLOOKUP(Q203,[1]Страна!D$1:F$120,2,FALSE)</f>
        <v>0.03</v>
      </c>
      <c r="S203" s="32" t="s">
        <v>28</v>
      </c>
      <c r="T203" s="27" t="str">
        <f>VLOOKUP(S203,[1]Страна!$A$2:$B$246,2,0)</f>
        <v>КИТАЙ</v>
      </c>
      <c r="W203" s="34"/>
      <c r="X203" s="35" t="e">
        <f t="shared" si="24"/>
        <v>#N/A</v>
      </c>
      <c r="Y203" s="35" t="e">
        <f>VLOOKUP(W203,A202:$S$5784,9,FALSE)</f>
        <v>#N/A</v>
      </c>
      <c r="Z203" s="36" t="e">
        <f t="shared" si="25"/>
        <v>#N/A</v>
      </c>
      <c r="AA203" s="37" t="e">
        <f t="shared" si="26"/>
        <v>#N/A</v>
      </c>
      <c r="AB203" s="38" t="e">
        <f t="shared" si="27"/>
        <v>#N/A</v>
      </c>
      <c r="AC203" s="39" t="e">
        <f t="shared" si="28"/>
        <v>#N/A</v>
      </c>
    </row>
    <row r="204" spans="1:29" ht="10.5" customHeight="1">
      <c r="A204" s="25">
        <v>38543</v>
      </c>
      <c r="B204" s="26" t="s">
        <v>330</v>
      </c>
      <c r="C204" s="27">
        <v>1</v>
      </c>
      <c r="D204" s="27" t="s">
        <v>26</v>
      </c>
      <c r="E204" s="28">
        <v>2457</v>
      </c>
      <c r="F204" s="28">
        <v>2457</v>
      </c>
      <c r="G204" s="28">
        <v>73.709999999999994</v>
      </c>
      <c r="H204" s="28">
        <v>1.58</v>
      </c>
      <c r="I204" s="28">
        <v>1.76</v>
      </c>
      <c r="J204" s="29">
        <v>8.7360000000000007E-3</v>
      </c>
      <c r="K204" s="28">
        <v>1.58</v>
      </c>
      <c r="L204" s="28">
        <v>1.76</v>
      </c>
      <c r="M204" s="29">
        <f t="shared" si="29"/>
        <v>8.7360000000000007E-3</v>
      </c>
      <c r="N204" s="30">
        <v>5055323602528</v>
      </c>
      <c r="O204" s="27">
        <v>85</v>
      </c>
      <c r="P204" s="27">
        <v>8509</v>
      </c>
      <c r="Q204" s="27" t="s">
        <v>288</v>
      </c>
      <c r="R204" s="31">
        <f>VLOOKUP(Q204,[1]Страна!D$1:F$120,2,FALSE)</f>
        <v>0.03</v>
      </c>
      <c r="S204" s="32" t="s">
        <v>28</v>
      </c>
      <c r="T204" s="27" t="str">
        <f>VLOOKUP(S204,[1]Страна!$A$2:$B$246,2,0)</f>
        <v>КИТАЙ</v>
      </c>
      <c r="W204" s="34"/>
      <c r="X204" s="35" t="e">
        <f t="shared" si="24"/>
        <v>#N/A</v>
      </c>
      <c r="Y204" s="35" t="e">
        <f>VLOOKUP(W204,A203:$S$5784,9,FALSE)</f>
        <v>#N/A</v>
      </c>
      <c r="Z204" s="36" t="e">
        <f t="shared" si="25"/>
        <v>#N/A</v>
      </c>
      <c r="AA204" s="37" t="e">
        <f t="shared" si="26"/>
        <v>#N/A</v>
      </c>
      <c r="AB204" s="38" t="e">
        <f t="shared" si="27"/>
        <v>#N/A</v>
      </c>
      <c r="AC204" s="39" t="e">
        <f t="shared" si="28"/>
        <v>#N/A</v>
      </c>
    </row>
    <row r="205" spans="1:29" ht="10.5" customHeight="1">
      <c r="A205" s="25">
        <v>38544</v>
      </c>
      <c r="B205" s="26" t="s">
        <v>331</v>
      </c>
      <c r="C205" s="27">
        <v>1</v>
      </c>
      <c r="D205" s="27" t="s">
        <v>26</v>
      </c>
      <c r="E205" s="28">
        <v>1139</v>
      </c>
      <c r="F205" s="28">
        <v>1139</v>
      </c>
      <c r="G205" s="28">
        <v>34.17</v>
      </c>
      <c r="H205" s="28">
        <v>0.76</v>
      </c>
      <c r="I205" s="28">
        <v>0.95</v>
      </c>
      <c r="J205" s="29">
        <v>9.7999999999999997E-4</v>
      </c>
      <c r="K205" s="28">
        <v>0.76</v>
      </c>
      <c r="L205" s="28">
        <v>0.95</v>
      </c>
      <c r="M205" s="29">
        <f t="shared" si="29"/>
        <v>9.7999999999999997E-4</v>
      </c>
      <c r="N205" s="30">
        <v>5055323603198</v>
      </c>
      <c r="O205" s="27">
        <v>85</v>
      </c>
      <c r="P205" s="27">
        <v>8509</v>
      </c>
      <c r="Q205" s="27" t="s">
        <v>288</v>
      </c>
      <c r="R205" s="31">
        <f>VLOOKUP(Q205,[1]Страна!D$1:F$120,2,FALSE)</f>
        <v>0.03</v>
      </c>
      <c r="S205" s="32" t="s">
        <v>28</v>
      </c>
      <c r="T205" s="27" t="str">
        <f>VLOOKUP(S205,[1]Страна!$A$2:$B$246,2,0)</f>
        <v>КИТАЙ</v>
      </c>
      <c r="W205" s="34"/>
      <c r="X205" s="35" t="e">
        <f t="shared" si="24"/>
        <v>#N/A</v>
      </c>
      <c r="Y205" s="35" t="e">
        <f>VLOOKUP(W205,A204:$S$5784,9,FALSE)</f>
        <v>#N/A</v>
      </c>
      <c r="Z205" s="36" t="e">
        <f t="shared" si="25"/>
        <v>#N/A</v>
      </c>
      <c r="AA205" s="37" t="e">
        <f t="shared" si="26"/>
        <v>#N/A</v>
      </c>
      <c r="AB205" s="38" t="e">
        <f t="shared" si="27"/>
        <v>#N/A</v>
      </c>
      <c r="AC205" s="39" t="e">
        <f t="shared" si="28"/>
        <v>#N/A</v>
      </c>
    </row>
    <row r="206" spans="1:29" ht="10.5" customHeight="1">
      <c r="A206" s="25">
        <v>38970</v>
      </c>
      <c r="B206" s="26" t="s">
        <v>332</v>
      </c>
      <c r="C206" s="27">
        <v>1</v>
      </c>
      <c r="D206" s="27" t="s">
        <v>26</v>
      </c>
      <c r="E206" s="28">
        <v>2125</v>
      </c>
      <c r="F206" s="28">
        <v>2125</v>
      </c>
      <c r="G206" s="28">
        <v>63.75</v>
      </c>
      <c r="H206" s="28">
        <v>1.55</v>
      </c>
      <c r="I206" s="28">
        <v>1.7</v>
      </c>
      <c r="J206" s="29">
        <v>1.0125E-2</v>
      </c>
      <c r="K206" s="28">
        <v>1.55</v>
      </c>
      <c r="L206" s="28">
        <v>1.7</v>
      </c>
      <c r="M206" s="29">
        <f t="shared" si="29"/>
        <v>1.0125E-2</v>
      </c>
      <c r="N206" s="30">
        <v>5055323605659</v>
      </c>
      <c r="O206" s="27">
        <v>85</v>
      </c>
      <c r="P206" s="27">
        <v>8509</v>
      </c>
      <c r="Q206" s="27" t="s">
        <v>288</v>
      </c>
      <c r="R206" s="31">
        <f>VLOOKUP(Q206,[1]Страна!D$1:F$120,2,FALSE)</f>
        <v>0.03</v>
      </c>
      <c r="S206" s="32" t="s">
        <v>28</v>
      </c>
      <c r="T206" s="27" t="str">
        <f>VLOOKUP(S206,[1]Страна!$A$2:$B$246,2,0)</f>
        <v>КИТАЙ</v>
      </c>
      <c r="W206" s="34"/>
      <c r="X206" s="35" t="e">
        <f t="shared" si="24"/>
        <v>#N/A</v>
      </c>
      <c r="Y206" s="35" t="e">
        <f>VLOOKUP(W206,A205:$S$5784,9,FALSE)</f>
        <v>#N/A</v>
      </c>
      <c r="Z206" s="36" t="e">
        <f t="shared" si="25"/>
        <v>#N/A</v>
      </c>
      <c r="AA206" s="37" t="e">
        <f t="shared" si="26"/>
        <v>#N/A</v>
      </c>
      <c r="AB206" s="38" t="e">
        <f t="shared" si="27"/>
        <v>#N/A</v>
      </c>
      <c r="AC206" s="39" t="e">
        <f t="shared" si="28"/>
        <v>#N/A</v>
      </c>
    </row>
    <row r="207" spans="1:29" ht="10.5" customHeight="1">
      <c r="A207" s="25">
        <v>241885</v>
      </c>
      <c r="B207" s="26" t="s">
        <v>333</v>
      </c>
      <c r="C207" s="27">
        <v>1</v>
      </c>
      <c r="D207" s="27" t="s">
        <v>26</v>
      </c>
      <c r="E207" s="28">
        <v>2040</v>
      </c>
      <c r="F207" s="28">
        <v>2040</v>
      </c>
      <c r="G207" s="28">
        <v>61.199999999999996</v>
      </c>
      <c r="H207" s="28">
        <v>1.6</v>
      </c>
      <c r="I207" s="28">
        <v>2</v>
      </c>
      <c r="J207" s="29">
        <v>0</v>
      </c>
      <c r="K207" s="28">
        <v>1.6</v>
      </c>
      <c r="L207" s="28">
        <v>2</v>
      </c>
      <c r="M207" s="29">
        <v>0</v>
      </c>
      <c r="N207" s="30">
        <v>0</v>
      </c>
      <c r="O207" s="27">
        <v>85</v>
      </c>
      <c r="P207" s="27">
        <v>8509</v>
      </c>
      <c r="Q207" s="27" t="s">
        <v>288</v>
      </c>
      <c r="R207" s="31">
        <f>VLOOKUP(Q207,[1]Страна!D$1:F$120,2,FALSE)</f>
        <v>0.03</v>
      </c>
      <c r="S207" s="32" t="s">
        <v>28</v>
      </c>
      <c r="T207" s="27" t="str">
        <f>VLOOKUP(S207,[1]Страна!$A$2:$B$246,2,0)</f>
        <v>КИТАЙ</v>
      </c>
      <c r="W207" s="34"/>
      <c r="X207" s="35" t="e">
        <f t="shared" si="24"/>
        <v>#N/A</v>
      </c>
      <c r="Y207" s="35" t="e">
        <f>VLOOKUP(W207,A206:$S$5784,9,FALSE)</f>
        <v>#N/A</v>
      </c>
      <c r="Z207" s="36" t="e">
        <f t="shared" si="25"/>
        <v>#N/A</v>
      </c>
      <c r="AA207" s="37" t="e">
        <f t="shared" si="26"/>
        <v>#N/A</v>
      </c>
      <c r="AB207" s="38" t="e">
        <f t="shared" si="27"/>
        <v>#N/A</v>
      </c>
      <c r="AC207" s="39" t="e">
        <f t="shared" si="28"/>
        <v>#N/A</v>
      </c>
    </row>
    <row r="208" spans="1:29" ht="10.5" customHeight="1">
      <c r="A208" s="25">
        <v>211665</v>
      </c>
      <c r="B208" s="26" t="s">
        <v>334</v>
      </c>
      <c r="C208" s="27">
        <v>25</v>
      </c>
      <c r="D208" s="27" t="s">
        <v>26</v>
      </c>
      <c r="E208" s="28">
        <v>1683</v>
      </c>
      <c r="F208" s="28">
        <v>42075</v>
      </c>
      <c r="G208" s="28">
        <v>1262.25</v>
      </c>
      <c r="H208" s="28">
        <v>1.8</v>
      </c>
      <c r="I208" s="28">
        <v>2</v>
      </c>
      <c r="J208" s="29">
        <v>1.014E-2</v>
      </c>
      <c r="K208" s="28">
        <v>45</v>
      </c>
      <c r="L208" s="28">
        <v>50</v>
      </c>
      <c r="M208" s="29">
        <f>C208*J208</f>
        <v>0.2535</v>
      </c>
      <c r="N208" s="30">
        <v>5055323611827</v>
      </c>
      <c r="O208" s="27">
        <v>85</v>
      </c>
      <c r="P208" s="27">
        <v>8509</v>
      </c>
      <c r="Q208" s="27" t="s">
        <v>288</v>
      </c>
      <c r="R208" s="31">
        <f>VLOOKUP(Q208,[1]Страна!D$1:F$120,2,FALSE)</f>
        <v>0.03</v>
      </c>
      <c r="S208" s="32" t="s">
        <v>28</v>
      </c>
      <c r="T208" s="27" t="str">
        <f>VLOOKUP(S208,[1]Страна!$A$2:$B$246,2,0)</f>
        <v>КИТАЙ</v>
      </c>
      <c r="W208" s="34"/>
      <c r="X208" s="35" t="e">
        <f t="shared" si="24"/>
        <v>#N/A</v>
      </c>
      <c r="Y208" s="35" t="e">
        <f>VLOOKUP(W208,A207:$S$5784,9,FALSE)</f>
        <v>#N/A</v>
      </c>
      <c r="Z208" s="36" t="e">
        <f t="shared" si="25"/>
        <v>#N/A</v>
      </c>
      <c r="AA208" s="37" t="e">
        <f t="shared" si="26"/>
        <v>#N/A</v>
      </c>
      <c r="AB208" s="38" t="e">
        <f t="shared" si="27"/>
        <v>#N/A</v>
      </c>
      <c r="AC208" s="39" t="e">
        <f t="shared" si="28"/>
        <v>#N/A</v>
      </c>
    </row>
    <row r="209" spans="1:29" ht="10.5" customHeight="1">
      <c r="A209" s="25">
        <v>235834</v>
      </c>
      <c r="B209" s="26" t="s">
        <v>335</v>
      </c>
      <c r="C209" s="27">
        <v>1</v>
      </c>
      <c r="D209" s="27" t="s">
        <v>26</v>
      </c>
      <c r="E209" s="28">
        <v>2066</v>
      </c>
      <c r="F209" s="28">
        <v>2066</v>
      </c>
      <c r="G209" s="28">
        <v>61.98</v>
      </c>
      <c r="H209" s="28">
        <v>1.8</v>
      </c>
      <c r="I209" s="28">
        <v>2</v>
      </c>
      <c r="J209" s="29">
        <v>0</v>
      </c>
      <c r="K209" s="28">
        <v>1.8</v>
      </c>
      <c r="L209" s="28">
        <v>2</v>
      </c>
      <c r="M209" s="29">
        <v>0</v>
      </c>
      <c r="N209" s="30" t="s">
        <v>336</v>
      </c>
      <c r="O209" s="27">
        <v>85</v>
      </c>
      <c r="P209" s="27">
        <v>8509</v>
      </c>
      <c r="Q209" s="27" t="s">
        <v>288</v>
      </c>
      <c r="R209" s="31">
        <f>VLOOKUP(Q209,[1]Страна!D$1:F$120,2,FALSE)</f>
        <v>0.03</v>
      </c>
      <c r="S209" s="32" t="s">
        <v>28</v>
      </c>
      <c r="T209" s="27" t="str">
        <f>VLOOKUP(S209,[1]Страна!$A$2:$B$246,2,0)</f>
        <v>КИТАЙ</v>
      </c>
      <c r="W209" s="34"/>
      <c r="X209" s="35" t="e">
        <f t="shared" si="24"/>
        <v>#N/A</v>
      </c>
      <c r="Y209" s="35" t="e">
        <f>VLOOKUP(W209,A208:$S$5784,9,FALSE)</f>
        <v>#N/A</v>
      </c>
      <c r="Z209" s="36" t="e">
        <f t="shared" si="25"/>
        <v>#N/A</v>
      </c>
      <c r="AA209" s="37" t="e">
        <f t="shared" si="26"/>
        <v>#N/A</v>
      </c>
      <c r="AB209" s="38" t="e">
        <f t="shared" si="27"/>
        <v>#N/A</v>
      </c>
      <c r="AC209" s="39" t="e">
        <f t="shared" si="28"/>
        <v>#N/A</v>
      </c>
    </row>
    <row r="210" spans="1:29" ht="10.5" customHeight="1">
      <c r="A210" s="25">
        <v>238471</v>
      </c>
      <c r="B210" s="26" t="s">
        <v>337</v>
      </c>
      <c r="C210" s="27">
        <v>1</v>
      </c>
      <c r="D210" s="27" t="s">
        <v>26</v>
      </c>
      <c r="E210" s="28">
        <v>2202</v>
      </c>
      <c r="F210" s="28">
        <f>C210*E210</f>
        <v>2202</v>
      </c>
      <c r="G210" s="28">
        <f>F210*R210</f>
        <v>66.06</v>
      </c>
      <c r="H210" s="28">
        <v>1.8</v>
      </c>
      <c r="I210" s="28">
        <v>2</v>
      </c>
      <c r="J210" s="29">
        <v>3.5000000000000003E-2</v>
      </c>
      <c r="K210" s="28">
        <f>H210*C210</f>
        <v>1.8</v>
      </c>
      <c r="L210" s="28">
        <f>I210*C210</f>
        <v>2</v>
      </c>
      <c r="M210" s="29">
        <f>J210*C210</f>
        <v>3.5000000000000003E-2</v>
      </c>
      <c r="N210" s="30">
        <v>0</v>
      </c>
      <c r="O210" s="27">
        <v>85</v>
      </c>
      <c r="P210" s="27">
        <v>8509</v>
      </c>
      <c r="Q210" s="27" t="s">
        <v>288</v>
      </c>
      <c r="R210" s="31">
        <f>VLOOKUP(Q210,[1]Страна!D$1:F$120,2,FALSE)</f>
        <v>0.03</v>
      </c>
      <c r="S210" s="32" t="s">
        <v>28</v>
      </c>
      <c r="T210" s="27" t="str">
        <f>VLOOKUP(S210,[1]Страна!$A$2:$B$246,2,0)</f>
        <v>КИТАЙ</v>
      </c>
      <c r="W210" s="34"/>
      <c r="X210" s="35" t="e">
        <f t="shared" si="24"/>
        <v>#N/A</v>
      </c>
      <c r="Y210" s="35" t="e">
        <f>VLOOKUP(W210,A209:$S$5784,9,FALSE)</f>
        <v>#N/A</v>
      </c>
      <c r="Z210" s="36" t="e">
        <f t="shared" si="25"/>
        <v>#N/A</v>
      </c>
      <c r="AA210" s="37" t="e">
        <f t="shared" si="26"/>
        <v>#N/A</v>
      </c>
      <c r="AB210" s="38" t="e">
        <f t="shared" si="27"/>
        <v>#N/A</v>
      </c>
      <c r="AC210" s="39" t="e">
        <f t="shared" si="28"/>
        <v>#N/A</v>
      </c>
    </row>
    <row r="211" spans="1:29" ht="10.5" customHeight="1">
      <c r="A211" s="25">
        <v>214300</v>
      </c>
      <c r="B211" s="26" t="s">
        <v>338</v>
      </c>
      <c r="C211" s="27">
        <v>1</v>
      </c>
      <c r="D211" s="27" t="s">
        <v>26</v>
      </c>
      <c r="E211" s="28">
        <v>2060</v>
      </c>
      <c r="F211" s="28">
        <v>2060</v>
      </c>
      <c r="G211" s="28">
        <v>61.8</v>
      </c>
      <c r="H211" s="28">
        <v>1.8</v>
      </c>
      <c r="I211" s="28">
        <v>2</v>
      </c>
      <c r="J211" s="29">
        <v>8.3719999999999992E-3</v>
      </c>
      <c r="K211" s="28">
        <v>1.8</v>
      </c>
      <c r="L211" s="28">
        <v>2</v>
      </c>
      <c r="M211" s="29">
        <f>C211*J211</f>
        <v>8.3719999999999992E-3</v>
      </c>
      <c r="N211" s="30">
        <v>5055323616792</v>
      </c>
      <c r="O211" s="27">
        <v>85</v>
      </c>
      <c r="P211" s="27">
        <v>8509</v>
      </c>
      <c r="Q211" s="27" t="s">
        <v>288</v>
      </c>
      <c r="R211" s="31">
        <f>VLOOKUP(Q211,[1]Страна!D$1:F$120,2,FALSE)</f>
        <v>0.03</v>
      </c>
      <c r="S211" s="32" t="s">
        <v>28</v>
      </c>
      <c r="T211" s="27" t="str">
        <f>VLOOKUP(S211,[1]Страна!$A$2:$B$246,2,0)</f>
        <v>КИТАЙ</v>
      </c>
      <c r="W211" s="34"/>
      <c r="X211" s="35" t="e">
        <f t="shared" si="24"/>
        <v>#N/A</v>
      </c>
      <c r="Y211" s="35" t="e">
        <f>VLOOKUP(W211,A210:$S$5784,9,FALSE)</f>
        <v>#N/A</v>
      </c>
      <c r="Z211" s="36" t="e">
        <f t="shared" si="25"/>
        <v>#N/A</v>
      </c>
      <c r="AA211" s="37" t="e">
        <f t="shared" si="26"/>
        <v>#N/A</v>
      </c>
      <c r="AB211" s="38" t="e">
        <f t="shared" si="27"/>
        <v>#N/A</v>
      </c>
      <c r="AC211" s="39" t="e">
        <f t="shared" si="28"/>
        <v>#N/A</v>
      </c>
    </row>
    <row r="212" spans="1:29" ht="10.5" customHeight="1">
      <c r="A212" s="25">
        <v>232047</v>
      </c>
      <c r="B212" s="26" t="s">
        <v>339</v>
      </c>
      <c r="C212" s="27">
        <v>1</v>
      </c>
      <c r="D212" s="27" t="s">
        <v>26</v>
      </c>
      <c r="E212" s="28">
        <v>1938</v>
      </c>
      <c r="F212" s="28">
        <f>C212*E212</f>
        <v>1938</v>
      </c>
      <c r="G212" s="28">
        <f>F212*R212</f>
        <v>58.14</v>
      </c>
      <c r="H212" s="28">
        <v>1.55</v>
      </c>
      <c r="I212" s="28">
        <v>1.7</v>
      </c>
      <c r="J212" s="29">
        <v>9.41E-3</v>
      </c>
      <c r="K212" s="28">
        <f>H212*C212</f>
        <v>1.55</v>
      </c>
      <c r="L212" s="28">
        <f>I212*C212</f>
        <v>1.7</v>
      </c>
      <c r="M212" s="29">
        <f>J212*C212</f>
        <v>9.41E-3</v>
      </c>
      <c r="N212" s="30" t="s">
        <v>340</v>
      </c>
      <c r="O212" s="27">
        <v>85</v>
      </c>
      <c r="P212" s="27">
        <v>8509</v>
      </c>
      <c r="Q212" s="27" t="s">
        <v>288</v>
      </c>
      <c r="R212" s="31">
        <f>VLOOKUP(Q212,[1]Страна!D$1:F$120,2,FALSE)</f>
        <v>0.03</v>
      </c>
      <c r="S212" s="32" t="s">
        <v>28</v>
      </c>
      <c r="T212" s="27" t="str">
        <f>VLOOKUP(S212,[1]Страна!$A$2:$B$246,2,0)</f>
        <v>КИТАЙ</v>
      </c>
      <c r="W212" s="34"/>
      <c r="X212" s="35" t="e">
        <f t="shared" si="24"/>
        <v>#N/A</v>
      </c>
      <c r="Y212" s="35" t="e">
        <f>VLOOKUP(W212,A211:$S$5784,9,FALSE)</f>
        <v>#N/A</v>
      </c>
      <c r="Z212" s="36" t="e">
        <f t="shared" si="25"/>
        <v>#N/A</v>
      </c>
      <c r="AA212" s="37" t="e">
        <f t="shared" si="26"/>
        <v>#N/A</v>
      </c>
      <c r="AB212" s="38" t="e">
        <f t="shared" si="27"/>
        <v>#N/A</v>
      </c>
      <c r="AC212" s="39" t="e">
        <f t="shared" si="28"/>
        <v>#N/A</v>
      </c>
    </row>
    <row r="213" spans="1:29" ht="10.5" customHeight="1">
      <c r="A213" s="25" t="s">
        <v>341</v>
      </c>
      <c r="B213" s="26" t="s">
        <v>339</v>
      </c>
      <c r="C213" s="27">
        <v>35</v>
      </c>
      <c r="D213" s="27" t="s">
        <v>26</v>
      </c>
      <c r="E213" s="28">
        <v>1404</v>
      </c>
      <c r="F213" s="28">
        <f>C213*E213</f>
        <v>49140</v>
      </c>
      <c r="G213" s="28"/>
      <c r="H213" s="28">
        <v>1.5285714285714285</v>
      </c>
      <c r="I213" s="28">
        <f>H213+1</f>
        <v>2.5285714285714285</v>
      </c>
      <c r="J213" s="29">
        <v>3.5000000000000003E-2</v>
      </c>
      <c r="K213" s="28"/>
      <c r="L213" s="28"/>
      <c r="M213" s="29"/>
      <c r="N213" s="30"/>
      <c r="O213" s="27">
        <v>85</v>
      </c>
      <c r="P213" s="27">
        <v>8509</v>
      </c>
      <c r="Q213" s="27" t="s">
        <v>288</v>
      </c>
      <c r="R213" s="31">
        <f>VLOOKUP(Q213,[1]Страна!D$1:F$120,2,FALSE)</f>
        <v>0.03</v>
      </c>
      <c r="S213" s="32" t="s">
        <v>28</v>
      </c>
      <c r="T213" s="27" t="str">
        <f>VLOOKUP(S213,[1]Страна!$A$2:$B$246,2,0)</f>
        <v>КИТАЙ</v>
      </c>
      <c r="W213" s="34"/>
      <c r="X213" s="35" t="e">
        <f t="shared" si="24"/>
        <v>#N/A</v>
      </c>
      <c r="Y213" s="35" t="e">
        <f>VLOOKUP(W213,A212:$S$5784,9,FALSE)</f>
        <v>#N/A</v>
      </c>
      <c r="Z213" s="36" t="e">
        <f t="shared" si="25"/>
        <v>#N/A</v>
      </c>
      <c r="AA213" s="37" t="e">
        <f t="shared" si="26"/>
        <v>#N/A</v>
      </c>
      <c r="AB213" s="38" t="e">
        <f t="shared" si="27"/>
        <v>#N/A</v>
      </c>
      <c r="AC213" s="39" t="e">
        <f t="shared" si="28"/>
        <v>#N/A</v>
      </c>
    </row>
    <row r="214" spans="1:29" ht="10.5" customHeight="1">
      <c r="A214" s="25" t="s">
        <v>342</v>
      </c>
      <c r="B214" s="26" t="s">
        <v>339</v>
      </c>
      <c r="C214" s="27">
        <v>110</v>
      </c>
      <c r="D214" s="27" t="s">
        <v>26</v>
      </c>
      <c r="E214" s="28">
        <v>1404</v>
      </c>
      <c r="F214" s="28">
        <v>154440</v>
      </c>
      <c r="G214" s="28"/>
      <c r="H214" s="28">
        <v>1.2</v>
      </c>
      <c r="I214" s="28">
        <v>1.5500000000000003</v>
      </c>
      <c r="J214" s="29">
        <v>1.0125E-2</v>
      </c>
      <c r="K214" s="28"/>
      <c r="L214" s="28"/>
      <c r="M214" s="29"/>
      <c r="N214" s="30"/>
      <c r="O214" s="27">
        <v>85</v>
      </c>
      <c r="P214" s="27">
        <v>8509</v>
      </c>
      <c r="Q214" s="27" t="s">
        <v>288</v>
      </c>
      <c r="R214" s="31">
        <f>VLOOKUP(Q214,[1]Страна!D$1:F$120,2,FALSE)</f>
        <v>0.03</v>
      </c>
      <c r="S214" s="32" t="s">
        <v>28</v>
      </c>
      <c r="T214" s="27" t="str">
        <f>VLOOKUP(S214,[1]Страна!$A$2:$B$246,2,0)</f>
        <v>КИТАЙ</v>
      </c>
      <c r="W214" s="34"/>
      <c r="X214" s="35" t="e">
        <f t="shared" si="24"/>
        <v>#N/A</v>
      </c>
      <c r="Y214" s="35" t="e">
        <f>VLOOKUP(W214,A213:$S$5784,9,FALSE)</f>
        <v>#N/A</v>
      </c>
      <c r="Z214" s="36" t="e">
        <f t="shared" si="25"/>
        <v>#N/A</v>
      </c>
      <c r="AA214" s="37" t="e">
        <f t="shared" si="26"/>
        <v>#N/A</v>
      </c>
      <c r="AB214" s="38" t="e">
        <f t="shared" si="27"/>
        <v>#N/A</v>
      </c>
      <c r="AC214" s="39" t="e">
        <f t="shared" si="28"/>
        <v>#N/A</v>
      </c>
    </row>
    <row r="215" spans="1:29" ht="10.5" customHeight="1">
      <c r="A215" s="25">
        <v>222888</v>
      </c>
      <c r="B215" s="26" t="s">
        <v>343</v>
      </c>
      <c r="C215" s="27">
        <v>1</v>
      </c>
      <c r="D215" s="27" t="s">
        <v>26</v>
      </c>
      <c r="E215" s="28">
        <v>1947</v>
      </c>
      <c r="F215" s="28">
        <v>1947</v>
      </c>
      <c r="G215" s="28">
        <v>58.41</v>
      </c>
      <c r="H215" s="28">
        <v>1.8</v>
      </c>
      <c r="I215" s="28">
        <v>2</v>
      </c>
      <c r="J215" s="29">
        <v>8.2299999999999995E-3</v>
      </c>
      <c r="K215" s="28">
        <v>1.8</v>
      </c>
      <c r="L215" s="28">
        <v>2</v>
      </c>
      <c r="M215" s="29">
        <f>C215*J215</f>
        <v>8.2299999999999995E-3</v>
      </c>
      <c r="N215" s="30">
        <v>0</v>
      </c>
      <c r="O215" s="27">
        <v>85</v>
      </c>
      <c r="P215" s="27">
        <v>8509</v>
      </c>
      <c r="Q215" s="27" t="s">
        <v>288</v>
      </c>
      <c r="R215" s="31">
        <f>VLOOKUP(Q215,[1]Страна!D$1:F$120,2,FALSE)</f>
        <v>0.03</v>
      </c>
      <c r="S215" s="32" t="s">
        <v>28</v>
      </c>
      <c r="T215" s="27" t="str">
        <f>VLOOKUP(S215,[1]Страна!$A$2:$B$246,2,0)</f>
        <v>КИТАЙ</v>
      </c>
      <c r="W215" s="34"/>
      <c r="X215" s="35" t="e">
        <f t="shared" si="24"/>
        <v>#N/A</v>
      </c>
      <c r="Y215" s="35" t="e">
        <f>VLOOKUP(W215,A214:$S$5784,9,FALSE)</f>
        <v>#N/A</v>
      </c>
      <c r="Z215" s="36" t="e">
        <f t="shared" si="25"/>
        <v>#N/A</v>
      </c>
      <c r="AA215" s="37" t="e">
        <f t="shared" si="26"/>
        <v>#N/A</v>
      </c>
      <c r="AB215" s="38" t="e">
        <f t="shared" si="27"/>
        <v>#N/A</v>
      </c>
      <c r="AC215" s="39" t="e">
        <f t="shared" si="28"/>
        <v>#N/A</v>
      </c>
    </row>
    <row r="216" spans="1:29" ht="10.5" customHeight="1">
      <c r="A216" s="25">
        <v>238472</v>
      </c>
      <c r="B216" s="26" t="s">
        <v>344</v>
      </c>
      <c r="C216" s="27">
        <v>1</v>
      </c>
      <c r="D216" s="27" t="s">
        <v>26</v>
      </c>
      <c r="E216" s="28">
        <v>1930</v>
      </c>
      <c r="F216" s="28">
        <f>C216*E216</f>
        <v>1930</v>
      </c>
      <c r="G216" s="28">
        <f>F216*R216</f>
        <v>57.9</v>
      </c>
      <c r="H216" s="28">
        <v>1.75</v>
      </c>
      <c r="I216" s="28">
        <v>2</v>
      </c>
      <c r="J216" s="29">
        <v>3.5000000000000003E-2</v>
      </c>
      <c r="K216" s="28">
        <f>H216*C216</f>
        <v>1.75</v>
      </c>
      <c r="L216" s="28">
        <f>I216*C216</f>
        <v>2</v>
      </c>
      <c r="M216" s="29">
        <f>J216*C216</f>
        <v>3.5000000000000003E-2</v>
      </c>
      <c r="N216" s="30">
        <v>0</v>
      </c>
      <c r="O216" s="27">
        <v>85</v>
      </c>
      <c r="P216" s="27">
        <v>8509</v>
      </c>
      <c r="Q216" s="27" t="s">
        <v>288</v>
      </c>
      <c r="R216" s="31">
        <f>VLOOKUP(Q216,[1]Страна!D$1:F$120,2,FALSE)</f>
        <v>0.03</v>
      </c>
      <c r="S216" s="32" t="s">
        <v>28</v>
      </c>
      <c r="T216" s="27" t="str">
        <f>VLOOKUP(S216,[1]Страна!$A$2:$B$246,2,0)</f>
        <v>КИТАЙ</v>
      </c>
      <c r="W216" s="34"/>
      <c r="X216" s="35" t="e">
        <f t="shared" si="24"/>
        <v>#N/A</v>
      </c>
      <c r="Y216" s="35" t="e">
        <f>VLOOKUP(W216,A215:$S$5784,9,FALSE)</f>
        <v>#N/A</v>
      </c>
      <c r="Z216" s="36" t="e">
        <f t="shared" si="25"/>
        <v>#N/A</v>
      </c>
      <c r="AA216" s="37" t="e">
        <f t="shared" si="26"/>
        <v>#N/A</v>
      </c>
      <c r="AB216" s="38" t="e">
        <f t="shared" si="27"/>
        <v>#N/A</v>
      </c>
      <c r="AC216" s="39" t="e">
        <f t="shared" si="28"/>
        <v>#N/A</v>
      </c>
    </row>
    <row r="217" spans="1:29" ht="10.5" customHeight="1">
      <c r="A217" s="25">
        <v>232537</v>
      </c>
      <c r="B217" s="26" t="s">
        <v>345</v>
      </c>
      <c r="C217" s="27">
        <v>1</v>
      </c>
      <c r="D217" s="27" t="s">
        <v>26</v>
      </c>
      <c r="E217" s="28">
        <v>2006</v>
      </c>
      <c r="F217" s="28">
        <v>2006</v>
      </c>
      <c r="G217" s="28">
        <v>60.18</v>
      </c>
      <c r="H217" s="28">
        <v>1.8</v>
      </c>
      <c r="I217" s="28">
        <v>2.1</v>
      </c>
      <c r="J217" s="29">
        <v>1.162E-2</v>
      </c>
      <c r="K217" s="28">
        <v>1.8</v>
      </c>
      <c r="L217" s="28">
        <v>2.1</v>
      </c>
      <c r="M217" s="29">
        <v>1.162E-2</v>
      </c>
      <c r="N217" s="30" t="s">
        <v>346</v>
      </c>
      <c r="O217" s="27">
        <v>85</v>
      </c>
      <c r="P217" s="27">
        <v>8509</v>
      </c>
      <c r="Q217" s="27" t="s">
        <v>288</v>
      </c>
      <c r="R217" s="31">
        <f>VLOOKUP(Q217,[1]Страна!D$1:F$120,2,FALSE)</f>
        <v>0.03</v>
      </c>
      <c r="S217" s="32" t="s">
        <v>28</v>
      </c>
      <c r="T217" s="27" t="str">
        <f>VLOOKUP(S217,[1]Страна!$A$2:$B$246,2,0)</f>
        <v>КИТАЙ</v>
      </c>
      <c r="W217" s="34"/>
      <c r="X217" s="35" t="e">
        <f t="shared" si="24"/>
        <v>#N/A</v>
      </c>
      <c r="Y217" s="35" t="e">
        <f>VLOOKUP(W217,A216:$S$5784,9,FALSE)</f>
        <v>#N/A</v>
      </c>
      <c r="Z217" s="36" t="e">
        <f t="shared" si="25"/>
        <v>#N/A</v>
      </c>
      <c r="AA217" s="37" t="e">
        <f t="shared" si="26"/>
        <v>#N/A</v>
      </c>
      <c r="AB217" s="38" t="e">
        <f t="shared" si="27"/>
        <v>#N/A</v>
      </c>
      <c r="AC217" s="39" t="e">
        <f t="shared" si="28"/>
        <v>#N/A</v>
      </c>
    </row>
    <row r="218" spans="1:29" ht="10.5" customHeight="1">
      <c r="A218" s="25">
        <v>209883</v>
      </c>
      <c r="B218" s="26" t="s">
        <v>347</v>
      </c>
      <c r="C218" s="27">
        <v>1</v>
      </c>
      <c r="D218" s="27" t="s">
        <v>26</v>
      </c>
      <c r="E218" s="28">
        <v>2677</v>
      </c>
      <c r="F218" s="28">
        <v>2677</v>
      </c>
      <c r="G218" s="28">
        <v>80.31</v>
      </c>
      <c r="H218" s="28">
        <v>3.8</v>
      </c>
      <c r="I218" s="28">
        <v>5</v>
      </c>
      <c r="J218" s="29">
        <v>1.0919999999999999E-2</v>
      </c>
      <c r="K218" s="28">
        <v>3.8</v>
      </c>
      <c r="L218" s="28">
        <v>5</v>
      </c>
      <c r="M218" s="29">
        <v>1.0919999999999999E-2</v>
      </c>
      <c r="N218" s="30" t="s">
        <v>348</v>
      </c>
      <c r="O218" s="27">
        <v>85</v>
      </c>
      <c r="P218" s="27">
        <v>8509</v>
      </c>
      <c r="Q218" s="27" t="s">
        <v>288</v>
      </c>
      <c r="R218" s="31">
        <f>VLOOKUP(Q218,[1]Страна!D$1:F$120,2,FALSE)</f>
        <v>0.03</v>
      </c>
      <c r="S218" s="32" t="s">
        <v>28</v>
      </c>
      <c r="T218" s="27" t="str">
        <f>VLOOKUP(S218,[1]Страна!$A$2:$B$246,2,0)</f>
        <v>КИТАЙ</v>
      </c>
      <c r="W218" s="34"/>
      <c r="X218" s="35" t="e">
        <f t="shared" si="24"/>
        <v>#N/A</v>
      </c>
      <c r="Y218" s="35" t="e">
        <f>VLOOKUP(W218,A217:$S$5784,9,FALSE)</f>
        <v>#N/A</v>
      </c>
      <c r="Z218" s="36" t="e">
        <f t="shared" si="25"/>
        <v>#N/A</v>
      </c>
      <c r="AA218" s="37" t="e">
        <f t="shared" si="26"/>
        <v>#N/A</v>
      </c>
      <c r="AB218" s="38" t="e">
        <f t="shared" si="27"/>
        <v>#N/A</v>
      </c>
      <c r="AC218" s="39" t="e">
        <f t="shared" si="28"/>
        <v>#N/A</v>
      </c>
    </row>
    <row r="219" spans="1:29" ht="10.5" customHeight="1">
      <c r="A219" s="41">
        <v>239889</v>
      </c>
      <c r="B219" s="42" t="s">
        <v>349</v>
      </c>
      <c r="C219" s="43">
        <v>1</v>
      </c>
      <c r="D219" s="44" t="s">
        <v>26</v>
      </c>
      <c r="E219" s="45">
        <v>1462</v>
      </c>
      <c r="F219" s="45">
        <v>1462</v>
      </c>
      <c r="G219" s="46">
        <v>43.86</v>
      </c>
      <c r="H219" s="46">
        <v>0.9</v>
      </c>
      <c r="I219" s="46">
        <v>1</v>
      </c>
      <c r="J219" s="47">
        <v>7.0699999999999999E-3</v>
      </c>
      <c r="K219" s="46">
        <v>0.9</v>
      </c>
      <c r="L219" s="46">
        <v>1</v>
      </c>
      <c r="M219" s="47">
        <v>7.0699999999999999E-3</v>
      </c>
      <c r="N219" s="48" t="s">
        <v>350</v>
      </c>
      <c r="O219" s="49">
        <v>85</v>
      </c>
      <c r="P219" s="49">
        <v>8509</v>
      </c>
      <c r="Q219" s="49" t="s">
        <v>288</v>
      </c>
      <c r="R219" s="50">
        <v>0.03</v>
      </c>
      <c r="S219" s="51" t="s">
        <v>28</v>
      </c>
      <c r="T219" s="27" t="str">
        <f>VLOOKUP(S219,[1]Страна!$A$2:$B$246,2,0)</f>
        <v>КИТАЙ</v>
      </c>
      <c r="W219" s="40"/>
      <c r="X219" s="35" t="e">
        <f t="shared" si="24"/>
        <v>#N/A</v>
      </c>
      <c r="Y219" s="35" t="e">
        <f>VLOOKUP(W219,A218:$S$5784,9,FALSE)</f>
        <v>#N/A</v>
      </c>
      <c r="Z219" s="36" t="e">
        <f t="shared" si="25"/>
        <v>#N/A</v>
      </c>
      <c r="AA219" s="37" t="e">
        <f t="shared" si="26"/>
        <v>#N/A</v>
      </c>
      <c r="AB219" s="38" t="e">
        <f t="shared" si="27"/>
        <v>#N/A</v>
      </c>
      <c r="AC219" s="39" t="e">
        <f t="shared" si="28"/>
        <v>#N/A</v>
      </c>
    </row>
    <row r="220" spans="1:29" ht="10.5" customHeight="1">
      <c r="A220" s="25">
        <v>53068</v>
      </c>
      <c r="B220" s="26" t="s">
        <v>351</v>
      </c>
      <c r="C220" s="27">
        <v>6</v>
      </c>
      <c r="D220" s="27" t="s">
        <v>26</v>
      </c>
      <c r="E220" s="28">
        <v>974</v>
      </c>
      <c r="F220" s="28">
        <v>5844</v>
      </c>
      <c r="G220" s="28">
        <v>175.32</v>
      </c>
      <c r="H220" s="28">
        <v>1.8</v>
      </c>
      <c r="I220" s="28">
        <v>2</v>
      </c>
      <c r="J220" s="29">
        <v>7.4999999999999997E-3</v>
      </c>
      <c r="K220" s="28">
        <v>10.8</v>
      </c>
      <c r="L220" s="28">
        <v>12</v>
      </c>
      <c r="M220" s="29">
        <f>C220*J220</f>
        <v>4.4999999999999998E-2</v>
      </c>
      <c r="N220" s="30">
        <v>8693807161788</v>
      </c>
      <c r="O220" s="27">
        <v>85</v>
      </c>
      <c r="P220" s="27">
        <v>8509</v>
      </c>
      <c r="Q220" s="27" t="s">
        <v>288</v>
      </c>
      <c r="R220" s="31">
        <f>VLOOKUP(Q220,[1]Страна!D$1:F$120,2,FALSE)</f>
        <v>0.03</v>
      </c>
      <c r="S220" s="32" t="s">
        <v>223</v>
      </c>
      <c r="T220" s="27" t="str">
        <f>VLOOKUP(S220,[1]Страна!$A$2:$B$246,2,0)</f>
        <v>ТУРЦИЯ</v>
      </c>
      <c r="W220" s="34"/>
      <c r="X220" s="35" t="e">
        <f t="shared" si="24"/>
        <v>#N/A</v>
      </c>
      <c r="Y220" s="35" t="e">
        <f>VLOOKUP(W220,A219:$S$5784,9,FALSE)</f>
        <v>#N/A</v>
      </c>
      <c r="Z220" s="36" t="e">
        <f t="shared" si="25"/>
        <v>#N/A</v>
      </c>
      <c r="AA220" s="37" t="e">
        <f t="shared" si="26"/>
        <v>#N/A</v>
      </c>
      <c r="AB220" s="38" t="e">
        <f t="shared" si="27"/>
        <v>#N/A</v>
      </c>
      <c r="AC220" s="39" t="e">
        <f t="shared" si="28"/>
        <v>#N/A</v>
      </c>
    </row>
    <row r="221" spans="1:29" ht="10.5" customHeight="1">
      <c r="A221" s="25">
        <v>53273</v>
      </c>
      <c r="B221" s="26" t="s">
        <v>352</v>
      </c>
      <c r="C221" s="27">
        <v>1</v>
      </c>
      <c r="D221" s="27" t="s">
        <v>26</v>
      </c>
      <c r="E221" s="28">
        <v>1640</v>
      </c>
      <c r="F221" s="28">
        <v>1640</v>
      </c>
      <c r="G221" s="28">
        <v>49.199999999999996</v>
      </c>
      <c r="H221" s="28">
        <v>2.5</v>
      </c>
      <c r="I221" s="28">
        <v>3</v>
      </c>
      <c r="J221" s="29">
        <v>1.5552E-2</v>
      </c>
      <c r="K221" s="28">
        <v>2.5</v>
      </c>
      <c r="L221" s="28">
        <v>3</v>
      </c>
      <c r="M221" s="29">
        <f>C221*J221</f>
        <v>1.5552E-2</v>
      </c>
      <c r="N221" s="30">
        <v>8693807226425</v>
      </c>
      <c r="O221" s="27">
        <v>85</v>
      </c>
      <c r="P221" s="27">
        <v>8509</v>
      </c>
      <c r="Q221" s="27" t="s">
        <v>288</v>
      </c>
      <c r="R221" s="31">
        <f>VLOOKUP(Q221,[1]Страна!D$1:F$120,2,FALSE)</f>
        <v>0.03</v>
      </c>
      <c r="S221" s="32" t="s">
        <v>223</v>
      </c>
      <c r="T221" s="27" t="str">
        <f>VLOOKUP(S221,[1]Страна!$A$2:$B$246,2,0)</f>
        <v>ТУРЦИЯ</v>
      </c>
      <c r="W221" s="34"/>
      <c r="X221" s="35" t="e">
        <f t="shared" si="24"/>
        <v>#N/A</v>
      </c>
      <c r="Y221" s="35" t="e">
        <f>VLOOKUP(W221,A220:$S$5784,9,FALSE)</f>
        <v>#N/A</v>
      </c>
      <c r="Z221" s="36" t="e">
        <f t="shared" si="25"/>
        <v>#N/A</v>
      </c>
      <c r="AA221" s="37" t="e">
        <f t="shared" si="26"/>
        <v>#N/A</v>
      </c>
      <c r="AB221" s="38" t="e">
        <f t="shared" si="27"/>
        <v>#N/A</v>
      </c>
      <c r="AC221" s="39" t="e">
        <f t="shared" si="28"/>
        <v>#N/A</v>
      </c>
    </row>
    <row r="222" spans="1:29" ht="10.5" customHeight="1">
      <c r="A222" s="25">
        <v>54050</v>
      </c>
      <c r="B222" s="26" t="s">
        <v>353</v>
      </c>
      <c r="C222" s="27">
        <v>2</v>
      </c>
      <c r="D222" s="27" t="s">
        <v>26</v>
      </c>
      <c r="E222" s="28">
        <v>1335</v>
      </c>
      <c r="F222" s="28">
        <v>2670</v>
      </c>
      <c r="G222" s="28">
        <v>80.099999999999994</v>
      </c>
      <c r="H222" s="28">
        <v>2.5</v>
      </c>
      <c r="I222" s="28">
        <v>3</v>
      </c>
      <c r="J222" s="29">
        <v>3.0100000000000001E-3</v>
      </c>
      <c r="K222" s="28">
        <v>5</v>
      </c>
      <c r="L222" s="28">
        <v>6</v>
      </c>
      <c r="M222" s="29">
        <f>C222*J222</f>
        <v>6.0200000000000002E-3</v>
      </c>
      <c r="N222" s="30">
        <v>8693807226449</v>
      </c>
      <c r="O222" s="27">
        <v>85</v>
      </c>
      <c r="P222" s="27">
        <v>8509</v>
      </c>
      <c r="Q222" s="27" t="s">
        <v>288</v>
      </c>
      <c r="R222" s="31">
        <f>VLOOKUP(Q222,[1]Страна!D$1:F$120,2,FALSE)</f>
        <v>0.03</v>
      </c>
      <c r="S222" s="32" t="s">
        <v>223</v>
      </c>
      <c r="T222" s="27" t="str">
        <f>VLOOKUP(S222,[1]Страна!$A$2:$B$246,2,0)</f>
        <v>ТУРЦИЯ</v>
      </c>
      <c r="W222" s="34"/>
      <c r="X222" s="35" t="e">
        <f t="shared" si="24"/>
        <v>#N/A</v>
      </c>
      <c r="Y222" s="35" t="e">
        <f>VLOOKUP(W222,A221:$S$5784,9,FALSE)</f>
        <v>#N/A</v>
      </c>
      <c r="Z222" s="36" t="e">
        <f t="shared" si="25"/>
        <v>#N/A</v>
      </c>
      <c r="AA222" s="37" t="e">
        <f t="shared" si="26"/>
        <v>#N/A</v>
      </c>
      <c r="AB222" s="38" t="e">
        <f t="shared" si="27"/>
        <v>#N/A</v>
      </c>
      <c r="AC222" s="39" t="e">
        <f t="shared" si="28"/>
        <v>#N/A</v>
      </c>
    </row>
    <row r="223" spans="1:29" ht="10.5" customHeight="1">
      <c r="A223" s="25">
        <v>53274</v>
      </c>
      <c r="B223" s="26" t="s">
        <v>354</v>
      </c>
      <c r="C223" s="27">
        <v>1</v>
      </c>
      <c r="D223" s="27" t="s">
        <v>26</v>
      </c>
      <c r="E223" s="28">
        <v>2219</v>
      </c>
      <c r="F223" s="28">
        <v>2219</v>
      </c>
      <c r="G223" s="28">
        <v>66.569999999999993</v>
      </c>
      <c r="H223" s="28">
        <v>2.5</v>
      </c>
      <c r="I223" s="28">
        <v>3</v>
      </c>
      <c r="J223" s="29">
        <v>1.4500000000000001E-2</v>
      </c>
      <c r="K223" s="28">
        <v>2.5</v>
      </c>
      <c r="L223" s="28">
        <v>3</v>
      </c>
      <c r="M223" s="29">
        <f>C223*J223</f>
        <v>1.4500000000000001E-2</v>
      </c>
      <c r="N223" s="30">
        <v>8693807226838</v>
      </c>
      <c r="O223" s="27">
        <v>85</v>
      </c>
      <c r="P223" s="27">
        <v>8509</v>
      </c>
      <c r="Q223" s="27" t="s">
        <v>288</v>
      </c>
      <c r="R223" s="31">
        <f>VLOOKUP(Q223,[1]Страна!D$1:F$120,2,FALSE)</f>
        <v>0.03</v>
      </c>
      <c r="S223" s="32" t="s">
        <v>28</v>
      </c>
      <c r="T223" s="27" t="str">
        <f>VLOOKUP(S223,[1]Страна!$A$2:$B$246,2,0)</f>
        <v>КИТАЙ</v>
      </c>
      <c r="W223" s="34"/>
      <c r="X223" s="35" t="e">
        <f t="shared" si="24"/>
        <v>#N/A</v>
      </c>
      <c r="Y223" s="35" t="e">
        <f>VLOOKUP(W223,A222:$S$5784,9,FALSE)</f>
        <v>#N/A</v>
      </c>
      <c r="Z223" s="36" t="e">
        <f t="shared" si="25"/>
        <v>#N/A</v>
      </c>
      <c r="AA223" s="37" t="e">
        <f t="shared" si="26"/>
        <v>#N/A</v>
      </c>
      <c r="AB223" s="38" t="e">
        <f t="shared" si="27"/>
        <v>#N/A</v>
      </c>
      <c r="AC223" s="39" t="e">
        <f t="shared" si="28"/>
        <v>#N/A</v>
      </c>
    </row>
    <row r="224" spans="1:29" ht="10.5" customHeight="1">
      <c r="A224" s="25">
        <v>54052</v>
      </c>
      <c r="B224" s="26" t="s">
        <v>355</v>
      </c>
      <c r="C224" s="27">
        <v>1</v>
      </c>
      <c r="D224" s="27" t="s">
        <v>26</v>
      </c>
      <c r="E224" s="28">
        <v>1581</v>
      </c>
      <c r="F224" s="28">
        <v>1581</v>
      </c>
      <c r="G224" s="28">
        <v>47.43</v>
      </c>
      <c r="H224" s="28">
        <v>0.85</v>
      </c>
      <c r="I224" s="28">
        <v>1</v>
      </c>
      <c r="J224" s="29">
        <v>1.4579999999999999E-2</v>
      </c>
      <c r="K224" s="28">
        <v>0.85</v>
      </c>
      <c r="L224" s="28">
        <v>1</v>
      </c>
      <c r="M224" s="29">
        <f>C224*J224</f>
        <v>1.4579999999999999E-2</v>
      </c>
      <c r="N224" s="30">
        <v>8693807227446</v>
      </c>
      <c r="O224" s="27">
        <v>85</v>
      </c>
      <c r="P224" s="27">
        <v>8509</v>
      </c>
      <c r="Q224" s="27" t="s">
        <v>288</v>
      </c>
      <c r="R224" s="31">
        <f>VLOOKUP(Q224,[1]Страна!D$1:F$120,2,FALSE)</f>
        <v>0.03</v>
      </c>
      <c r="S224" s="32" t="s">
        <v>223</v>
      </c>
      <c r="T224" s="27" t="str">
        <f>VLOOKUP(S224,[1]Страна!$A$2:$B$246,2,0)</f>
        <v>ТУРЦИЯ</v>
      </c>
      <c r="W224" s="34"/>
      <c r="X224" s="35" t="e">
        <f t="shared" si="24"/>
        <v>#N/A</v>
      </c>
      <c r="Y224" s="35" t="e">
        <f>VLOOKUP(W224,A223:$S$5784,9,FALSE)</f>
        <v>#N/A</v>
      </c>
      <c r="Z224" s="36" t="e">
        <f t="shared" si="25"/>
        <v>#N/A</v>
      </c>
      <c r="AA224" s="37" t="e">
        <f t="shared" si="26"/>
        <v>#N/A</v>
      </c>
      <c r="AB224" s="38" t="e">
        <f t="shared" si="27"/>
        <v>#N/A</v>
      </c>
      <c r="AC224" s="39" t="e">
        <f t="shared" si="28"/>
        <v>#N/A</v>
      </c>
    </row>
    <row r="225" spans="1:29" ht="10.5" customHeight="1">
      <c r="A225" s="25">
        <v>52140</v>
      </c>
      <c r="B225" s="26" t="s">
        <v>356</v>
      </c>
      <c r="C225" s="27">
        <v>1</v>
      </c>
      <c r="D225" s="27" t="s">
        <v>26</v>
      </c>
      <c r="E225" s="28">
        <v>1147</v>
      </c>
      <c r="F225" s="28">
        <f>C225*E225</f>
        <v>1147</v>
      </c>
      <c r="G225" s="28">
        <f>F225*R225</f>
        <v>34.409999999999997</v>
      </c>
      <c r="H225" s="28">
        <v>2.5</v>
      </c>
      <c r="I225" s="28">
        <v>3</v>
      </c>
      <c r="J225" s="29">
        <v>1.5066E-2</v>
      </c>
      <c r="K225" s="28">
        <f>H225*C225</f>
        <v>2.5</v>
      </c>
      <c r="L225" s="28">
        <f>I225*C225</f>
        <v>3</v>
      </c>
      <c r="M225" s="29">
        <f>J225*C225</f>
        <v>1.5066E-2</v>
      </c>
      <c r="N225" s="30" t="s">
        <v>357</v>
      </c>
      <c r="O225" s="27">
        <v>85</v>
      </c>
      <c r="P225" s="27">
        <v>8509</v>
      </c>
      <c r="Q225" s="27" t="s">
        <v>288</v>
      </c>
      <c r="R225" s="31">
        <f>VLOOKUP(Q225,[1]Страна!D$1:F$120,2,FALSE)</f>
        <v>0.03</v>
      </c>
      <c r="S225" s="32" t="s">
        <v>28</v>
      </c>
      <c r="T225" s="27" t="str">
        <f>VLOOKUP(S225,[1]Страна!$A$2:$B$246,2,0)</f>
        <v>КИТАЙ</v>
      </c>
      <c r="W225" s="34"/>
      <c r="X225" s="35" t="e">
        <f t="shared" si="24"/>
        <v>#N/A</v>
      </c>
      <c r="Y225" s="35" t="e">
        <f>VLOOKUP(W225,A224:$S$5784,9,FALSE)</f>
        <v>#N/A</v>
      </c>
      <c r="Z225" s="36" t="e">
        <f t="shared" si="25"/>
        <v>#N/A</v>
      </c>
      <c r="AA225" s="37" t="e">
        <f t="shared" si="26"/>
        <v>#N/A</v>
      </c>
      <c r="AB225" s="38" t="e">
        <f t="shared" si="27"/>
        <v>#N/A</v>
      </c>
      <c r="AC225" s="39" t="e">
        <f t="shared" si="28"/>
        <v>#N/A</v>
      </c>
    </row>
    <row r="226" spans="1:29" ht="10.5" customHeight="1">
      <c r="A226" s="25">
        <v>239882</v>
      </c>
      <c r="B226" s="26" t="s">
        <v>358</v>
      </c>
      <c r="C226" s="27">
        <v>1</v>
      </c>
      <c r="D226" s="27" t="s">
        <v>26</v>
      </c>
      <c r="E226" s="28">
        <v>1583</v>
      </c>
      <c r="F226" s="28">
        <v>1583</v>
      </c>
      <c r="G226" s="28">
        <v>47.489999999999995</v>
      </c>
      <c r="H226" s="28">
        <v>0.8</v>
      </c>
      <c r="I226" s="28">
        <v>1</v>
      </c>
      <c r="J226" s="29">
        <v>1.6705999999999999E-2</v>
      </c>
      <c r="K226" s="28">
        <v>0.8</v>
      </c>
      <c r="L226" s="28">
        <v>1</v>
      </c>
      <c r="M226" s="29">
        <v>1.6705999999999999E-2</v>
      </c>
      <c r="N226" s="30">
        <v>0</v>
      </c>
      <c r="O226" s="27">
        <v>85</v>
      </c>
      <c r="P226" s="27">
        <v>8509</v>
      </c>
      <c r="Q226" s="27" t="s">
        <v>288</v>
      </c>
      <c r="R226" s="31">
        <f>VLOOKUP(Q226,[1]Страна!D$1:F$120,2,FALSE)</f>
        <v>0.03</v>
      </c>
      <c r="S226" s="32" t="s">
        <v>28</v>
      </c>
      <c r="T226" s="27" t="str">
        <f>VLOOKUP(S226,[1]Страна!$A$2:$B$246,2,0)</f>
        <v>КИТАЙ</v>
      </c>
      <c r="W226" s="34"/>
      <c r="X226" s="35" t="e">
        <f t="shared" si="24"/>
        <v>#N/A</v>
      </c>
      <c r="Y226" s="35" t="e">
        <f>VLOOKUP(W226,A225:$S$5784,9,FALSE)</f>
        <v>#N/A</v>
      </c>
      <c r="Z226" s="36" t="e">
        <f t="shared" si="25"/>
        <v>#N/A</v>
      </c>
      <c r="AA226" s="37" t="e">
        <f t="shared" si="26"/>
        <v>#N/A</v>
      </c>
      <c r="AB226" s="38" t="e">
        <f t="shared" si="27"/>
        <v>#N/A</v>
      </c>
      <c r="AC226" s="39" t="e">
        <f t="shared" si="28"/>
        <v>#N/A</v>
      </c>
    </row>
    <row r="227" spans="1:29" ht="10.5" customHeight="1">
      <c r="A227" s="25">
        <v>210665</v>
      </c>
      <c r="B227" s="26" t="s">
        <v>359</v>
      </c>
      <c r="C227" s="27">
        <v>1</v>
      </c>
      <c r="D227" s="27" t="s">
        <v>26</v>
      </c>
      <c r="E227" s="28">
        <v>1972</v>
      </c>
      <c r="F227" s="28">
        <v>1972</v>
      </c>
      <c r="G227" s="28">
        <v>59.16</v>
      </c>
      <c r="H227" s="28">
        <v>4</v>
      </c>
      <c r="I227" s="28">
        <v>5</v>
      </c>
      <c r="J227" s="29">
        <v>1.9404000000000001E-2</v>
      </c>
      <c r="K227" s="28">
        <v>4</v>
      </c>
      <c r="L227" s="28">
        <v>5</v>
      </c>
      <c r="M227" s="29">
        <f t="shared" ref="M227:M233" si="30">C227*J227</f>
        <v>1.9404000000000001E-2</v>
      </c>
      <c r="N227" s="30">
        <v>0</v>
      </c>
      <c r="O227" s="27">
        <v>85</v>
      </c>
      <c r="P227" s="27">
        <v>8509</v>
      </c>
      <c r="Q227" s="27" t="s">
        <v>288</v>
      </c>
      <c r="R227" s="31">
        <f>VLOOKUP(Q227,[1]Страна!D$1:F$120,2,FALSE)</f>
        <v>0.03</v>
      </c>
      <c r="S227" s="32" t="s">
        <v>28</v>
      </c>
      <c r="T227" s="27" t="str">
        <f>VLOOKUP(S227,[1]Страна!$A$2:$B$246,2,0)</f>
        <v>КИТАЙ</v>
      </c>
      <c r="W227" s="34"/>
      <c r="X227" s="35" t="e">
        <f t="shared" si="24"/>
        <v>#N/A</v>
      </c>
      <c r="Y227" s="35" t="e">
        <f>VLOOKUP(W227,A226:$S$5784,9,FALSE)</f>
        <v>#N/A</v>
      </c>
      <c r="Z227" s="36" t="e">
        <f t="shared" si="25"/>
        <v>#N/A</v>
      </c>
      <c r="AA227" s="37" t="e">
        <f t="shared" si="26"/>
        <v>#N/A</v>
      </c>
      <c r="AB227" s="38" t="e">
        <f t="shared" si="27"/>
        <v>#N/A</v>
      </c>
      <c r="AC227" s="39" t="e">
        <f t="shared" si="28"/>
        <v>#N/A</v>
      </c>
    </row>
    <row r="228" spans="1:29" ht="10.5" customHeight="1">
      <c r="A228" s="25">
        <v>218659</v>
      </c>
      <c r="B228" s="26" t="s">
        <v>360</v>
      </c>
      <c r="C228" s="27">
        <v>1</v>
      </c>
      <c r="D228" s="27" t="s">
        <v>26</v>
      </c>
      <c r="E228" s="28">
        <v>1759</v>
      </c>
      <c r="F228" s="28">
        <v>1759</v>
      </c>
      <c r="G228" s="28">
        <v>52.769999999999996</v>
      </c>
      <c r="H228" s="28">
        <v>0.75</v>
      </c>
      <c r="I228" s="28">
        <v>1</v>
      </c>
      <c r="J228" s="29">
        <v>1.0999999999999999E-2</v>
      </c>
      <c r="K228" s="28">
        <v>0.75</v>
      </c>
      <c r="L228" s="28">
        <v>1</v>
      </c>
      <c r="M228" s="29">
        <f t="shared" si="30"/>
        <v>1.0999999999999999E-2</v>
      </c>
      <c r="N228" s="30">
        <v>4895156885214</v>
      </c>
      <c r="O228" s="27">
        <v>85</v>
      </c>
      <c r="P228" s="27">
        <v>8509</v>
      </c>
      <c r="Q228" s="27" t="s">
        <v>288</v>
      </c>
      <c r="R228" s="31">
        <f>VLOOKUP(Q228,[1]Страна!D$1:F$120,2,FALSE)</f>
        <v>0.03</v>
      </c>
      <c r="S228" s="32" t="s">
        <v>28</v>
      </c>
      <c r="T228" s="27" t="str">
        <f>VLOOKUP(S228,[1]Страна!$A$2:$B$246,2,0)</f>
        <v>КИТАЙ</v>
      </c>
      <c r="W228" s="34"/>
      <c r="X228" s="35" t="e">
        <f t="shared" si="24"/>
        <v>#N/A</v>
      </c>
      <c r="Y228" s="35" t="e">
        <f>VLOOKUP(W228,A227:$S$5784,9,FALSE)</f>
        <v>#N/A</v>
      </c>
      <c r="Z228" s="36" t="e">
        <f t="shared" si="25"/>
        <v>#N/A</v>
      </c>
      <c r="AA228" s="37" t="e">
        <f t="shared" si="26"/>
        <v>#N/A</v>
      </c>
      <c r="AB228" s="38" t="e">
        <f t="shared" si="27"/>
        <v>#N/A</v>
      </c>
      <c r="AC228" s="39" t="e">
        <f t="shared" si="28"/>
        <v>#N/A</v>
      </c>
    </row>
    <row r="229" spans="1:29" ht="10.5" customHeight="1">
      <c r="A229" s="25">
        <v>105291</v>
      </c>
      <c r="B229" s="26" t="s">
        <v>361</v>
      </c>
      <c r="C229" s="27">
        <v>2</v>
      </c>
      <c r="D229" s="27" t="s">
        <v>26</v>
      </c>
      <c r="E229" s="28">
        <v>2873</v>
      </c>
      <c r="F229" s="28">
        <v>5746</v>
      </c>
      <c r="G229" s="28">
        <v>172.38</v>
      </c>
      <c r="H229" s="28">
        <v>1.6</v>
      </c>
      <c r="I229" s="28">
        <v>2</v>
      </c>
      <c r="J229" s="29">
        <v>2.0820999999999999E-2</v>
      </c>
      <c r="K229" s="28">
        <v>3.2</v>
      </c>
      <c r="L229" s="28">
        <v>4</v>
      </c>
      <c r="M229" s="29">
        <f t="shared" si="30"/>
        <v>4.1641999999999998E-2</v>
      </c>
      <c r="N229" s="30">
        <v>4895156861324</v>
      </c>
      <c r="O229" s="27">
        <v>85</v>
      </c>
      <c r="P229" s="27">
        <v>8509</v>
      </c>
      <c r="Q229" s="27" t="s">
        <v>288</v>
      </c>
      <c r="R229" s="31">
        <f>VLOOKUP(Q229,[1]Страна!D$1:F$120,2,FALSE)</f>
        <v>0.03</v>
      </c>
      <c r="S229" s="32" t="s">
        <v>28</v>
      </c>
      <c r="T229" s="27" t="str">
        <f>VLOOKUP(S229,[1]Страна!$A$2:$B$246,2,0)</f>
        <v>КИТАЙ</v>
      </c>
      <c r="W229" s="34"/>
      <c r="X229" s="35" t="e">
        <f t="shared" si="24"/>
        <v>#N/A</v>
      </c>
      <c r="Y229" s="35" t="e">
        <f>VLOOKUP(W229,A228:$S$5784,9,FALSE)</f>
        <v>#N/A</v>
      </c>
      <c r="Z229" s="36" t="e">
        <f t="shared" si="25"/>
        <v>#N/A</v>
      </c>
      <c r="AA229" s="37" t="e">
        <f t="shared" si="26"/>
        <v>#N/A</v>
      </c>
      <c r="AB229" s="38" t="e">
        <f t="shared" si="27"/>
        <v>#N/A</v>
      </c>
      <c r="AC229" s="39" t="e">
        <f t="shared" si="28"/>
        <v>#N/A</v>
      </c>
    </row>
    <row r="230" spans="1:29" ht="10.5" customHeight="1">
      <c r="A230" s="25">
        <v>38917</v>
      </c>
      <c r="B230" s="26" t="s">
        <v>362</v>
      </c>
      <c r="C230" s="27">
        <v>1</v>
      </c>
      <c r="D230" s="27" t="s">
        <v>26</v>
      </c>
      <c r="E230" s="28">
        <v>762</v>
      </c>
      <c r="F230" s="28">
        <v>762</v>
      </c>
      <c r="G230" s="28">
        <v>22.86</v>
      </c>
      <c r="H230" s="28">
        <v>0.8</v>
      </c>
      <c r="I230" s="28">
        <v>1</v>
      </c>
      <c r="J230" s="29">
        <v>4.0480000000000004E-3</v>
      </c>
      <c r="K230" s="28">
        <v>0.8</v>
      </c>
      <c r="L230" s="28">
        <v>1</v>
      </c>
      <c r="M230" s="29">
        <f t="shared" si="30"/>
        <v>4.0480000000000004E-3</v>
      </c>
      <c r="N230" s="30">
        <v>4895156842323</v>
      </c>
      <c r="O230" s="27">
        <v>85</v>
      </c>
      <c r="P230" s="27">
        <v>8509</v>
      </c>
      <c r="Q230" s="27" t="s">
        <v>288</v>
      </c>
      <c r="R230" s="31">
        <f>VLOOKUP(Q230,[1]Страна!D$1:F$120,2,FALSE)</f>
        <v>0.03</v>
      </c>
      <c r="S230" s="32" t="s">
        <v>28</v>
      </c>
      <c r="T230" s="27" t="str">
        <f>VLOOKUP(S230,[1]Страна!$A$2:$B$246,2,0)</f>
        <v>КИТАЙ</v>
      </c>
      <c r="W230" s="34"/>
      <c r="X230" s="35" t="e">
        <f t="shared" si="24"/>
        <v>#N/A</v>
      </c>
      <c r="Y230" s="35" t="e">
        <f>VLOOKUP(W230,A229:$S$5784,9,FALSE)</f>
        <v>#N/A</v>
      </c>
      <c r="Z230" s="36" t="e">
        <f t="shared" si="25"/>
        <v>#N/A</v>
      </c>
      <c r="AA230" s="37" t="e">
        <f t="shared" si="26"/>
        <v>#N/A</v>
      </c>
      <c r="AB230" s="38" t="e">
        <f t="shared" si="27"/>
        <v>#N/A</v>
      </c>
      <c r="AC230" s="39" t="e">
        <f t="shared" si="28"/>
        <v>#N/A</v>
      </c>
    </row>
    <row r="231" spans="1:29" ht="10.5" customHeight="1">
      <c r="A231" s="25">
        <v>43328</v>
      </c>
      <c r="B231" s="26" t="s">
        <v>363</v>
      </c>
      <c r="C231" s="27">
        <v>1</v>
      </c>
      <c r="D231" s="27" t="s">
        <v>26</v>
      </c>
      <c r="E231" s="28">
        <v>1029</v>
      </c>
      <c r="F231" s="28">
        <v>1029</v>
      </c>
      <c r="G231" s="28">
        <v>30.869999999999997</v>
      </c>
      <c r="H231" s="28">
        <v>1.1499999999999999</v>
      </c>
      <c r="I231" s="28">
        <v>1.4</v>
      </c>
      <c r="J231" s="29">
        <v>6.7499999999999999E-3</v>
      </c>
      <c r="K231" s="28">
        <v>1.1499999999999999</v>
      </c>
      <c r="L231" s="28">
        <v>1.4</v>
      </c>
      <c r="M231" s="29">
        <f t="shared" si="30"/>
        <v>6.7499999999999999E-3</v>
      </c>
      <c r="N231" s="30">
        <v>4895156842330</v>
      </c>
      <c r="O231" s="27">
        <v>85</v>
      </c>
      <c r="P231" s="27">
        <v>8509</v>
      </c>
      <c r="Q231" s="27" t="s">
        <v>288</v>
      </c>
      <c r="R231" s="31">
        <f>VLOOKUP(Q231,[1]Страна!D$1:F$120,2,FALSE)</f>
        <v>0.03</v>
      </c>
      <c r="S231" s="32" t="s">
        <v>28</v>
      </c>
      <c r="T231" s="27" t="str">
        <f>VLOOKUP(S231,[1]Страна!$A$2:$B$246,2,0)</f>
        <v>КИТАЙ</v>
      </c>
      <c r="W231" s="34"/>
      <c r="X231" s="35" t="e">
        <f t="shared" si="24"/>
        <v>#N/A</v>
      </c>
      <c r="Y231" s="35" t="e">
        <f>VLOOKUP(W231,A230:$S$5784,9,FALSE)</f>
        <v>#N/A</v>
      </c>
      <c r="Z231" s="36" t="e">
        <f t="shared" si="25"/>
        <v>#N/A</v>
      </c>
      <c r="AA231" s="37" t="e">
        <f t="shared" si="26"/>
        <v>#N/A</v>
      </c>
      <c r="AB231" s="38" t="e">
        <f t="shared" si="27"/>
        <v>#N/A</v>
      </c>
      <c r="AC231" s="39" t="e">
        <f t="shared" si="28"/>
        <v>#N/A</v>
      </c>
    </row>
    <row r="232" spans="1:29" ht="10.5" customHeight="1">
      <c r="A232" s="25">
        <v>37690</v>
      </c>
      <c r="B232" s="26" t="s">
        <v>364</v>
      </c>
      <c r="C232" s="27">
        <v>1</v>
      </c>
      <c r="D232" s="27" t="s">
        <v>26</v>
      </c>
      <c r="E232" s="28">
        <v>1165</v>
      </c>
      <c r="F232" s="28">
        <v>1165</v>
      </c>
      <c r="G232" s="28">
        <v>34.949999999999996</v>
      </c>
      <c r="H232" s="28">
        <v>1.3</v>
      </c>
      <c r="I232" s="28">
        <v>1.5</v>
      </c>
      <c r="J232" s="29">
        <v>6.7499999999999999E-3</v>
      </c>
      <c r="K232" s="28">
        <v>1.3</v>
      </c>
      <c r="L232" s="28">
        <v>1.5</v>
      </c>
      <c r="M232" s="29">
        <f t="shared" si="30"/>
        <v>6.7499999999999999E-3</v>
      </c>
      <c r="N232" s="30">
        <v>4895156842347</v>
      </c>
      <c r="O232" s="27">
        <v>85</v>
      </c>
      <c r="P232" s="27">
        <v>8509</v>
      </c>
      <c r="Q232" s="27" t="s">
        <v>288</v>
      </c>
      <c r="R232" s="31">
        <f>VLOOKUP(Q232,[1]Страна!D$1:F$120,2,FALSE)</f>
        <v>0.03</v>
      </c>
      <c r="S232" s="32" t="s">
        <v>28</v>
      </c>
      <c r="T232" s="27" t="str">
        <f>VLOOKUP(S232,[1]Страна!$A$2:$B$246,2,0)</f>
        <v>КИТАЙ</v>
      </c>
      <c r="W232" s="34"/>
      <c r="X232" s="35" t="e">
        <f t="shared" si="24"/>
        <v>#N/A</v>
      </c>
      <c r="Y232" s="35" t="e">
        <f>VLOOKUP(W232,A231:$S$5784,9,FALSE)</f>
        <v>#N/A</v>
      </c>
      <c r="Z232" s="36" t="e">
        <f t="shared" si="25"/>
        <v>#N/A</v>
      </c>
      <c r="AA232" s="37" t="e">
        <f t="shared" si="26"/>
        <v>#N/A</v>
      </c>
      <c r="AB232" s="38" t="e">
        <f t="shared" si="27"/>
        <v>#N/A</v>
      </c>
      <c r="AC232" s="39" t="e">
        <f t="shared" si="28"/>
        <v>#N/A</v>
      </c>
    </row>
    <row r="233" spans="1:29" ht="10.5" customHeight="1">
      <c r="A233" s="25">
        <v>35930</v>
      </c>
      <c r="B233" s="26" t="s">
        <v>365</v>
      </c>
      <c r="C233" s="27">
        <v>1</v>
      </c>
      <c r="D233" s="27" t="s">
        <v>26</v>
      </c>
      <c r="E233" s="28">
        <v>621</v>
      </c>
      <c r="F233" s="28">
        <v>621</v>
      </c>
      <c r="G233" s="28">
        <v>18.63</v>
      </c>
      <c r="H233" s="28">
        <v>0.8</v>
      </c>
      <c r="I233" s="28">
        <v>1</v>
      </c>
      <c r="J233" s="29">
        <v>2.3019999999999998E-3</v>
      </c>
      <c r="K233" s="28">
        <v>0.8</v>
      </c>
      <c r="L233" s="28">
        <v>1</v>
      </c>
      <c r="M233" s="29">
        <f t="shared" si="30"/>
        <v>2.3019999999999998E-3</v>
      </c>
      <c r="N233" s="30">
        <v>4895156806806</v>
      </c>
      <c r="O233" s="27">
        <v>85</v>
      </c>
      <c r="P233" s="27">
        <v>8509</v>
      </c>
      <c r="Q233" s="27" t="s">
        <v>288</v>
      </c>
      <c r="R233" s="31">
        <f>VLOOKUP(Q233,[1]Страна!D$1:F$120,2,FALSE)</f>
        <v>0.03</v>
      </c>
      <c r="S233" s="32" t="s">
        <v>28</v>
      </c>
      <c r="T233" s="27" t="str">
        <f>VLOOKUP(S233,[1]Страна!$A$2:$B$246,2,0)</f>
        <v>КИТАЙ</v>
      </c>
      <c r="W233" s="34"/>
      <c r="X233" s="35" t="e">
        <f t="shared" si="24"/>
        <v>#N/A</v>
      </c>
      <c r="Y233" s="35" t="e">
        <f>VLOOKUP(W233,A232:$S$5784,9,FALSE)</f>
        <v>#N/A</v>
      </c>
      <c r="Z233" s="36" t="e">
        <f t="shared" si="25"/>
        <v>#N/A</v>
      </c>
      <c r="AA233" s="37" t="e">
        <f t="shared" si="26"/>
        <v>#N/A</v>
      </c>
      <c r="AB233" s="38" t="e">
        <f t="shared" si="27"/>
        <v>#N/A</v>
      </c>
      <c r="AC233" s="39" t="e">
        <f t="shared" si="28"/>
        <v>#N/A</v>
      </c>
    </row>
    <row r="234" spans="1:29" ht="10.5" customHeight="1">
      <c r="A234" s="41">
        <v>230330</v>
      </c>
      <c r="B234" s="42" t="s">
        <v>366</v>
      </c>
      <c r="C234" s="43">
        <v>1</v>
      </c>
      <c r="D234" s="44" t="s">
        <v>26</v>
      </c>
      <c r="E234" s="45">
        <v>485</v>
      </c>
      <c r="F234" s="45">
        <v>485</v>
      </c>
      <c r="G234" s="46">
        <v>14.549999999999999</v>
      </c>
      <c r="H234" s="46">
        <v>0.9</v>
      </c>
      <c r="I234" s="46">
        <v>1</v>
      </c>
      <c r="J234" s="47">
        <v>2.4320000000000001E-3</v>
      </c>
      <c r="K234" s="46">
        <v>0.9</v>
      </c>
      <c r="L234" s="46">
        <v>1</v>
      </c>
      <c r="M234" s="47">
        <v>2.4320000000000001E-3</v>
      </c>
      <c r="N234" s="48" t="s">
        <v>367</v>
      </c>
      <c r="O234" s="49">
        <v>85</v>
      </c>
      <c r="P234" s="49">
        <v>8509</v>
      </c>
      <c r="Q234" s="49" t="s">
        <v>288</v>
      </c>
      <c r="R234" s="50">
        <v>0.03</v>
      </c>
      <c r="S234" s="51" t="s">
        <v>28</v>
      </c>
      <c r="T234" s="27" t="str">
        <f>VLOOKUP(S234,[1]Страна!$A$2:$B$246,2,0)</f>
        <v>КИТАЙ</v>
      </c>
      <c r="W234" s="40"/>
      <c r="X234" s="35" t="e">
        <f t="shared" si="24"/>
        <v>#N/A</v>
      </c>
      <c r="Y234" s="35" t="e">
        <f>VLOOKUP(W234,A233:$S$5784,9,FALSE)</f>
        <v>#N/A</v>
      </c>
      <c r="Z234" s="36" t="e">
        <f t="shared" si="25"/>
        <v>#N/A</v>
      </c>
      <c r="AA234" s="37" t="e">
        <f t="shared" si="26"/>
        <v>#N/A</v>
      </c>
      <c r="AB234" s="38" t="e">
        <f t="shared" si="27"/>
        <v>#N/A</v>
      </c>
      <c r="AC234" s="39" t="e">
        <f t="shared" si="28"/>
        <v>#N/A</v>
      </c>
    </row>
    <row r="235" spans="1:29" ht="10.5" customHeight="1">
      <c r="A235" s="25">
        <v>229258</v>
      </c>
      <c r="B235" s="26" t="s">
        <v>368</v>
      </c>
      <c r="C235" s="27">
        <v>1</v>
      </c>
      <c r="D235" s="27" t="s">
        <v>26</v>
      </c>
      <c r="E235" s="28">
        <v>1093</v>
      </c>
      <c r="F235" s="28">
        <v>1093</v>
      </c>
      <c r="G235" s="28">
        <v>32.79</v>
      </c>
      <c r="H235" s="28">
        <v>0.25</v>
      </c>
      <c r="I235" s="28">
        <v>0.35</v>
      </c>
      <c r="J235" s="29">
        <v>2.5000000000000001E-3</v>
      </c>
      <c r="K235" s="28">
        <v>0.25</v>
      </c>
      <c r="L235" s="28">
        <v>0.35</v>
      </c>
      <c r="M235" s="29">
        <f>C235*J235</f>
        <v>2.5000000000000001E-3</v>
      </c>
      <c r="N235" s="30">
        <v>4895156885290</v>
      </c>
      <c r="O235" s="27">
        <v>85</v>
      </c>
      <c r="P235" s="27">
        <v>8509</v>
      </c>
      <c r="Q235" s="27" t="s">
        <v>288</v>
      </c>
      <c r="R235" s="31">
        <f>VLOOKUP(Q235,[1]Страна!D$1:F$120,2,FALSE)</f>
        <v>0.03</v>
      </c>
      <c r="S235" s="32" t="s">
        <v>28</v>
      </c>
      <c r="T235" s="27" t="str">
        <f>VLOOKUP(S235,[1]Страна!$A$2:$B$246,2,0)</f>
        <v>КИТАЙ</v>
      </c>
      <c r="W235" s="34"/>
      <c r="X235" s="35" t="e">
        <f t="shared" si="24"/>
        <v>#N/A</v>
      </c>
      <c r="Y235" s="35" t="e">
        <f>VLOOKUP(W235,A234:$S$5784,9,FALSE)</f>
        <v>#N/A</v>
      </c>
      <c r="Z235" s="36" t="e">
        <f t="shared" si="25"/>
        <v>#N/A</v>
      </c>
      <c r="AA235" s="37" t="e">
        <f t="shared" si="26"/>
        <v>#N/A</v>
      </c>
      <c r="AB235" s="38" t="e">
        <f t="shared" si="27"/>
        <v>#N/A</v>
      </c>
      <c r="AC235" s="39" t="e">
        <f t="shared" si="28"/>
        <v>#N/A</v>
      </c>
    </row>
    <row r="236" spans="1:29" ht="10.5" customHeight="1">
      <c r="A236" s="25">
        <v>229259</v>
      </c>
      <c r="B236" s="26" t="s">
        <v>369</v>
      </c>
      <c r="C236" s="27">
        <v>1</v>
      </c>
      <c r="D236" s="27" t="s">
        <v>26</v>
      </c>
      <c r="E236" s="28">
        <v>519</v>
      </c>
      <c r="F236" s="28">
        <v>519</v>
      </c>
      <c r="G236" s="28">
        <v>15.57</v>
      </c>
      <c r="H236" s="28">
        <v>0.6</v>
      </c>
      <c r="I236" s="28">
        <v>0.7</v>
      </c>
      <c r="J236" s="29">
        <v>2.4320000000000001E-3</v>
      </c>
      <c r="K236" s="28">
        <v>0.6</v>
      </c>
      <c r="L236" s="28">
        <v>0.7</v>
      </c>
      <c r="M236" s="29">
        <v>2.4320000000000001E-3</v>
      </c>
      <c r="N236" s="30" t="s">
        <v>370</v>
      </c>
      <c r="O236" s="27">
        <v>85</v>
      </c>
      <c r="P236" s="27">
        <v>8509</v>
      </c>
      <c r="Q236" s="27" t="s">
        <v>288</v>
      </c>
      <c r="R236" s="31">
        <v>0.03</v>
      </c>
      <c r="S236" s="32" t="s">
        <v>28</v>
      </c>
      <c r="T236" s="27" t="str">
        <f>VLOOKUP(S236,[1]Страна!$A$2:$B$246,2,0)</f>
        <v>КИТАЙ</v>
      </c>
      <c r="W236" s="40"/>
      <c r="X236" s="35" t="e">
        <f t="shared" si="24"/>
        <v>#N/A</v>
      </c>
      <c r="Y236" s="35" t="e">
        <f>VLOOKUP(W236,A235:$S$5784,9,FALSE)</f>
        <v>#N/A</v>
      </c>
      <c r="Z236" s="36" t="e">
        <f t="shared" si="25"/>
        <v>#N/A</v>
      </c>
      <c r="AA236" s="37" t="e">
        <f t="shared" si="26"/>
        <v>#N/A</v>
      </c>
      <c r="AB236" s="38" t="e">
        <f t="shared" si="27"/>
        <v>#N/A</v>
      </c>
      <c r="AC236" s="39" t="e">
        <f t="shared" si="28"/>
        <v>#N/A</v>
      </c>
    </row>
    <row r="237" spans="1:29" ht="10.5" customHeight="1">
      <c r="A237" s="25">
        <v>243208</v>
      </c>
      <c r="B237" s="26" t="s">
        <v>371</v>
      </c>
      <c r="C237" s="27">
        <v>1</v>
      </c>
      <c r="D237" s="27" t="s">
        <v>26</v>
      </c>
      <c r="E237" s="28">
        <v>510</v>
      </c>
      <c r="F237" s="28">
        <v>510</v>
      </c>
      <c r="G237" s="28">
        <v>15.299999999999999</v>
      </c>
      <c r="H237" s="28">
        <v>2</v>
      </c>
      <c r="I237" s="28">
        <v>1.5</v>
      </c>
      <c r="J237" s="29">
        <v>2.5279999999999999E-3</v>
      </c>
      <c r="K237" s="28">
        <v>2</v>
      </c>
      <c r="L237" s="28">
        <v>1.5</v>
      </c>
      <c r="M237" s="29">
        <v>2.5279999999999999E-3</v>
      </c>
      <c r="N237" s="30" t="s">
        <v>372</v>
      </c>
      <c r="O237" s="27">
        <v>85</v>
      </c>
      <c r="P237" s="27">
        <v>8509</v>
      </c>
      <c r="Q237" s="27" t="s">
        <v>288</v>
      </c>
      <c r="R237" s="31">
        <v>0.03</v>
      </c>
      <c r="S237" s="32" t="s">
        <v>28</v>
      </c>
      <c r="T237" s="27" t="str">
        <f>VLOOKUP(S237,[1]Страна!$A$2:$B$246,2,0)</f>
        <v>КИТАЙ</v>
      </c>
      <c r="W237" s="40"/>
      <c r="X237" s="35" t="e">
        <f t="shared" si="24"/>
        <v>#N/A</v>
      </c>
      <c r="Y237" s="35" t="e">
        <f>VLOOKUP(W237,A236:$S$5784,9,FALSE)</f>
        <v>#N/A</v>
      </c>
      <c r="Z237" s="36" t="e">
        <f t="shared" si="25"/>
        <v>#N/A</v>
      </c>
      <c r="AA237" s="37" t="e">
        <f t="shared" si="26"/>
        <v>#N/A</v>
      </c>
      <c r="AB237" s="38" t="e">
        <f t="shared" si="27"/>
        <v>#N/A</v>
      </c>
      <c r="AC237" s="39" t="e">
        <f t="shared" si="28"/>
        <v>#N/A</v>
      </c>
    </row>
    <row r="238" spans="1:29" ht="10.5" customHeight="1">
      <c r="A238" s="41">
        <v>218544</v>
      </c>
      <c r="B238" s="42" t="s">
        <v>373</v>
      </c>
      <c r="C238" s="43">
        <v>1</v>
      </c>
      <c r="D238" s="44" t="s">
        <v>26</v>
      </c>
      <c r="E238" s="45">
        <v>689</v>
      </c>
      <c r="F238" s="45">
        <v>689</v>
      </c>
      <c r="G238" s="46">
        <v>20.669999999999998</v>
      </c>
      <c r="H238" s="46">
        <v>0.75</v>
      </c>
      <c r="I238" s="46">
        <v>1</v>
      </c>
      <c r="J238" s="47">
        <v>2.1840000000000002E-3</v>
      </c>
      <c r="K238" s="46">
        <v>0.75</v>
      </c>
      <c r="L238" s="46">
        <v>1</v>
      </c>
      <c r="M238" s="47">
        <v>2.1840000000000002E-3</v>
      </c>
      <c r="N238" s="48" t="s">
        <v>374</v>
      </c>
      <c r="O238" s="49">
        <v>85</v>
      </c>
      <c r="P238" s="49">
        <v>8509</v>
      </c>
      <c r="Q238" s="49" t="s">
        <v>288</v>
      </c>
      <c r="R238" s="50">
        <v>0.03</v>
      </c>
      <c r="S238" s="51" t="s">
        <v>28</v>
      </c>
      <c r="T238" s="27" t="str">
        <f>VLOOKUP(S238,[1]Страна!$A$2:$B$246,2,0)</f>
        <v>КИТАЙ</v>
      </c>
      <c r="W238" s="40"/>
      <c r="X238" s="35" t="e">
        <f t="shared" si="24"/>
        <v>#N/A</v>
      </c>
      <c r="Y238" s="35" t="e">
        <f>VLOOKUP(W238,A237:$S$5784,9,FALSE)</f>
        <v>#N/A</v>
      </c>
      <c r="Z238" s="36" t="e">
        <f t="shared" si="25"/>
        <v>#N/A</v>
      </c>
      <c r="AA238" s="37" t="e">
        <f t="shared" si="26"/>
        <v>#N/A</v>
      </c>
      <c r="AB238" s="38" t="e">
        <f t="shared" si="27"/>
        <v>#N/A</v>
      </c>
      <c r="AC238" s="39" t="e">
        <f t="shared" si="28"/>
        <v>#N/A</v>
      </c>
    </row>
    <row r="239" spans="1:29" ht="10.5" customHeight="1">
      <c r="A239" s="25">
        <v>43326</v>
      </c>
      <c r="B239" s="26" t="s">
        <v>375</v>
      </c>
      <c r="C239" s="27">
        <v>1</v>
      </c>
      <c r="D239" s="27" t="s">
        <v>26</v>
      </c>
      <c r="E239" s="28">
        <v>1233</v>
      </c>
      <c r="F239" s="28">
        <v>1233</v>
      </c>
      <c r="G239" s="28">
        <v>36.99</v>
      </c>
      <c r="H239" s="28">
        <v>1.8</v>
      </c>
      <c r="I239" s="28">
        <v>2.1</v>
      </c>
      <c r="J239" s="29">
        <v>8.0000000000000002E-3</v>
      </c>
      <c r="K239" s="28">
        <v>1.8</v>
      </c>
      <c r="L239" s="28">
        <v>2.1</v>
      </c>
      <c r="M239" s="29">
        <f>C239*J239</f>
        <v>8.0000000000000002E-3</v>
      </c>
      <c r="N239" s="30">
        <v>0</v>
      </c>
      <c r="O239" s="27">
        <v>85</v>
      </c>
      <c r="P239" s="27">
        <v>8509</v>
      </c>
      <c r="Q239" s="27" t="s">
        <v>288</v>
      </c>
      <c r="R239" s="31">
        <f>VLOOKUP(Q239,[1]Страна!D$1:F$120,2,FALSE)</f>
        <v>0.03</v>
      </c>
      <c r="S239" s="32" t="s">
        <v>28</v>
      </c>
      <c r="T239" s="27" t="str">
        <f>VLOOKUP(S239,[1]Страна!$A$2:$B$246,2,0)</f>
        <v>КИТАЙ</v>
      </c>
      <c r="W239" s="34"/>
      <c r="X239" s="35" t="e">
        <f t="shared" si="24"/>
        <v>#N/A</v>
      </c>
      <c r="Y239" s="35" t="e">
        <f>VLOOKUP(W239,A238:$S$5784,9,FALSE)</f>
        <v>#N/A</v>
      </c>
      <c r="Z239" s="36" t="e">
        <f t="shared" si="25"/>
        <v>#N/A</v>
      </c>
      <c r="AA239" s="37" t="e">
        <f t="shared" si="26"/>
        <v>#N/A</v>
      </c>
      <c r="AB239" s="38" t="e">
        <f t="shared" si="27"/>
        <v>#N/A</v>
      </c>
      <c r="AC239" s="39" t="e">
        <f t="shared" si="28"/>
        <v>#N/A</v>
      </c>
    </row>
    <row r="240" spans="1:29" ht="10.5" customHeight="1">
      <c r="A240" s="25">
        <v>218360</v>
      </c>
      <c r="B240" s="26" t="s">
        <v>376</v>
      </c>
      <c r="C240" s="27">
        <v>1</v>
      </c>
      <c r="D240" s="27" t="s">
        <v>26</v>
      </c>
      <c r="E240" s="28">
        <v>1133</v>
      </c>
      <c r="F240" s="28">
        <v>1133</v>
      </c>
      <c r="G240" s="28">
        <v>33.99</v>
      </c>
      <c r="H240" s="28">
        <v>1.8</v>
      </c>
      <c r="I240" s="28">
        <v>2.1</v>
      </c>
      <c r="J240" s="29">
        <v>8.0000000000000002E-3</v>
      </c>
      <c r="K240" s="28">
        <v>1.8</v>
      </c>
      <c r="L240" s="28">
        <v>2.1</v>
      </c>
      <c r="M240" s="29">
        <f>C240*J240</f>
        <v>8.0000000000000002E-3</v>
      </c>
      <c r="N240" s="30">
        <v>0</v>
      </c>
      <c r="O240" s="27">
        <v>85</v>
      </c>
      <c r="P240" s="27">
        <v>8509</v>
      </c>
      <c r="Q240" s="27" t="s">
        <v>288</v>
      </c>
      <c r="R240" s="31">
        <f>VLOOKUP(Q240,[1]Страна!D$1:F$120,2,FALSE)</f>
        <v>0.03</v>
      </c>
      <c r="S240" s="32" t="s">
        <v>28</v>
      </c>
      <c r="T240" s="27" t="str">
        <f>VLOOKUP(S240,[1]Страна!$A$2:$B$246,2,0)</f>
        <v>КИТАЙ</v>
      </c>
      <c r="W240" s="34"/>
      <c r="X240" s="35" t="e">
        <f t="shared" si="24"/>
        <v>#N/A</v>
      </c>
      <c r="Y240" s="35" t="e">
        <f>VLOOKUP(W240,A239:$S$5784,9,FALSE)</f>
        <v>#N/A</v>
      </c>
      <c r="Z240" s="36" t="e">
        <f t="shared" si="25"/>
        <v>#N/A</v>
      </c>
      <c r="AA240" s="37" t="e">
        <f t="shared" si="26"/>
        <v>#N/A</v>
      </c>
      <c r="AB240" s="38" t="e">
        <f t="shared" si="27"/>
        <v>#N/A</v>
      </c>
      <c r="AC240" s="39" t="e">
        <f t="shared" si="28"/>
        <v>#N/A</v>
      </c>
    </row>
    <row r="241" spans="1:29" ht="10.5" customHeight="1">
      <c r="A241" s="25" t="s">
        <v>377</v>
      </c>
      <c r="B241" s="26" t="s">
        <v>378</v>
      </c>
      <c r="C241" s="27">
        <v>15</v>
      </c>
      <c r="D241" s="27"/>
      <c r="E241" s="28">
        <v>32</v>
      </c>
      <c r="F241" s="28">
        <v>480</v>
      </c>
      <c r="G241" s="28">
        <v>14.399999999999999</v>
      </c>
      <c r="H241" s="28">
        <v>1.6</v>
      </c>
      <c r="I241" s="28">
        <v>3.2</v>
      </c>
      <c r="J241" s="29">
        <v>3.1378000000000003E-2</v>
      </c>
      <c r="K241" s="28"/>
      <c r="L241" s="28"/>
      <c r="M241" s="29">
        <f>C241*J241</f>
        <v>0.47067000000000003</v>
      </c>
      <c r="N241" s="30"/>
      <c r="O241" s="27">
        <v>85</v>
      </c>
      <c r="P241" s="27">
        <v>8509</v>
      </c>
      <c r="Q241" s="27" t="s">
        <v>288</v>
      </c>
      <c r="R241" s="31">
        <f>VLOOKUP(Q241,[1]Страна!D$1:F$120,2,FALSE)</f>
        <v>0.03</v>
      </c>
      <c r="S241" s="32" t="s">
        <v>28</v>
      </c>
      <c r="T241" s="27" t="str">
        <f>VLOOKUP(S241,[1]Страна!$A$2:$B$246,2,0)</f>
        <v>КИТАЙ</v>
      </c>
      <c r="W241" s="34"/>
      <c r="X241" s="35" t="e">
        <f t="shared" si="24"/>
        <v>#N/A</v>
      </c>
      <c r="Y241" s="35" t="e">
        <f>VLOOKUP(W241,A240:$S$5784,9,FALSE)</f>
        <v>#N/A</v>
      </c>
      <c r="Z241" s="36" t="e">
        <f t="shared" si="25"/>
        <v>#N/A</v>
      </c>
      <c r="AA241" s="37" t="e">
        <f t="shared" si="26"/>
        <v>#N/A</v>
      </c>
      <c r="AB241" s="38" t="e">
        <f t="shared" si="27"/>
        <v>#N/A</v>
      </c>
      <c r="AC241" s="39" t="e">
        <f t="shared" si="28"/>
        <v>#N/A</v>
      </c>
    </row>
    <row r="242" spans="1:29" ht="10.5" customHeight="1">
      <c r="A242" s="25" t="s">
        <v>379</v>
      </c>
      <c r="B242" s="26" t="s">
        <v>380</v>
      </c>
      <c r="C242" s="27">
        <v>5</v>
      </c>
      <c r="D242" s="27"/>
      <c r="E242" s="28">
        <v>47</v>
      </c>
      <c r="F242" s="28">
        <v>235</v>
      </c>
      <c r="G242" s="28">
        <v>7.05</v>
      </c>
      <c r="H242" s="28">
        <v>1.8</v>
      </c>
      <c r="I242" s="28">
        <v>3.4</v>
      </c>
      <c r="J242" s="29">
        <v>3.1378000000000003E-2</v>
      </c>
      <c r="K242" s="28"/>
      <c r="L242" s="28"/>
      <c r="M242" s="29">
        <f>C242*J242</f>
        <v>0.15689000000000003</v>
      </c>
      <c r="N242" s="30"/>
      <c r="O242" s="27">
        <v>85</v>
      </c>
      <c r="P242" s="27">
        <v>8509</v>
      </c>
      <c r="Q242" s="27" t="s">
        <v>288</v>
      </c>
      <c r="R242" s="31">
        <f>VLOOKUP(Q242,[1]Страна!D$1:F$120,2,FALSE)</f>
        <v>0.03</v>
      </c>
      <c r="S242" s="32" t="s">
        <v>28</v>
      </c>
      <c r="T242" s="27" t="str">
        <f>VLOOKUP(S242,[1]Страна!$A$2:$B$246,2,0)</f>
        <v>КИТАЙ</v>
      </c>
      <c r="W242" s="34"/>
      <c r="X242" s="35" t="e">
        <f t="shared" si="24"/>
        <v>#N/A</v>
      </c>
      <c r="Y242" s="35" t="e">
        <f>VLOOKUP(W242,A241:$S$5784,9,FALSE)</f>
        <v>#N/A</v>
      </c>
      <c r="Z242" s="36" t="e">
        <f t="shared" si="25"/>
        <v>#N/A</v>
      </c>
      <c r="AA242" s="37" t="e">
        <f t="shared" si="26"/>
        <v>#N/A</v>
      </c>
      <c r="AB242" s="38" t="e">
        <f t="shared" si="27"/>
        <v>#N/A</v>
      </c>
      <c r="AC242" s="39" t="e">
        <f t="shared" si="28"/>
        <v>#N/A</v>
      </c>
    </row>
    <row r="243" spans="1:29" ht="10.5" customHeight="1">
      <c r="A243" s="25" t="s">
        <v>381</v>
      </c>
      <c r="B243" s="26" t="s">
        <v>382</v>
      </c>
      <c r="C243" s="27">
        <v>5</v>
      </c>
      <c r="D243" s="27" t="s">
        <v>220</v>
      </c>
      <c r="E243" s="28">
        <v>32</v>
      </c>
      <c r="F243" s="28">
        <v>160</v>
      </c>
      <c r="G243" s="28">
        <v>4.8</v>
      </c>
      <c r="H243" s="28">
        <v>1.8</v>
      </c>
      <c r="I243" s="28">
        <v>2.46</v>
      </c>
      <c r="J243" s="29">
        <v>3.1378000000000003E-2</v>
      </c>
      <c r="K243" s="28"/>
      <c r="L243" s="28"/>
      <c r="M243" s="29">
        <f>C243*J243</f>
        <v>0.15689000000000003</v>
      </c>
      <c r="N243" s="30"/>
      <c r="O243" s="27">
        <v>85</v>
      </c>
      <c r="P243" s="27">
        <v>8509</v>
      </c>
      <c r="Q243" s="27" t="s">
        <v>288</v>
      </c>
      <c r="R243" s="31">
        <f>VLOOKUP(Q243,[1]Страна!D$1:F$120,2,FALSE)</f>
        <v>0.03</v>
      </c>
      <c r="S243" s="32" t="s">
        <v>28</v>
      </c>
      <c r="T243" s="27" t="str">
        <f>VLOOKUP(S243,[1]Страна!$A$2:$B$246,2,0)</f>
        <v>КИТАЙ</v>
      </c>
      <c r="W243" s="34"/>
      <c r="X243" s="35" t="e">
        <f t="shared" si="24"/>
        <v>#N/A</v>
      </c>
      <c r="Y243" s="35" t="e">
        <f>VLOOKUP(W243,A242:$S$5784,9,FALSE)</f>
        <v>#N/A</v>
      </c>
      <c r="Z243" s="36" t="e">
        <f t="shared" si="25"/>
        <v>#N/A</v>
      </c>
      <c r="AA243" s="37" t="e">
        <f t="shared" si="26"/>
        <v>#N/A</v>
      </c>
      <c r="AB243" s="38" t="e">
        <f t="shared" si="27"/>
        <v>#N/A</v>
      </c>
      <c r="AC243" s="39" t="e">
        <f t="shared" si="28"/>
        <v>#N/A</v>
      </c>
    </row>
    <row r="244" spans="1:29" ht="10.5" customHeight="1">
      <c r="A244" s="25" t="s">
        <v>383</v>
      </c>
      <c r="B244" s="26" t="s">
        <v>384</v>
      </c>
      <c r="C244" s="27">
        <v>10</v>
      </c>
      <c r="D244" s="27" t="s">
        <v>220</v>
      </c>
      <c r="E244" s="28">
        <v>773</v>
      </c>
      <c r="F244" s="28">
        <v>7730</v>
      </c>
      <c r="G244" s="28">
        <v>156.14599999999999</v>
      </c>
      <c r="H244" s="28">
        <v>0.54</v>
      </c>
      <c r="I244" s="28">
        <v>0.76</v>
      </c>
      <c r="J244" s="29">
        <v>8.0000000000000002E-3</v>
      </c>
      <c r="K244" s="28">
        <v>5.4</v>
      </c>
      <c r="L244" s="28">
        <v>7.6</v>
      </c>
      <c r="M244" s="29">
        <v>0</v>
      </c>
      <c r="N244" s="30"/>
      <c r="O244" s="27">
        <v>85</v>
      </c>
      <c r="P244" s="27">
        <v>8509</v>
      </c>
      <c r="Q244" s="27" t="s">
        <v>288</v>
      </c>
      <c r="R244" s="31">
        <f>VLOOKUP(Q244,[1]Страна!D$1:F$120,2,FALSE)</f>
        <v>0.03</v>
      </c>
      <c r="S244" s="32" t="s">
        <v>28</v>
      </c>
      <c r="T244" s="27" t="str">
        <f>VLOOKUP(S244,[1]Страна!$A$2:$B$246,2,0)</f>
        <v>КИТАЙ</v>
      </c>
      <c r="W244" s="34"/>
      <c r="X244" s="35" t="e">
        <f t="shared" si="24"/>
        <v>#N/A</v>
      </c>
      <c r="Y244" s="35" t="e">
        <f>VLOOKUP(W244,A243:$S$5784,9,FALSE)</f>
        <v>#N/A</v>
      </c>
      <c r="Z244" s="36" t="e">
        <f t="shared" si="25"/>
        <v>#N/A</v>
      </c>
      <c r="AA244" s="37" t="e">
        <f t="shared" si="26"/>
        <v>#N/A</v>
      </c>
      <c r="AB244" s="38" t="e">
        <f t="shared" si="27"/>
        <v>#N/A</v>
      </c>
      <c r="AC244" s="39" t="e">
        <f t="shared" si="28"/>
        <v>#N/A</v>
      </c>
    </row>
    <row r="245" spans="1:29" ht="10.5" customHeight="1">
      <c r="A245" s="25" t="s">
        <v>385</v>
      </c>
      <c r="B245" s="26" t="s">
        <v>386</v>
      </c>
      <c r="C245" s="27">
        <v>10</v>
      </c>
      <c r="D245" s="27" t="s">
        <v>220</v>
      </c>
      <c r="E245" s="28">
        <v>773</v>
      </c>
      <c r="F245" s="28">
        <v>7730</v>
      </c>
      <c r="G245" s="28">
        <v>156.14599999999999</v>
      </c>
      <c r="H245" s="28">
        <v>0.54</v>
      </c>
      <c r="I245" s="28">
        <v>0.76</v>
      </c>
      <c r="J245" s="29">
        <v>8.0000000000000002E-3</v>
      </c>
      <c r="K245" s="28">
        <v>5.4</v>
      </c>
      <c r="L245" s="28">
        <v>7.6</v>
      </c>
      <c r="M245" s="29">
        <v>0</v>
      </c>
      <c r="N245" s="30"/>
      <c r="O245" s="27">
        <v>85</v>
      </c>
      <c r="P245" s="27">
        <v>8509</v>
      </c>
      <c r="Q245" s="27" t="s">
        <v>288</v>
      </c>
      <c r="R245" s="31">
        <f>VLOOKUP(Q245,[1]Страна!D$1:F$120,2,FALSE)</f>
        <v>0.03</v>
      </c>
      <c r="S245" s="32" t="s">
        <v>28</v>
      </c>
      <c r="T245" s="27" t="str">
        <f>VLOOKUP(S245,[1]Страна!$A$2:$B$246,2,0)</f>
        <v>КИТАЙ</v>
      </c>
      <c r="W245" s="34"/>
      <c r="X245" s="35" t="e">
        <f t="shared" si="24"/>
        <v>#N/A</v>
      </c>
      <c r="Y245" s="35" t="e">
        <f>VLOOKUP(W245,A244:$S$5784,9,FALSE)</f>
        <v>#N/A</v>
      </c>
      <c r="Z245" s="36" t="e">
        <f t="shared" si="25"/>
        <v>#N/A</v>
      </c>
      <c r="AA245" s="37" t="e">
        <f t="shared" si="26"/>
        <v>#N/A</v>
      </c>
      <c r="AB245" s="38" t="e">
        <f t="shared" si="27"/>
        <v>#N/A</v>
      </c>
      <c r="AC245" s="39" t="e">
        <f t="shared" si="28"/>
        <v>#N/A</v>
      </c>
    </row>
    <row r="246" spans="1:29" ht="10.5" customHeight="1">
      <c r="A246" s="25" t="s">
        <v>387</v>
      </c>
      <c r="B246" s="26" t="s">
        <v>388</v>
      </c>
      <c r="C246" s="27">
        <v>2</v>
      </c>
      <c r="D246" s="27" t="s">
        <v>220</v>
      </c>
      <c r="E246" s="28">
        <v>1554</v>
      </c>
      <c r="F246" s="28">
        <v>3108</v>
      </c>
      <c r="G246" s="28">
        <v>62.781599999999997</v>
      </c>
      <c r="H246" s="28">
        <v>1.8</v>
      </c>
      <c r="I246" s="28">
        <v>2.1</v>
      </c>
      <c r="J246" s="29">
        <v>1.7999999999999999E-2</v>
      </c>
      <c r="K246" s="28">
        <v>3.6</v>
      </c>
      <c r="L246" s="28">
        <v>4.2</v>
      </c>
      <c r="M246" s="29">
        <v>0</v>
      </c>
      <c r="N246" s="30"/>
      <c r="O246" s="27">
        <v>85</v>
      </c>
      <c r="P246" s="27">
        <v>8516</v>
      </c>
      <c r="Q246" s="27" t="s">
        <v>389</v>
      </c>
      <c r="R246" s="31">
        <f>VLOOKUP(Q246,[1]Страна!D$1:F$120,2,FALSE)</f>
        <v>0.05</v>
      </c>
      <c r="S246" s="32" t="s">
        <v>28</v>
      </c>
      <c r="T246" s="27" t="str">
        <f>VLOOKUP(S246,[1]Страна!$A$2:$B$246,2,0)</f>
        <v>КИТАЙ</v>
      </c>
      <c r="W246" s="34"/>
      <c r="X246" s="35" t="e">
        <f t="shared" si="24"/>
        <v>#N/A</v>
      </c>
      <c r="Y246" s="35" t="e">
        <f>VLOOKUP(W246,A245:$S$5784,9,FALSE)</f>
        <v>#N/A</v>
      </c>
      <c r="Z246" s="36" t="e">
        <f t="shared" si="25"/>
        <v>#N/A</v>
      </c>
      <c r="AA246" s="37" t="e">
        <f t="shared" si="26"/>
        <v>#N/A</v>
      </c>
      <c r="AB246" s="38" t="e">
        <f t="shared" si="27"/>
        <v>#N/A</v>
      </c>
      <c r="AC246" s="39" t="e">
        <f t="shared" si="28"/>
        <v>#N/A</v>
      </c>
    </row>
    <row r="247" spans="1:29" ht="10.5" customHeight="1">
      <c r="A247" s="25">
        <v>214018</v>
      </c>
      <c r="B247" s="26" t="s">
        <v>390</v>
      </c>
      <c r="C247" s="27">
        <v>1</v>
      </c>
      <c r="D247" s="27" t="s">
        <v>26</v>
      </c>
      <c r="E247" s="28">
        <v>570</v>
      </c>
      <c r="F247" s="28">
        <v>570</v>
      </c>
      <c r="G247" s="28">
        <v>17.099999999999998</v>
      </c>
      <c r="H247" s="28">
        <v>0.4</v>
      </c>
      <c r="I247" s="28">
        <v>0.8</v>
      </c>
      <c r="J247" s="29">
        <v>6.0000000000000001E-3</v>
      </c>
      <c r="K247" s="28">
        <v>0.4</v>
      </c>
      <c r="L247" s="28">
        <v>0.8</v>
      </c>
      <c r="M247" s="29">
        <f t="shared" ref="M247:M267" si="31">C247*J247</f>
        <v>6.0000000000000001E-3</v>
      </c>
      <c r="N247" s="30">
        <v>8693807203372</v>
      </c>
      <c r="O247" s="27">
        <v>85</v>
      </c>
      <c r="P247" s="27">
        <v>8510</v>
      </c>
      <c r="Q247" s="27" t="s">
        <v>391</v>
      </c>
      <c r="R247" s="31">
        <f>VLOOKUP(Q247,[1]Страна!D$1:F$120,2,FALSE)</f>
        <v>0.03</v>
      </c>
      <c r="S247" s="32" t="s">
        <v>28</v>
      </c>
      <c r="T247" s="27" t="str">
        <f>VLOOKUP(S247,[1]Страна!$A$2:$B$246,2,0)</f>
        <v>КИТАЙ</v>
      </c>
      <c r="W247" s="34"/>
      <c r="X247" s="35" t="e">
        <f t="shared" si="24"/>
        <v>#N/A</v>
      </c>
      <c r="Y247" s="35" t="e">
        <f>VLOOKUP(W247,A246:$S$5784,9,FALSE)</f>
        <v>#N/A</v>
      </c>
      <c r="Z247" s="36" t="e">
        <f t="shared" si="25"/>
        <v>#N/A</v>
      </c>
      <c r="AA247" s="37" t="e">
        <f t="shared" si="26"/>
        <v>#N/A</v>
      </c>
      <c r="AB247" s="38" t="e">
        <f t="shared" si="27"/>
        <v>#N/A</v>
      </c>
      <c r="AC247" s="39" t="e">
        <f t="shared" si="28"/>
        <v>#N/A</v>
      </c>
    </row>
    <row r="248" spans="1:29" ht="10.5" customHeight="1">
      <c r="A248" s="25" t="s">
        <v>392</v>
      </c>
      <c r="B248" s="26" t="s">
        <v>393</v>
      </c>
      <c r="C248" s="27">
        <v>28</v>
      </c>
      <c r="D248" s="27"/>
      <c r="E248" s="28">
        <v>33</v>
      </c>
      <c r="F248" s="28">
        <v>924</v>
      </c>
      <c r="G248" s="28">
        <v>27.72</v>
      </c>
      <c r="H248" s="28">
        <v>0.3</v>
      </c>
      <c r="I248" s="28">
        <v>0.35</v>
      </c>
      <c r="J248" s="29">
        <v>9.3200000000000002E-3</v>
      </c>
      <c r="K248" s="28"/>
      <c r="L248" s="28"/>
      <c r="M248" s="29">
        <f t="shared" si="31"/>
        <v>0.26096000000000003</v>
      </c>
      <c r="N248" s="30"/>
      <c r="O248" s="27">
        <v>85</v>
      </c>
      <c r="P248" s="27">
        <v>8510</v>
      </c>
      <c r="Q248" s="27" t="s">
        <v>391</v>
      </c>
      <c r="R248" s="31">
        <f>VLOOKUP(Q248,[1]Страна!D$1:F$120,2,FALSE)</f>
        <v>0.03</v>
      </c>
      <c r="S248" s="32" t="s">
        <v>28</v>
      </c>
      <c r="T248" s="27" t="str">
        <f>VLOOKUP(S248,[1]Страна!$A$2:$B$246,2,0)</f>
        <v>КИТАЙ</v>
      </c>
      <c r="W248" s="34"/>
      <c r="X248" s="35" t="e">
        <f t="shared" si="24"/>
        <v>#N/A</v>
      </c>
      <c r="Y248" s="35" t="e">
        <f>VLOOKUP(W248,A247:$S$5784,9,FALSE)</f>
        <v>#N/A</v>
      </c>
      <c r="Z248" s="36" t="e">
        <f t="shared" si="25"/>
        <v>#N/A</v>
      </c>
      <c r="AA248" s="37" t="e">
        <f t="shared" si="26"/>
        <v>#N/A</v>
      </c>
      <c r="AB248" s="38" t="e">
        <f t="shared" si="27"/>
        <v>#N/A</v>
      </c>
      <c r="AC248" s="39" t="e">
        <f t="shared" si="28"/>
        <v>#N/A</v>
      </c>
    </row>
    <row r="249" spans="1:29" ht="10.5" customHeight="1">
      <c r="A249" s="25" t="s">
        <v>394</v>
      </c>
      <c r="B249" s="26" t="s">
        <v>395</v>
      </c>
      <c r="C249" s="27">
        <v>18</v>
      </c>
      <c r="D249" s="27" t="s">
        <v>220</v>
      </c>
      <c r="E249" s="28">
        <v>44</v>
      </c>
      <c r="F249" s="28">
        <v>792</v>
      </c>
      <c r="G249" s="28">
        <v>23.759999999999998</v>
      </c>
      <c r="H249" s="28">
        <v>0.2</v>
      </c>
      <c r="I249" s="28">
        <v>0.35</v>
      </c>
      <c r="J249" s="29">
        <v>9.3200000000000002E-3</v>
      </c>
      <c r="K249" s="28"/>
      <c r="L249" s="28"/>
      <c r="M249" s="29">
        <f t="shared" si="31"/>
        <v>0.16775999999999999</v>
      </c>
      <c r="N249" s="30"/>
      <c r="O249" s="27">
        <v>85</v>
      </c>
      <c r="P249" s="27">
        <v>8510</v>
      </c>
      <c r="Q249" s="27" t="s">
        <v>391</v>
      </c>
      <c r="R249" s="31">
        <f>VLOOKUP(Q249,[1]Страна!D$1:F$120,2,FALSE)</f>
        <v>0.03</v>
      </c>
      <c r="S249" s="32" t="s">
        <v>28</v>
      </c>
      <c r="T249" s="27" t="str">
        <f>VLOOKUP(S249,[1]Страна!$A$2:$B$246,2,0)</f>
        <v>КИТАЙ</v>
      </c>
      <c r="W249" s="34"/>
      <c r="X249" s="35" t="e">
        <f t="shared" si="24"/>
        <v>#N/A</v>
      </c>
      <c r="Y249" s="35" t="e">
        <f>VLOOKUP(W249,A248:$S$5784,9,FALSE)</f>
        <v>#N/A</v>
      </c>
      <c r="Z249" s="36" t="e">
        <f t="shared" si="25"/>
        <v>#N/A</v>
      </c>
      <c r="AA249" s="37" t="e">
        <f t="shared" si="26"/>
        <v>#N/A</v>
      </c>
      <c r="AB249" s="38" t="e">
        <f t="shared" si="27"/>
        <v>#N/A</v>
      </c>
      <c r="AC249" s="39" t="e">
        <f t="shared" si="28"/>
        <v>#N/A</v>
      </c>
    </row>
    <row r="250" spans="1:29" ht="10.5" customHeight="1">
      <c r="A250" s="25">
        <v>52208</v>
      </c>
      <c r="B250" s="26" t="s">
        <v>396</v>
      </c>
      <c r="C250" s="27">
        <v>14</v>
      </c>
      <c r="D250" s="27" t="s">
        <v>26</v>
      </c>
      <c r="E250" s="28">
        <v>612</v>
      </c>
      <c r="F250" s="28">
        <v>8568</v>
      </c>
      <c r="G250" s="28">
        <v>257.03999999999996</v>
      </c>
      <c r="H250" s="28">
        <v>0.3</v>
      </c>
      <c r="I250" s="28">
        <v>0.41</v>
      </c>
      <c r="J250" s="29">
        <v>8.0000000000000004E-4</v>
      </c>
      <c r="K250" s="28">
        <v>4.2</v>
      </c>
      <c r="L250" s="28">
        <v>5.7399999999999993</v>
      </c>
      <c r="M250" s="29">
        <f t="shared" si="31"/>
        <v>1.12E-2</v>
      </c>
      <c r="N250" s="30">
        <v>8693807203372</v>
      </c>
      <c r="O250" s="27">
        <v>85</v>
      </c>
      <c r="P250" s="27">
        <v>8510</v>
      </c>
      <c r="Q250" s="27" t="s">
        <v>391</v>
      </c>
      <c r="R250" s="31">
        <f>VLOOKUP(Q250,[1]Страна!D$1:F$120,2,FALSE)</f>
        <v>0.03</v>
      </c>
      <c r="S250" s="32" t="s">
        <v>28</v>
      </c>
      <c r="T250" s="27" t="str">
        <f>VLOOKUP(S250,[1]Страна!$A$2:$B$246,2,0)</f>
        <v>КИТАЙ</v>
      </c>
      <c r="W250" s="34"/>
      <c r="X250" s="35" t="e">
        <f t="shared" si="24"/>
        <v>#N/A</v>
      </c>
      <c r="Y250" s="35" t="e">
        <f>VLOOKUP(W250,A249:$S$5784,9,FALSE)</f>
        <v>#N/A</v>
      </c>
      <c r="Z250" s="36" t="e">
        <f t="shared" si="25"/>
        <v>#N/A</v>
      </c>
      <c r="AA250" s="37" t="e">
        <f t="shared" si="26"/>
        <v>#N/A</v>
      </c>
      <c r="AB250" s="38" t="e">
        <f t="shared" si="27"/>
        <v>#N/A</v>
      </c>
      <c r="AC250" s="39" t="e">
        <f t="shared" si="28"/>
        <v>#N/A</v>
      </c>
    </row>
    <row r="251" spans="1:29" ht="10.5" customHeight="1">
      <c r="A251" s="25">
        <v>137089</v>
      </c>
      <c r="B251" s="26" t="s">
        <v>397</v>
      </c>
      <c r="C251" s="27">
        <v>1</v>
      </c>
      <c r="D251" s="27" t="s">
        <v>26</v>
      </c>
      <c r="E251" s="28">
        <v>833</v>
      </c>
      <c r="F251" s="28">
        <v>833</v>
      </c>
      <c r="G251" s="28">
        <v>24.99</v>
      </c>
      <c r="H251" s="28">
        <v>0.8</v>
      </c>
      <c r="I251" s="28">
        <v>1.1000000000000001</v>
      </c>
      <c r="J251" s="29">
        <v>1.7639999999999999E-3</v>
      </c>
      <c r="K251" s="28">
        <v>0.8</v>
      </c>
      <c r="L251" s="28">
        <v>1.1000000000000001</v>
      </c>
      <c r="M251" s="29">
        <f t="shared" si="31"/>
        <v>1.7639999999999999E-3</v>
      </c>
      <c r="N251" s="30">
        <v>8693807228290</v>
      </c>
      <c r="O251" s="27">
        <v>85</v>
      </c>
      <c r="P251" s="27">
        <v>8510</v>
      </c>
      <c r="Q251" s="27" t="s">
        <v>391</v>
      </c>
      <c r="R251" s="31">
        <f>VLOOKUP(Q251,[1]Страна!D$1:F$120,2,FALSE)</f>
        <v>0.03</v>
      </c>
      <c r="S251" s="32" t="s">
        <v>28</v>
      </c>
      <c r="T251" s="27" t="str">
        <f>VLOOKUP(S251,[1]Страна!$A$2:$B$246,2,0)</f>
        <v>КИТАЙ</v>
      </c>
      <c r="W251" s="34"/>
      <c r="X251" s="35" t="e">
        <f t="shared" si="24"/>
        <v>#N/A</v>
      </c>
      <c r="Y251" s="35" t="e">
        <f>VLOOKUP(W251,A250:$S$5784,9,FALSE)</f>
        <v>#N/A</v>
      </c>
      <c r="Z251" s="36" t="e">
        <f t="shared" si="25"/>
        <v>#N/A</v>
      </c>
      <c r="AA251" s="37" t="e">
        <f t="shared" si="26"/>
        <v>#N/A</v>
      </c>
      <c r="AB251" s="38" t="e">
        <f t="shared" si="27"/>
        <v>#N/A</v>
      </c>
      <c r="AC251" s="39" t="e">
        <f t="shared" si="28"/>
        <v>#N/A</v>
      </c>
    </row>
    <row r="252" spans="1:29" ht="10.5" customHeight="1">
      <c r="A252" s="25">
        <v>38605</v>
      </c>
      <c r="B252" s="26" t="s">
        <v>398</v>
      </c>
      <c r="C252" s="27">
        <v>1</v>
      </c>
      <c r="D252" s="27" t="s">
        <v>26</v>
      </c>
      <c r="E252" s="28">
        <v>816</v>
      </c>
      <c r="F252" s="28">
        <v>816</v>
      </c>
      <c r="G252" s="28">
        <v>24.48</v>
      </c>
      <c r="H252" s="28">
        <v>0.9</v>
      </c>
      <c r="I252" s="28">
        <v>1</v>
      </c>
      <c r="J252" s="29">
        <v>1.56E-3</v>
      </c>
      <c r="K252" s="28">
        <v>0.9</v>
      </c>
      <c r="L252" s="28">
        <v>1</v>
      </c>
      <c r="M252" s="29">
        <f t="shared" si="31"/>
        <v>1.56E-3</v>
      </c>
      <c r="N252" s="30">
        <v>4895156804765</v>
      </c>
      <c r="O252" s="27">
        <v>85</v>
      </c>
      <c r="P252" s="27">
        <v>8510</v>
      </c>
      <c r="Q252" s="27" t="s">
        <v>391</v>
      </c>
      <c r="R252" s="31">
        <f>VLOOKUP(Q252,[1]Страна!D$1:F$120,2,FALSE)</f>
        <v>0.03</v>
      </c>
      <c r="S252" s="32" t="s">
        <v>28</v>
      </c>
      <c r="T252" s="27" t="str">
        <f>VLOOKUP(S252,[1]Страна!$A$2:$B$246,2,0)</f>
        <v>КИТАЙ</v>
      </c>
      <c r="W252" s="34"/>
      <c r="X252" s="35" t="e">
        <f t="shared" si="24"/>
        <v>#N/A</v>
      </c>
      <c r="Y252" s="35" t="e">
        <f>VLOOKUP(W252,A251:$S$5784,9,FALSE)</f>
        <v>#N/A</v>
      </c>
      <c r="Z252" s="36" t="e">
        <f t="shared" si="25"/>
        <v>#N/A</v>
      </c>
      <c r="AA252" s="37" t="e">
        <f t="shared" si="26"/>
        <v>#N/A</v>
      </c>
      <c r="AB252" s="38" t="e">
        <f t="shared" si="27"/>
        <v>#N/A</v>
      </c>
      <c r="AC252" s="39" t="e">
        <f t="shared" si="28"/>
        <v>#N/A</v>
      </c>
    </row>
    <row r="253" spans="1:29" ht="10.5" customHeight="1">
      <c r="A253" s="25">
        <v>52935</v>
      </c>
      <c r="B253" s="26" t="s">
        <v>399</v>
      </c>
      <c r="C253" s="27">
        <v>1</v>
      </c>
      <c r="D253" s="27" t="s">
        <v>26</v>
      </c>
      <c r="E253" s="28">
        <v>808</v>
      </c>
      <c r="F253" s="28">
        <v>808</v>
      </c>
      <c r="G253" s="28">
        <v>24.24</v>
      </c>
      <c r="H253" s="28">
        <v>0.34</v>
      </c>
      <c r="I253" s="28">
        <v>0.56000000000000005</v>
      </c>
      <c r="J253" s="29">
        <v>2.2399999999999998E-3</v>
      </c>
      <c r="K253" s="28">
        <v>0.34</v>
      </c>
      <c r="L253" s="28">
        <v>0.56000000000000005</v>
      </c>
      <c r="M253" s="29">
        <f t="shared" si="31"/>
        <v>2.2399999999999998E-3</v>
      </c>
      <c r="N253" s="30">
        <v>4895156860686</v>
      </c>
      <c r="O253" s="27">
        <v>85</v>
      </c>
      <c r="P253" s="27">
        <v>8510</v>
      </c>
      <c r="Q253" s="27" t="s">
        <v>391</v>
      </c>
      <c r="R253" s="31">
        <f>VLOOKUP(Q253,[1]Страна!D$1:F$120,2,FALSE)</f>
        <v>0.03</v>
      </c>
      <c r="S253" s="32" t="s">
        <v>28</v>
      </c>
      <c r="T253" s="27" t="str">
        <f>VLOOKUP(S253,[1]Страна!$A$2:$B$246,2,0)</f>
        <v>КИТАЙ</v>
      </c>
      <c r="W253" s="34"/>
      <c r="X253" s="35" t="e">
        <f t="shared" si="24"/>
        <v>#N/A</v>
      </c>
      <c r="Y253" s="35" t="e">
        <f>VLOOKUP(W253,A252:$S$5784,9,FALSE)</f>
        <v>#N/A</v>
      </c>
      <c r="Z253" s="36" t="e">
        <f t="shared" si="25"/>
        <v>#N/A</v>
      </c>
      <c r="AA253" s="37" t="e">
        <f t="shared" si="26"/>
        <v>#N/A</v>
      </c>
      <c r="AB253" s="38" t="e">
        <f t="shared" si="27"/>
        <v>#N/A</v>
      </c>
      <c r="AC253" s="39" t="e">
        <f t="shared" si="28"/>
        <v>#N/A</v>
      </c>
    </row>
    <row r="254" spans="1:29" ht="10.5" customHeight="1">
      <c r="A254" s="25">
        <v>51004</v>
      </c>
      <c r="B254" s="26" t="s">
        <v>400</v>
      </c>
      <c r="C254" s="27">
        <v>1</v>
      </c>
      <c r="D254" s="27" t="s">
        <v>26</v>
      </c>
      <c r="E254" s="28">
        <v>1029</v>
      </c>
      <c r="F254" s="28">
        <v>1029</v>
      </c>
      <c r="G254" s="28">
        <v>30.869999999999997</v>
      </c>
      <c r="H254" s="28">
        <v>0.3</v>
      </c>
      <c r="I254" s="28">
        <v>0.5</v>
      </c>
      <c r="J254" s="29">
        <v>2.0999999999999999E-3</v>
      </c>
      <c r="K254" s="28">
        <v>0.3</v>
      </c>
      <c r="L254" s="28">
        <v>0.5</v>
      </c>
      <c r="M254" s="29">
        <f t="shared" si="31"/>
        <v>2.0999999999999999E-3</v>
      </c>
      <c r="N254" s="30">
        <v>4895156850533</v>
      </c>
      <c r="O254" s="27">
        <v>85</v>
      </c>
      <c r="P254" s="27">
        <v>8510</v>
      </c>
      <c r="Q254" s="27" t="s">
        <v>391</v>
      </c>
      <c r="R254" s="31">
        <f>VLOOKUP(Q254,[1]Страна!D$1:F$120,2,FALSE)</f>
        <v>0.03</v>
      </c>
      <c r="S254" s="32" t="s">
        <v>28</v>
      </c>
      <c r="T254" s="27" t="str">
        <f>VLOOKUP(S254,[1]Страна!$A$2:$B$246,2,0)</f>
        <v>КИТАЙ</v>
      </c>
      <c r="W254" s="34"/>
      <c r="X254" s="35" t="e">
        <f t="shared" si="24"/>
        <v>#N/A</v>
      </c>
      <c r="Y254" s="35" t="e">
        <f>VLOOKUP(W254,A253:$S$5784,9,FALSE)</f>
        <v>#N/A</v>
      </c>
      <c r="Z254" s="36" t="e">
        <f t="shared" si="25"/>
        <v>#N/A</v>
      </c>
      <c r="AA254" s="37" t="e">
        <f t="shared" si="26"/>
        <v>#N/A</v>
      </c>
      <c r="AB254" s="38" t="e">
        <f t="shared" si="27"/>
        <v>#N/A</v>
      </c>
      <c r="AC254" s="39" t="e">
        <f t="shared" si="28"/>
        <v>#N/A</v>
      </c>
    </row>
    <row r="255" spans="1:29" ht="10.5" customHeight="1">
      <c r="A255" s="25">
        <v>46875</v>
      </c>
      <c r="B255" s="26" t="s">
        <v>401</v>
      </c>
      <c r="C255" s="27">
        <v>1</v>
      </c>
      <c r="D255" s="27" t="s">
        <v>26</v>
      </c>
      <c r="E255" s="28">
        <v>1139</v>
      </c>
      <c r="F255" s="28">
        <v>1139</v>
      </c>
      <c r="G255" s="28">
        <v>34.17</v>
      </c>
      <c r="H255" s="28">
        <v>0.7</v>
      </c>
      <c r="I255" s="28">
        <v>1</v>
      </c>
      <c r="J255" s="29">
        <v>3.0240000000000002E-3</v>
      </c>
      <c r="K255" s="28">
        <v>0.7</v>
      </c>
      <c r="L255" s="28">
        <v>1</v>
      </c>
      <c r="M255" s="29">
        <f t="shared" si="31"/>
        <v>3.0240000000000002E-3</v>
      </c>
      <c r="N255" s="30">
        <v>4895156850557</v>
      </c>
      <c r="O255" s="27">
        <v>85</v>
      </c>
      <c r="P255" s="27">
        <v>8510</v>
      </c>
      <c r="Q255" s="27" t="s">
        <v>391</v>
      </c>
      <c r="R255" s="31">
        <f>VLOOKUP(Q255,[1]Страна!D$1:F$120,2,FALSE)</f>
        <v>0.03</v>
      </c>
      <c r="S255" s="32" t="s">
        <v>28</v>
      </c>
      <c r="T255" s="27" t="str">
        <f>VLOOKUP(S255,[1]Страна!$A$2:$B$246,2,0)</f>
        <v>КИТАЙ</v>
      </c>
      <c r="W255" s="34"/>
      <c r="X255" s="35" t="e">
        <f t="shared" si="24"/>
        <v>#N/A</v>
      </c>
      <c r="Y255" s="35" t="e">
        <f>VLOOKUP(W255,A254:$S$5784,9,FALSE)</f>
        <v>#N/A</v>
      </c>
      <c r="Z255" s="36" t="e">
        <f t="shared" si="25"/>
        <v>#N/A</v>
      </c>
      <c r="AA255" s="37" t="e">
        <f t="shared" si="26"/>
        <v>#N/A</v>
      </c>
      <c r="AB255" s="38" t="e">
        <f t="shared" si="27"/>
        <v>#N/A</v>
      </c>
      <c r="AC255" s="39" t="e">
        <f t="shared" si="28"/>
        <v>#N/A</v>
      </c>
    </row>
    <row r="256" spans="1:29" ht="10.5" customHeight="1">
      <c r="A256" s="25">
        <v>52246</v>
      </c>
      <c r="B256" s="26" t="s">
        <v>402</v>
      </c>
      <c r="C256" s="27">
        <v>1</v>
      </c>
      <c r="D256" s="27" t="s">
        <v>26</v>
      </c>
      <c r="E256" s="28">
        <v>618</v>
      </c>
      <c r="F256" s="28">
        <v>618</v>
      </c>
      <c r="G256" s="28">
        <v>18.54</v>
      </c>
      <c r="H256" s="28">
        <v>0.3</v>
      </c>
      <c r="I256" s="28">
        <v>0.5</v>
      </c>
      <c r="J256" s="29">
        <v>5.5999999999999995E-4</v>
      </c>
      <c r="K256" s="28">
        <v>0.3</v>
      </c>
      <c r="L256" s="28">
        <v>0.5</v>
      </c>
      <c r="M256" s="29">
        <f t="shared" si="31"/>
        <v>5.5999999999999995E-4</v>
      </c>
      <c r="N256" s="30">
        <v>4895156860709</v>
      </c>
      <c r="O256" s="27">
        <v>85</v>
      </c>
      <c r="P256" s="27">
        <v>8510</v>
      </c>
      <c r="Q256" s="27" t="s">
        <v>391</v>
      </c>
      <c r="R256" s="31">
        <f>VLOOKUP(Q256,[1]Страна!D$1:F$120,2,FALSE)</f>
        <v>0.03</v>
      </c>
      <c r="S256" s="32" t="s">
        <v>28</v>
      </c>
      <c r="T256" s="27" t="str">
        <f>VLOOKUP(S256,[1]Страна!$A$2:$B$246,2,0)</f>
        <v>КИТАЙ</v>
      </c>
      <c r="W256" s="34"/>
      <c r="X256" s="35" t="e">
        <f t="shared" si="24"/>
        <v>#N/A</v>
      </c>
      <c r="Y256" s="35" t="e">
        <f>VLOOKUP(W256,A255:$S$5784,9,FALSE)</f>
        <v>#N/A</v>
      </c>
      <c r="Z256" s="36" t="e">
        <f t="shared" si="25"/>
        <v>#N/A</v>
      </c>
      <c r="AA256" s="37" t="e">
        <f t="shared" si="26"/>
        <v>#N/A</v>
      </c>
      <c r="AB256" s="38" t="e">
        <f t="shared" si="27"/>
        <v>#N/A</v>
      </c>
      <c r="AC256" s="39" t="e">
        <f t="shared" si="28"/>
        <v>#N/A</v>
      </c>
    </row>
    <row r="257" spans="1:29" ht="10.5" customHeight="1">
      <c r="A257" s="25">
        <v>210919</v>
      </c>
      <c r="B257" s="26" t="s">
        <v>403</v>
      </c>
      <c r="C257" s="27">
        <v>1</v>
      </c>
      <c r="D257" s="27" t="s">
        <v>26</v>
      </c>
      <c r="E257" s="28">
        <v>847</v>
      </c>
      <c r="F257" s="28">
        <v>847</v>
      </c>
      <c r="G257" s="28">
        <v>25.41</v>
      </c>
      <c r="H257" s="28">
        <v>0.45</v>
      </c>
      <c r="I257" s="28">
        <v>0.7</v>
      </c>
      <c r="J257" s="29">
        <v>2.64E-3</v>
      </c>
      <c r="K257" s="28">
        <v>0.45</v>
      </c>
      <c r="L257" s="28">
        <v>0.7</v>
      </c>
      <c r="M257" s="29">
        <f t="shared" si="31"/>
        <v>2.64E-3</v>
      </c>
      <c r="N257" s="30">
        <v>8693807228405</v>
      </c>
      <c r="O257" s="27">
        <v>85</v>
      </c>
      <c r="P257" s="27">
        <v>8510</v>
      </c>
      <c r="Q257" s="27" t="s">
        <v>391</v>
      </c>
      <c r="R257" s="31">
        <f>VLOOKUP(Q257,[1]Страна!D$1:F$120,2,FALSE)</f>
        <v>0.03</v>
      </c>
      <c r="S257" s="32" t="s">
        <v>28</v>
      </c>
      <c r="T257" s="27" t="str">
        <f>VLOOKUP(S257,[1]Страна!$A$2:$B$246,2,0)</f>
        <v>КИТАЙ</v>
      </c>
      <c r="W257" s="34"/>
      <c r="X257" s="35" t="e">
        <f t="shared" si="24"/>
        <v>#N/A</v>
      </c>
      <c r="Y257" s="35" t="e">
        <f>VLOOKUP(W257,A256:$S$5784,9,FALSE)</f>
        <v>#N/A</v>
      </c>
      <c r="Z257" s="36" t="e">
        <f t="shared" si="25"/>
        <v>#N/A</v>
      </c>
      <c r="AA257" s="37" t="e">
        <f t="shared" si="26"/>
        <v>#N/A</v>
      </c>
      <c r="AB257" s="38" t="e">
        <f t="shared" si="27"/>
        <v>#N/A</v>
      </c>
      <c r="AC257" s="39" t="e">
        <f t="shared" si="28"/>
        <v>#N/A</v>
      </c>
    </row>
    <row r="258" spans="1:29" ht="10.5" customHeight="1">
      <c r="A258" s="25" t="s">
        <v>404</v>
      </c>
      <c r="B258" s="26" t="s">
        <v>405</v>
      </c>
      <c r="C258" s="27">
        <v>30</v>
      </c>
      <c r="D258" s="27"/>
      <c r="E258" s="28">
        <v>26</v>
      </c>
      <c r="F258" s="28">
        <v>780</v>
      </c>
      <c r="G258" s="28">
        <v>23.4</v>
      </c>
      <c r="H258" s="28">
        <v>0.02</v>
      </c>
      <c r="I258" s="28">
        <v>0.03</v>
      </c>
      <c r="J258" s="29">
        <v>8.0000000000000002E-3</v>
      </c>
      <c r="K258" s="28"/>
      <c r="L258" s="28"/>
      <c r="M258" s="29">
        <f t="shared" si="31"/>
        <v>0.24</v>
      </c>
      <c r="N258" s="30"/>
      <c r="O258" s="27"/>
      <c r="P258" s="27"/>
      <c r="Q258" s="27" t="s">
        <v>406</v>
      </c>
      <c r="R258" s="31" t="e">
        <f>VLOOKUP(Q258,[1]Страна!D$1:F$120,2,FALSE)</f>
        <v>#N/A</v>
      </c>
      <c r="S258" s="32" t="s">
        <v>407</v>
      </c>
      <c r="T258" s="27" t="str">
        <f>VLOOKUP(S258,[1]Страна!$A$2:$B$246,2,0)</f>
        <v>НИДЕРЛАНДЫ</v>
      </c>
      <c r="W258" s="34"/>
      <c r="X258" s="35" t="e">
        <f t="shared" si="24"/>
        <v>#N/A</v>
      </c>
      <c r="Y258" s="35" t="e">
        <f>VLOOKUP(W258,A257:$S$5784,9,FALSE)</f>
        <v>#N/A</v>
      </c>
      <c r="Z258" s="36" t="e">
        <f t="shared" si="25"/>
        <v>#N/A</v>
      </c>
      <c r="AA258" s="37" t="e">
        <f t="shared" si="26"/>
        <v>#N/A</v>
      </c>
      <c r="AB258" s="38" t="e">
        <f t="shared" si="27"/>
        <v>#N/A</v>
      </c>
      <c r="AC258" s="39" t="e">
        <f t="shared" si="28"/>
        <v>#N/A</v>
      </c>
    </row>
    <row r="259" spans="1:29" ht="10.5" customHeight="1">
      <c r="A259" s="25">
        <v>36438</v>
      </c>
      <c r="B259" s="26" t="s">
        <v>408</v>
      </c>
      <c r="C259" s="27">
        <v>1</v>
      </c>
      <c r="D259" s="27" t="s">
        <v>26</v>
      </c>
      <c r="E259" s="28">
        <v>834</v>
      </c>
      <c r="F259" s="28">
        <v>834</v>
      </c>
      <c r="G259" s="28">
        <v>25.02</v>
      </c>
      <c r="H259" s="28">
        <v>1.82</v>
      </c>
      <c r="I259" s="28">
        <v>2</v>
      </c>
      <c r="J259" s="29">
        <v>8.6999999999999994E-3</v>
      </c>
      <c r="K259" s="28">
        <v>1.82</v>
      </c>
      <c r="L259" s="28">
        <v>2</v>
      </c>
      <c r="M259" s="29">
        <f t="shared" si="31"/>
        <v>8.6999999999999994E-3</v>
      </c>
      <c r="N259" s="30">
        <v>4895156840527</v>
      </c>
      <c r="O259" s="27">
        <v>85</v>
      </c>
      <c r="P259" s="27">
        <v>8516</v>
      </c>
      <c r="Q259" s="27" t="s">
        <v>389</v>
      </c>
      <c r="R259" s="31">
        <f>VLOOKUP(Q259,[1]Страна!D$1:F$120,2,FALSE)</f>
        <v>0.05</v>
      </c>
      <c r="S259" s="32" t="s">
        <v>28</v>
      </c>
      <c r="T259" s="27" t="str">
        <f>VLOOKUP(S259,[1]Страна!$A$2:$B$246,2,0)</f>
        <v>КИТАЙ</v>
      </c>
      <c r="W259" s="34"/>
      <c r="X259" s="35" t="e">
        <f t="shared" ref="X259:X322" si="32">VLOOKUP(W259,$A$2:$S$5784,8,FALSE)</f>
        <v>#N/A</v>
      </c>
      <c r="Y259" s="35" t="e">
        <f>VLOOKUP(W259,A258:$S$5784,9,FALSE)</f>
        <v>#N/A</v>
      </c>
      <c r="Z259" s="36" t="e">
        <f t="shared" ref="Z259:Z322" si="33">VLOOKUP(W259,A$3:T$5784,18,FALSE)</f>
        <v>#N/A</v>
      </c>
      <c r="AA259" s="37" t="e">
        <f t="shared" ref="AA259:AA322" si="34">VLOOKUP(W259,A$3:S$5784,10,FALSE)</f>
        <v>#N/A</v>
      </c>
      <c r="AB259" s="38" t="e">
        <f t="shared" ref="AB259:AB322" si="35">VLOOKUP(W259,A$3:T$5784,20,FALSE)</f>
        <v>#N/A</v>
      </c>
      <c r="AC259" s="39" t="e">
        <f t="shared" si="28"/>
        <v>#N/A</v>
      </c>
    </row>
    <row r="260" spans="1:29" ht="10.5" customHeight="1">
      <c r="A260" s="25">
        <v>218907</v>
      </c>
      <c r="B260" s="26" t="s">
        <v>409</v>
      </c>
      <c r="C260" s="27">
        <v>2</v>
      </c>
      <c r="D260" s="27" t="s">
        <v>26</v>
      </c>
      <c r="E260" s="28">
        <v>2063</v>
      </c>
      <c r="F260" s="28">
        <v>4126</v>
      </c>
      <c r="G260" s="28">
        <v>206.3</v>
      </c>
      <c r="H260" s="28">
        <v>26.8</v>
      </c>
      <c r="I260" s="28">
        <v>28</v>
      </c>
      <c r="J260" s="29">
        <v>0.43168000000000001</v>
      </c>
      <c r="K260" s="28">
        <v>53.6</v>
      </c>
      <c r="L260" s="28">
        <v>53.6</v>
      </c>
      <c r="M260" s="29">
        <f t="shared" si="31"/>
        <v>0.86336000000000002</v>
      </c>
      <c r="N260" s="30">
        <v>0</v>
      </c>
      <c r="O260" s="27">
        <v>73</v>
      </c>
      <c r="P260" s="27">
        <v>7324</v>
      </c>
      <c r="Q260" s="27" t="s">
        <v>410</v>
      </c>
      <c r="R260" s="31" t="e">
        <f>VLOOKUP(Q260,[1]Страна!D$1:F$120,2,FALSE)</f>
        <v>#N/A</v>
      </c>
      <c r="S260" s="32" t="s">
        <v>28</v>
      </c>
      <c r="T260" s="27" t="str">
        <f>VLOOKUP(S260,[1]Страна!$A$2:$B$246,2,0)</f>
        <v>КИТАЙ</v>
      </c>
      <c r="W260" s="34"/>
      <c r="X260" s="35" t="e">
        <f t="shared" si="32"/>
        <v>#N/A</v>
      </c>
      <c r="Y260" s="35" t="e">
        <f>VLOOKUP(W260,A259:$S$5784,9,FALSE)</f>
        <v>#N/A</v>
      </c>
      <c r="Z260" s="36" t="e">
        <f t="shared" si="33"/>
        <v>#N/A</v>
      </c>
      <c r="AA260" s="37" t="e">
        <f t="shared" si="34"/>
        <v>#N/A</v>
      </c>
      <c r="AB260" s="38" t="e">
        <f t="shared" si="35"/>
        <v>#N/A</v>
      </c>
      <c r="AC260" s="39" t="e">
        <f t="shared" ref="AC260:AC323" si="36">VLOOKUP(W260,A$3:T$5784,14,FALSE)</f>
        <v>#N/A</v>
      </c>
    </row>
    <row r="261" spans="1:29" ht="10.5" customHeight="1">
      <c r="A261" s="25">
        <v>218908</v>
      </c>
      <c r="B261" s="26" t="s">
        <v>411</v>
      </c>
      <c r="C261" s="27">
        <v>2</v>
      </c>
      <c r="D261" s="27" t="s">
        <v>26</v>
      </c>
      <c r="E261" s="28">
        <v>2115</v>
      </c>
      <c r="F261" s="28">
        <v>4230</v>
      </c>
      <c r="G261" s="28">
        <v>211.5</v>
      </c>
      <c r="H261" s="28">
        <v>28.8</v>
      </c>
      <c r="I261" s="28">
        <v>30</v>
      </c>
      <c r="J261" s="29">
        <v>0.47599999999999998</v>
      </c>
      <c r="K261" s="28">
        <v>57.6</v>
      </c>
      <c r="L261" s="28">
        <v>57.6</v>
      </c>
      <c r="M261" s="29">
        <f t="shared" si="31"/>
        <v>0.95199999999999996</v>
      </c>
      <c r="N261" s="30">
        <v>0</v>
      </c>
      <c r="O261" s="27">
        <v>73</v>
      </c>
      <c r="P261" s="27">
        <v>7324</v>
      </c>
      <c r="Q261" s="27" t="s">
        <v>410</v>
      </c>
      <c r="R261" s="31" t="e">
        <f>VLOOKUP(Q261,[1]Страна!D$1:F$120,2,FALSE)</f>
        <v>#N/A</v>
      </c>
      <c r="S261" s="32" t="s">
        <v>28</v>
      </c>
      <c r="T261" s="27" t="str">
        <f>VLOOKUP(S261,[1]Страна!$A$2:$B$246,2,0)</f>
        <v>КИТАЙ</v>
      </c>
      <c r="W261" s="34"/>
      <c r="X261" s="35" t="e">
        <f t="shared" si="32"/>
        <v>#N/A</v>
      </c>
      <c r="Y261" s="35" t="e">
        <f>VLOOKUP(W261,A260:$S$5784,9,FALSE)</f>
        <v>#N/A</v>
      </c>
      <c r="Z261" s="36" t="e">
        <f t="shared" si="33"/>
        <v>#N/A</v>
      </c>
      <c r="AA261" s="37" t="e">
        <f t="shared" si="34"/>
        <v>#N/A</v>
      </c>
      <c r="AB261" s="38" t="e">
        <f t="shared" si="35"/>
        <v>#N/A</v>
      </c>
      <c r="AC261" s="39" t="e">
        <f t="shared" si="36"/>
        <v>#N/A</v>
      </c>
    </row>
    <row r="262" spans="1:29" ht="10.5" customHeight="1">
      <c r="A262" s="25">
        <v>218361</v>
      </c>
      <c r="B262" s="26" t="s">
        <v>412</v>
      </c>
      <c r="C262" s="27">
        <v>1</v>
      </c>
      <c r="D262" s="27" t="s">
        <v>26</v>
      </c>
      <c r="E262" s="28">
        <v>2446</v>
      </c>
      <c r="F262" s="28">
        <v>2446</v>
      </c>
      <c r="G262" s="28">
        <v>122.30000000000001</v>
      </c>
      <c r="H262" s="28">
        <v>25.8</v>
      </c>
      <c r="I262" s="28">
        <v>27</v>
      </c>
      <c r="J262" s="29">
        <v>0.47599999999999998</v>
      </c>
      <c r="K262" s="28">
        <v>25.8</v>
      </c>
      <c r="L262" s="28">
        <v>25.8</v>
      </c>
      <c r="M262" s="29">
        <f t="shared" si="31"/>
        <v>0.47599999999999998</v>
      </c>
      <c r="N262" s="30">
        <v>0</v>
      </c>
      <c r="O262" s="27">
        <v>73</v>
      </c>
      <c r="P262" s="27">
        <v>7324</v>
      </c>
      <c r="Q262" s="27" t="s">
        <v>410</v>
      </c>
      <c r="R262" s="31" t="e">
        <f>VLOOKUP(Q262,[1]Страна!D$1:F$120,2,FALSE)</f>
        <v>#N/A</v>
      </c>
      <c r="S262" s="32" t="s">
        <v>28</v>
      </c>
      <c r="T262" s="27" t="str">
        <f>VLOOKUP(S262,[1]Страна!$A$2:$B$246,2,0)</f>
        <v>КИТАЙ</v>
      </c>
      <c r="W262" s="34"/>
      <c r="X262" s="35" t="e">
        <f t="shared" si="32"/>
        <v>#N/A</v>
      </c>
      <c r="Y262" s="35" t="e">
        <f>VLOOKUP(W262,A261:$S$5784,9,FALSE)</f>
        <v>#N/A</v>
      </c>
      <c r="Z262" s="36" t="e">
        <f t="shared" si="33"/>
        <v>#N/A</v>
      </c>
      <c r="AA262" s="37" t="e">
        <f t="shared" si="34"/>
        <v>#N/A</v>
      </c>
      <c r="AB262" s="38" t="e">
        <f t="shared" si="35"/>
        <v>#N/A</v>
      </c>
      <c r="AC262" s="39" t="e">
        <f t="shared" si="36"/>
        <v>#N/A</v>
      </c>
    </row>
    <row r="263" spans="1:29" ht="10.5" customHeight="1">
      <c r="A263" s="25">
        <v>218703</v>
      </c>
      <c r="B263" s="26" t="s">
        <v>413</v>
      </c>
      <c r="C263" s="27">
        <v>1</v>
      </c>
      <c r="D263" s="27" t="s">
        <v>26</v>
      </c>
      <c r="E263" s="28">
        <v>2577</v>
      </c>
      <c r="F263" s="28">
        <v>2577</v>
      </c>
      <c r="G263" s="28">
        <v>128.85</v>
      </c>
      <c r="H263" s="28">
        <v>27.8</v>
      </c>
      <c r="I263" s="28">
        <v>29</v>
      </c>
      <c r="J263" s="29">
        <v>0.44800000000000001</v>
      </c>
      <c r="K263" s="28">
        <v>27.8</v>
      </c>
      <c r="L263" s="28">
        <v>27.8</v>
      </c>
      <c r="M263" s="29">
        <f t="shared" si="31"/>
        <v>0.44800000000000001</v>
      </c>
      <c r="N263" s="30">
        <v>0</v>
      </c>
      <c r="O263" s="27">
        <v>73</v>
      </c>
      <c r="P263" s="27">
        <v>7324</v>
      </c>
      <c r="Q263" s="27" t="s">
        <v>410</v>
      </c>
      <c r="R263" s="31" t="e">
        <f>VLOOKUP(Q263,[1]Страна!D$1:F$120,2,FALSE)</f>
        <v>#N/A</v>
      </c>
      <c r="S263" s="32" t="s">
        <v>28</v>
      </c>
      <c r="T263" s="27" t="str">
        <f>VLOOKUP(S263,[1]Страна!$A$2:$B$246,2,0)</f>
        <v>КИТАЙ</v>
      </c>
      <c r="W263" s="34"/>
      <c r="X263" s="35" t="e">
        <f t="shared" si="32"/>
        <v>#N/A</v>
      </c>
      <c r="Y263" s="35" t="e">
        <f>VLOOKUP(W263,A262:$S$5784,9,FALSE)</f>
        <v>#N/A</v>
      </c>
      <c r="Z263" s="36" t="e">
        <f t="shared" si="33"/>
        <v>#N/A</v>
      </c>
      <c r="AA263" s="37" t="e">
        <f t="shared" si="34"/>
        <v>#N/A</v>
      </c>
      <c r="AB263" s="38" t="e">
        <f t="shared" si="35"/>
        <v>#N/A</v>
      </c>
      <c r="AC263" s="39" t="e">
        <f t="shared" si="36"/>
        <v>#N/A</v>
      </c>
    </row>
    <row r="264" spans="1:29" ht="10.5" customHeight="1">
      <c r="A264" s="25">
        <v>198376</v>
      </c>
      <c r="B264" s="26" t="s">
        <v>414</v>
      </c>
      <c r="C264" s="27">
        <v>1</v>
      </c>
      <c r="D264" s="27" t="s">
        <v>26</v>
      </c>
      <c r="E264" s="28">
        <v>4225</v>
      </c>
      <c r="F264" s="28">
        <v>4225</v>
      </c>
      <c r="G264" s="28">
        <v>211.25</v>
      </c>
      <c r="H264" s="28">
        <v>6.16</v>
      </c>
      <c r="I264" s="28">
        <v>7.35</v>
      </c>
      <c r="J264" s="29">
        <v>7.5167999999999999E-2</v>
      </c>
      <c r="K264" s="28">
        <v>6.16</v>
      </c>
      <c r="L264" s="28">
        <v>7.35</v>
      </c>
      <c r="M264" s="29">
        <f t="shared" si="31"/>
        <v>7.5167999999999999E-2</v>
      </c>
      <c r="N264" s="30">
        <v>4680013313517</v>
      </c>
      <c r="O264" s="27">
        <v>73</v>
      </c>
      <c r="P264" s="27">
        <v>7321</v>
      </c>
      <c r="Q264" s="27" t="s">
        <v>415</v>
      </c>
      <c r="R264" s="31">
        <f>VLOOKUP(Q264,[1]Страна!D$1:F$120,2,FALSE)</f>
        <v>0.05</v>
      </c>
      <c r="S264" s="32" t="s">
        <v>28</v>
      </c>
      <c r="T264" s="27" t="str">
        <f>VLOOKUP(S264,[1]Страна!$A$2:$B$246,2,0)</f>
        <v>КИТАЙ</v>
      </c>
      <c r="W264" s="34"/>
      <c r="X264" s="35" t="e">
        <f t="shared" si="32"/>
        <v>#N/A</v>
      </c>
      <c r="Y264" s="35" t="e">
        <f>VLOOKUP(W264,A263:$S$5784,9,FALSE)</f>
        <v>#N/A</v>
      </c>
      <c r="Z264" s="36" t="e">
        <f t="shared" si="33"/>
        <v>#N/A</v>
      </c>
      <c r="AA264" s="37" t="e">
        <f t="shared" si="34"/>
        <v>#N/A</v>
      </c>
      <c r="AB264" s="38" t="e">
        <f t="shared" si="35"/>
        <v>#N/A</v>
      </c>
      <c r="AC264" s="39" t="e">
        <f t="shared" si="36"/>
        <v>#N/A</v>
      </c>
    </row>
    <row r="265" spans="1:29" ht="10.5" customHeight="1">
      <c r="A265" s="25">
        <v>61827</v>
      </c>
      <c r="B265" s="26" t="s">
        <v>416</v>
      </c>
      <c r="C265" s="27">
        <v>1</v>
      </c>
      <c r="D265" s="27" t="s">
        <v>26</v>
      </c>
      <c r="E265" s="28">
        <v>9512</v>
      </c>
      <c r="F265" s="28">
        <v>9512</v>
      </c>
      <c r="G265" s="28">
        <v>475.6</v>
      </c>
      <c r="H265" s="28">
        <v>8.8000000000000007</v>
      </c>
      <c r="I265" s="28">
        <v>9.5</v>
      </c>
      <c r="J265" s="29">
        <v>5.7343999999999999E-2</v>
      </c>
      <c r="K265" s="28">
        <v>8.8000000000000007</v>
      </c>
      <c r="L265" s="28">
        <v>8.8000000000000007</v>
      </c>
      <c r="M265" s="29">
        <f t="shared" si="31"/>
        <v>5.7343999999999999E-2</v>
      </c>
      <c r="N265" s="30">
        <v>0</v>
      </c>
      <c r="O265" s="27">
        <v>73</v>
      </c>
      <c r="P265" s="27">
        <v>7321</v>
      </c>
      <c r="Q265" s="27" t="s">
        <v>415</v>
      </c>
      <c r="R265" s="31">
        <f>VLOOKUP(Q265,[1]Страна!D$1:F$120,2,FALSE)</f>
        <v>0.05</v>
      </c>
      <c r="S265" s="32" t="s">
        <v>28</v>
      </c>
      <c r="T265" s="27" t="str">
        <f>VLOOKUP(S265,[1]Страна!$A$2:$B$246,2,0)</f>
        <v>КИТАЙ</v>
      </c>
      <c r="W265" s="34"/>
      <c r="X265" s="35" t="e">
        <f t="shared" si="32"/>
        <v>#N/A</v>
      </c>
      <c r="Y265" s="35" t="e">
        <f>VLOOKUP(W265,A264:$S$5784,9,FALSE)</f>
        <v>#N/A</v>
      </c>
      <c r="Z265" s="36" t="e">
        <f t="shared" si="33"/>
        <v>#N/A</v>
      </c>
      <c r="AA265" s="37" t="e">
        <f t="shared" si="34"/>
        <v>#N/A</v>
      </c>
      <c r="AB265" s="38" t="e">
        <f t="shared" si="35"/>
        <v>#N/A</v>
      </c>
      <c r="AC265" s="39" t="e">
        <f t="shared" si="36"/>
        <v>#N/A</v>
      </c>
    </row>
    <row r="266" spans="1:29" ht="10.5" customHeight="1">
      <c r="A266" s="25">
        <v>191048</v>
      </c>
      <c r="B266" s="26" t="s">
        <v>417</v>
      </c>
      <c r="C266" s="27">
        <v>1</v>
      </c>
      <c r="D266" s="27" t="s">
        <v>26</v>
      </c>
      <c r="E266" s="28">
        <v>9010</v>
      </c>
      <c r="F266" s="28">
        <v>9010</v>
      </c>
      <c r="G266" s="28">
        <v>450.5</v>
      </c>
      <c r="H266" s="28">
        <v>13.25</v>
      </c>
      <c r="I266" s="28">
        <v>15.15</v>
      </c>
      <c r="J266" s="29">
        <v>5.8500000000000003E-2</v>
      </c>
      <c r="K266" s="28">
        <v>13.25</v>
      </c>
      <c r="L266" s="28">
        <v>15.15</v>
      </c>
      <c r="M266" s="29">
        <f t="shared" si="31"/>
        <v>5.8500000000000003E-2</v>
      </c>
      <c r="N266" s="30">
        <v>0</v>
      </c>
      <c r="O266" s="27">
        <v>73</v>
      </c>
      <c r="P266" s="27">
        <v>7321</v>
      </c>
      <c r="Q266" s="27" t="s">
        <v>415</v>
      </c>
      <c r="R266" s="31">
        <f>VLOOKUP(Q266,[1]Страна!D$1:F$120,2,FALSE)</f>
        <v>0.05</v>
      </c>
      <c r="S266" s="32" t="s">
        <v>28</v>
      </c>
      <c r="T266" s="27" t="str">
        <f>VLOOKUP(S266,[1]Страна!$A$2:$B$246,2,0)</f>
        <v>КИТАЙ</v>
      </c>
      <c r="W266" s="34"/>
      <c r="X266" s="35" t="e">
        <f t="shared" si="32"/>
        <v>#N/A</v>
      </c>
      <c r="Y266" s="35" t="e">
        <f>VLOOKUP(W266,A265:$S$5784,9,FALSE)</f>
        <v>#N/A</v>
      </c>
      <c r="Z266" s="36" t="e">
        <f t="shared" si="33"/>
        <v>#N/A</v>
      </c>
      <c r="AA266" s="37" t="e">
        <f t="shared" si="34"/>
        <v>#N/A</v>
      </c>
      <c r="AB266" s="38" t="e">
        <f t="shared" si="35"/>
        <v>#N/A</v>
      </c>
      <c r="AC266" s="39" t="e">
        <f t="shared" si="36"/>
        <v>#N/A</v>
      </c>
    </row>
    <row r="267" spans="1:29" ht="10.5" customHeight="1">
      <c r="A267" s="25">
        <v>52953</v>
      </c>
      <c r="B267" s="26" t="s">
        <v>418</v>
      </c>
      <c r="C267" s="27">
        <v>1</v>
      </c>
      <c r="D267" s="27" t="s">
        <v>26</v>
      </c>
      <c r="E267" s="28">
        <v>8896</v>
      </c>
      <c r="F267" s="28">
        <v>8896</v>
      </c>
      <c r="G267" s="28">
        <v>444.8</v>
      </c>
      <c r="H267" s="28">
        <v>12</v>
      </c>
      <c r="I267" s="28">
        <v>14</v>
      </c>
      <c r="J267" s="29">
        <v>5.3760000000000002E-2</v>
      </c>
      <c r="K267" s="28">
        <v>12</v>
      </c>
      <c r="L267" s="28">
        <v>14</v>
      </c>
      <c r="M267" s="29">
        <f t="shared" si="31"/>
        <v>5.3760000000000002E-2</v>
      </c>
      <c r="N267" s="30">
        <v>0</v>
      </c>
      <c r="O267" s="27">
        <v>73</v>
      </c>
      <c r="P267" s="27">
        <v>7321</v>
      </c>
      <c r="Q267" s="27" t="s">
        <v>415</v>
      </c>
      <c r="R267" s="31">
        <f>VLOOKUP(Q267,[1]Страна!D$1:F$120,2,FALSE)</f>
        <v>0.05</v>
      </c>
      <c r="S267" s="32" t="s">
        <v>28</v>
      </c>
      <c r="T267" s="27" t="str">
        <f>VLOOKUP(S267,[1]Страна!$A$2:$B$246,2,0)</f>
        <v>КИТАЙ</v>
      </c>
      <c r="W267" s="34"/>
      <c r="X267" s="35" t="e">
        <f t="shared" si="32"/>
        <v>#N/A</v>
      </c>
      <c r="Y267" s="35" t="e">
        <f>VLOOKUP(W267,A266:$S$5784,9,FALSE)</f>
        <v>#N/A</v>
      </c>
      <c r="Z267" s="36" t="e">
        <f t="shared" si="33"/>
        <v>#N/A</v>
      </c>
      <c r="AA267" s="37" t="e">
        <f t="shared" si="34"/>
        <v>#N/A</v>
      </c>
      <c r="AB267" s="38" t="e">
        <f t="shared" si="35"/>
        <v>#N/A</v>
      </c>
      <c r="AC267" s="39" t="e">
        <f t="shared" si="36"/>
        <v>#N/A</v>
      </c>
    </row>
    <row r="268" spans="1:29" ht="10.5" customHeight="1">
      <c r="A268" s="41">
        <v>198379</v>
      </c>
      <c r="B268" s="42" t="s">
        <v>419</v>
      </c>
      <c r="C268" s="43">
        <v>1</v>
      </c>
      <c r="D268" s="44" t="s">
        <v>26</v>
      </c>
      <c r="E268" s="45">
        <v>6656</v>
      </c>
      <c r="F268" s="45">
        <v>6656</v>
      </c>
      <c r="G268" s="46">
        <v>199.68</v>
      </c>
      <c r="H268" s="46">
        <v>4.22</v>
      </c>
      <c r="I268" s="46">
        <v>6.44</v>
      </c>
      <c r="J268" s="47">
        <v>3.4770000000000002E-2</v>
      </c>
      <c r="K268" s="46">
        <v>4.22</v>
      </c>
      <c r="L268" s="46">
        <v>6.44</v>
      </c>
      <c r="M268" s="47">
        <v>3.4770000000000002E-2</v>
      </c>
      <c r="N268" s="48" t="s">
        <v>420</v>
      </c>
      <c r="O268" s="49">
        <v>85</v>
      </c>
      <c r="P268" s="49">
        <v>8516</v>
      </c>
      <c r="Q268" s="49" t="s">
        <v>421</v>
      </c>
      <c r="R268" s="50">
        <v>0.03</v>
      </c>
      <c r="S268" s="51" t="s">
        <v>28</v>
      </c>
      <c r="T268" s="27" t="str">
        <f>VLOOKUP(S268,[1]Страна!$A$2:$B$246,2,0)</f>
        <v>КИТАЙ</v>
      </c>
      <c r="W268" s="40"/>
      <c r="X268" s="35" t="e">
        <f t="shared" si="32"/>
        <v>#N/A</v>
      </c>
      <c r="Y268" s="35" t="e">
        <f>VLOOKUP(W268,A267:$S$5784,9,FALSE)</f>
        <v>#N/A</v>
      </c>
      <c r="Z268" s="36" t="e">
        <f t="shared" si="33"/>
        <v>#N/A</v>
      </c>
      <c r="AA268" s="37" t="e">
        <f t="shared" si="34"/>
        <v>#N/A</v>
      </c>
      <c r="AB268" s="38" t="e">
        <f t="shared" si="35"/>
        <v>#N/A</v>
      </c>
      <c r="AC268" s="39" t="e">
        <f t="shared" si="36"/>
        <v>#N/A</v>
      </c>
    </row>
    <row r="269" spans="1:29" ht="10.5" customHeight="1">
      <c r="A269" s="25">
        <v>198378</v>
      </c>
      <c r="B269" s="26" t="s">
        <v>422</v>
      </c>
      <c r="C269" s="27">
        <v>2</v>
      </c>
      <c r="D269" s="27" t="s">
        <v>26</v>
      </c>
      <c r="E269" s="28">
        <v>6085</v>
      </c>
      <c r="F269" s="28">
        <v>12170</v>
      </c>
      <c r="G269" s="28">
        <v>365.09999999999997</v>
      </c>
      <c r="H269" s="28">
        <v>4.49</v>
      </c>
      <c r="I269" s="28">
        <v>5.83</v>
      </c>
      <c r="J269" s="29">
        <v>3.5999999999999997E-2</v>
      </c>
      <c r="K269" s="28">
        <v>8.98</v>
      </c>
      <c r="L269" s="28">
        <v>11.66</v>
      </c>
      <c r="M269" s="29">
        <f>C269*J269</f>
        <v>7.1999999999999995E-2</v>
      </c>
      <c r="N269" s="30">
        <v>0</v>
      </c>
      <c r="O269" s="27">
        <v>85</v>
      </c>
      <c r="P269" s="27">
        <v>8516</v>
      </c>
      <c r="Q269" s="27" t="s">
        <v>421</v>
      </c>
      <c r="R269" s="31">
        <f>VLOOKUP(Q269,[1]Страна!D$1:F$120,2,FALSE)</f>
        <v>0.03</v>
      </c>
      <c r="S269" s="32" t="s">
        <v>28</v>
      </c>
      <c r="T269" s="27" t="str">
        <f>VLOOKUP(S269,[1]Страна!$A$2:$B$246,2,0)</f>
        <v>КИТАЙ</v>
      </c>
      <c r="W269" s="34"/>
      <c r="X269" s="35" t="e">
        <f t="shared" si="32"/>
        <v>#N/A</v>
      </c>
      <c r="Y269" s="35" t="e">
        <f>VLOOKUP(W269,A268:$S$5784,9,FALSE)</f>
        <v>#N/A</v>
      </c>
      <c r="Z269" s="36" t="e">
        <f t="shared" si="33"/>
        <v>#N/A</v>
      </c>
      <c r="AA269" s="37" t="e">
        <f t="shared" si="34"/>
        <v>#N/A</v>
      </c>
      <c r="AB269" s="38" t="e">
        <f t="shared" si="35"/>
        <v>#N/A</v>
      </c>
      <c r="AC269" s="39" t="e">
        <f t="shared" si="36"/>
        <v>#N/A</v>
      </c>
    </row>
    <row r="270" spans="1:29" ht="10.5" customHeight="1">
      <c r="A270" s="25">
        <v>235015</v>
      </c>
      <c r="B270" s="26" t="s">
        <v>423</v>
      </c>
      <c r="C270" s="27">
        <v>1</v>
      </c>
      <c r="D270" s="27" t="s">
        <v>26</v>
      </c>
      <c r="E270" s="28">
        <v>9096</v>
      </c>
      <c r="F270" s="28">
        <v>9096</v>
      </c>
      <c r="G270" s="28">
        <v>272.88</v>
      </c>
      <c r="H270" s="28">
        <v>9.5</v>
      </c>
      <c r="I270" s="28">
        <v>11</v>
      </c>
      <c r="J270" s="29">
        <v>5.2991999999999997E-2</v>
      </c>
      <c r="K270" s="28">
        <v>9.5</v>
      </c>
      <c r="L270" s="28">
        <v>11</v>
      </c>
      <c r="M270" s="29">
        <v>5.2991999999999997E-2</v>
      </c>
      <c r="N270" s="30" t="s">
        <v>424</v>
      </c>
      <c r="O270" s="27">
        <v>85</v>
      </c>
      <c r="P270" s="27">
        <v>8516</v>
      </c>
      <c r="Q270" s="27" t="s">
        <v>421</v>
      </c>
      <c r="R270" s="31">
        <f>VLOOKUP(Q270,[1]Страна!D$1:F$120,2,FALSE)</f>
        <v>0.03</v>
      </c>
      <c r="S270" s="32" t="s">
        <v>28</v>
      </c>
      <c r="T270" s="27" t="str">
        <f>VLOOKUP(S270,[1]Страна!$A$2:$B$246,2,0)</f>
        <v>КИТАЙ</v>
      </c>
      <c r="W270" s="34"/>
      <c r="X270" s="35" t="e">
        <f t="shared" si="32"/>
        <v>#N/A</v>
      </c>
      <c r="Y270" s="35" t="e">
        <f>VLOOKUP(W270,A269:$S$5784,9,FALSE)</f>
        <v>#N/A</v>
      </c>
      <c r="Z270" s="36" t="e">
        <f t="shared" si="33"/>
        <v>#N/A</v>
      </c>
      <c r="AA270" s="37" t="e">
        <f t="shared" si="34"/>
        <v>#N/A</v>
      </c>
      <c r="AB270" s="38" t="e">
        <f t="shared" si="35"/>
        <v>#N/A</v>
      </c>
      <c r="AC270" s="39" t="e">
        <f t="shared" si="36"/>
        <v>#N/A</v>
      </c>
    </row>
    <row r="271" spans="1:29" ht="10.5" customHeight="1">
      <c r="A271" s="25">
        <v>198380</v>
      </c>
      <c r="B271" s="26" t="s">
        <v>425</v>
      </c>
      <c r="C271" s="27">
        <v>1</v>
      </c>
      <c r="D271" s="27" t="s">
        <v>26</v>
      </c>
      <c r="E271" s="28">
        <v>14527</v>
      </c>
      <c r="F271" s="28">
        <v>14527</v>
      </c>
      <c r="G271" s="28">
        <v>435.81</v>
      </c>
      <c r="H271" s="28">
        <v>9.7100000000000009</v>
      </c>
      <c r="I271" s="28">
        <v>11.04</v>
      </c>
      <c r="J271" s="29">
        <v>4.8576000000000001E-2</v>
      </c>
      <c r="K271" s="28">
        <v>9.7100000000000009</v>
      </c>
      <c r="L271" s="28">
        <v>11.04</v>
      </c>
      <c r="M271" s="29">
        <v>4.8576000000000001E-2</v>
      </c>
      <c r="N271" s="30" t="s">
        <v>426</v>
      </c>
      <c r="O271" s="27">
        <v>85</v>
      </c>
      <c r="P271" s="27">
        <v>8516</v>
      </c>
      <c r="Q271" s="27" t="s">
        <v>421</v>
      </c>
      <c r="R271" s="31">
        <f>VLOOKUP(Q271,[1]Страна!D$1:F$120,2,FALSE)</f>
        <v>0.03</v>
      </c>
      <c r="S271" s="32" t="s">
        <v>28</v>
      </c>
      <c r="T271" s="27" t="str">
        <f>VLOOKUP(S271,[1]Страна!$A$2:$B$246,2,0)</f>
        <v>КИТАЙ</v>
      </c>
      <c r="W271" s="34"/>
      <c r="X271" s="35" t="e">
        <f t="shared" si="32"/>
        <v>#N/A</v>
      </c>
      <c r="Y271" s="35" t="e">
        <f>VLOOKUP(W271,A270:$S$5784,9,FALSE)</f>
        <v>#N/A</v>
      </c>
      <c r="Z271" s="36" t="e">
        <f t="shared" si="33"/>
        <v>#N/A</v>
      </c>
      <c r="AA271" s="37" t="e">
        <f t="shared" si="34"/>
        <v>#N/A</v>
      </c>
      <c r="AB271" s="38" t="e">
        <f t="shared" si="35"/>
        <v>#N/A</v>
      </c>
      <c r="AC271" s="39" t="e">
        <f t="shared" si="36"/>
        <v>#N/A</v>
      </c>
    </row>
    <row r="272" spans="1:29" ht="10.5" customHeight="1">
      <c r="A272" s="25">
        <v>61812</v>
      </c>
      <c r="B272" s="26" t="s">
        <v>427</v>
      </c>
      <c r="C272" s="27">
        <v>2</v>
      </c>
      <c r="D272" s="27" t="s">
        <v>26</v>
      </c>
      <c r="E272" s="28">
        <v>15309</v>
      </c>
      <c r="F272" s="28">
        <v>30618</v>
      </c>
      <c r="G272" s="28">
        <v>918.54</v>
      </c>
      <c r="H272" s="28">
        <v>7.35</v>
      </c>
      <c r="I272" s="28">
        <v>8</v>
      </c>
      <c r="J272" s="29">
        <v>5.2991999999999997E-2</v>
      </c>
      <c r="K272" s="28">
        <v>14.7</v>
      </c>
      <c r="L272" s="28">
        <v>16</v>
      </c>
      <c r="M272" s="29">
        <f>C272*J272</f>
        <v>0.10598399999999999</v>
      </c>
      <c r="N272" s="30">
        <v>0</v>
      </c>
      <c r="O272" s="27">
        <v>85</v>
      </c>
      <c r="P272" s="27">
        <v>8516</v>
      </c>
      <c r="Q272" s="27" t="s">
        <v>421</v>
      </c>
      <c r="R272" s="31">
        <f>VLOOKUP(Q272,[1]Страна!D$1:F$120,2,FALSE)</f>
        <v>0.03</v>
      </c>
      <c r="S272" s="32" t="s">
        <v>28</v>
      </c>
      <c r="T272" s="27" t="str">
        <f>VLOOKUP(S272,[1]Страна!$A$2:$B$246,2,0)</f>
        <v>КИТАЙ</v>
      </c>
      <c r="W272" s="34"/>
      <c r="X272" s="35" t="e">
        <f t="shared" si="32"/>
        <v>#N/A</v>
      </c>
      <c r="Y272" s="35" t="e">
        <f>VLOOKUP(W272,A271:$S$5784,9,FALSE)</f>
        <v>#N/A</v>
      </c>
      <c r="Z272" s="36" t="e">
        <f t="shared" si="33"/>
        <v>#N/A</v>
      </c>
      <c r="AA272" s="37" t="e">
        <f t="shared" si="34"/>
        <v>#N/A</v>
      </c>
      <c r="AB272" s="38" t="e">
        <f t="shared" si="35"/>
        <v>#N/A</v>
      </c>
      <c r="AC272" s="39" t="e">
        <f t="shared" si="36"/>
        <v>#N/A</v>
      </c>
    </row>
    <row r="273" spans="1:29" ht="10.5" customHeight="1">
      <c r="A273" s="25">
        <v>74066</v>
      </c>
      <c r="B273" s="26" t="s">
        <v>428</v>
      </c>
      <c r="C273" s="27">
        <v>1</v>
      </c>
      <c r="D273" s="27" t="s">
        <v>26</v>
      </c>
      <c r="E273" s="28">
        <v>5848</v>
      </c>
      <c r="F273" s="28">
        <v>5848</v>
      </c>
      <c r="G273" s="28">
        <v>292.39999999999998</v>
      </c>
      <c r="H273" s="28">
        <v>7.35</v>
      </c>
      <c r="I273" s="28">
        <v>8.3000000000000007</v>
      </c>
      <c r="J273" s="29">
        <v>4.9919999999999999E-2</v>
      </c>
      <c r="K273" s="28">
        <v>7.35</v>
      </c>
      <c r="L273" s="28">
        <v>8.3000000000000007</v>
      </c>
      <c r="M273" s="29">
        <v>4.9919999999999999E-2</v>
      </c>
      <c r="N273" s="30">
        <v>0</v>
      </c>
      <c r="O273" s="27">
        <v>73</v>
      </c>
      <c r="P273" s="27">
        <v>7321</v>
      </c>
      <c r="Q273" s="27" t="s">
        <v>415</v>
      </c>
      <c r="R273" s="31">
        <f>VLOOKUP(Q273,[1]Страна!D$1:F$120,2,FALSE)</f>
        <v>0.05</v>
      </c>
      <c r="S273" s="32" t="s">
        <v>223</v>
      </c>
      <c r="T273" s="27" t="str">
        <f>VLOOKUP(S273,[1]Страна!$A$2:$B$246,2,0)</f>
        <v>ТУРЦИЯ</v>
      </c>
      <c r="W273" s="34"/>
      <c r="X273" s="35" t="e">
        <f t="shared" si="32"/>
        <v>#N/A</v>
      </c>
      <c r="Y273" s="35" t="e">
        <f>VLOOKUP(W273,A272:$S$5784,9,FALSE)</f>
        <v>#N/A</v>
      </c>
      <c r="Z273" s="36" t="e">
        <f t="shared" si="33"/>
        <v>#N/A</v>
      </c>
      <c r="AA273" s="37" t="e">
        <f t="shared" si="34"/>
        <v>#N/A</v>
      </c>
      <c r="AB273" s="38" t="e">
        <f t="shared" si="35"/>
        <v>#N/A</v>
      </c>
      <c r="AC273" s="39" t="e">
        <f t="shared" si="36"/>
        <v>#N/A</v>
      </c>
    </row>
    <row r="274" spans="1:29" ht="10.5" customHeight="1">
      <c r="A274" s="25">
        <v>61761</v>
      </c>
      <c r="B274" s="26" t="s">
        <v>429</v>
      </c>
      <c r="C274" s="27">
        <v>2</v>
      </c>
      <c r="D274" s="27" t="s">
        <v>26</v>
      </c>
      <c r="E274" s="28">
        <v>10506</v>
      </c>
      <c r="F274" s="28">
        <v>21012</v>
      </c>
      <c r="G274" s="28">
        <v>1050.6000000000001</v>
      </c>
      <c r="H274" s="28">
        <v>8.8000000000000007</v>
      </c>
      <c r="I274" s="28">
        <v>10</v>
      </c>
      <c r="J274" s="29">
        <v>6.6061999999999996E-2</v>
      </c>
      <c r="K274" s="28">
        <v>17.600000000000001</v>
      </c>
      <c r="L274" s="28">
        <v>17.600000000000001</v>
      </c>
      <c r="M274" s="29">
        <f t="shared" ref="M274:M288" si="37">C274*J274</f>
        <v>0.13212399999999999</v>
      </c>
      <c r="N274" s="30">
        <v>0</v>
      </c>
      <c r="O274" s="27">
        <v>73</v>
      </c>
      <c r="P274" s="27">
        <v>7321</v>
      </c>
      <c r="Q274" s="27" t="s">
        <v>415</v>
      </c>
      <c r="R274" s="31">
        <f>VLOOKUP(Q274,[1]Страна!D$1:F$120,2,FALSE)</f>
        <v>0.05</v>
      </c>
      <c r="S274" s="32" t="s">
        <v>28</v>
      </c>
      <c r="T274" s="27" t="str">
        <f>VLOOKUP(S274,[1]Страна!$A$2:$B$246,2,0)</f>
        <v>КИТАЙ</v>
      </c>
      <c r="W274" s="34"/>
      <c r="X274" s="35" t="e">
        <f t="shared" si="32"/>
        <v>#N/A</v>
      </c>
      <c r="Y274" s="35" t="e">
        <f>VLOOKUP(W274,A273:$S$5784,9,FALSE)</f>
        <v>#N/A</v>
      </c>
      <c r="Z274" s="36" t="e">
        <f t="shared" si="33"/>
        <v>#N/A</v>
      </c>
      <c r="AA274" s="37" t="e">
        <f t="shared" si="34"/>
        <v>#N/A</v>
      </c>
      <c r="AB274" s="38" t="e">
        <f t="shared" si="35"/>
        <v>#N/A</v>
      </c>
      <c r="AC274" s="39" t="e">
        <f t="shared" si="36"/>
        <v>#N/A</v>
      </c>
    </row>
    <row r="275" spans="1:29" ht="10.5" customHeight="1">
      <c r="A275" s="25">
        <v>61795</v>
      </c>
      <c r="B275" s="26" t="s">
        <v>430</v>
      </c>
      <c r="C275" s="27">
        <v>1</v>
      </c>
      <c r="D275" s="27" t="s">
        <v>26</v>
      </c>
      <c r="E275" s="28">
        <v>9002</v>
      </c>
      <c r="F275" s="28">
        <v>9002</v>
      </c>
      <c r="G275" s="28">
        <v>450.1</v>
      </c>
      <c r="H275" s="28">
        <v>8.8000000000000007</v>
      </c>
      <c r="I275" s="28">
        <v>10</v>
      </c>
      <c r="J275" s="29">
        <v>5.824E-2</v>
      </c>
      <c r="K275" s="28">
        <v>8.8000000000000007</v>
      </c>
      <c r="L275" s="28">
        <v>8.8000000000000007</v>
      </c>
      <c r="M275" s="29">
        <f t="shared" si="37"/>
        <v>5.824E-2</v>
      </c>
      <c r="N275" s="30">
        <v>0</v>
      </c>
      <c r="O275" s="27">
        <v>73</v>
      </c>
      <c r="P275" s="27">
        <v>7321</v>
      </c>
      <c r="Q275" s="27" t="s">
        <v>415</v>
      </c>
      <c r="R275" s="31">
        <f>VLOOKUP(Q275,[1]Страна!D$1:F$120,2,FALSE)</f>
        <v>0.05</v>
      </c>
      <c r="S275" s="32" t="s">
        <v>28</v>
      </c>
      <c r="T275" s="27" t="str">
        <f>VLOOKUP(S275,[1]Страна!$A$2:$B$246,2,0)</f>
        <v>КИТАЙ</v>
      </c>
      <c r="W275" s="34"/>
      <c r="X275" s="35" t="e">
        <f t="shared" si="32"/>
        <v>#N/A</v>
      </c>
      <c r="Y275" s="35" t="e">
        <f>VLOOKUP(W275,A274:$S$5784,9,FALSE)</f>
        <v>#N/A</v>
      </c>
      <c r="Z275" s="36" t="e">
        <f t="shared" si="33"/>
        <v>#N/A</v>
      </c>
      <c r="AA275" s="37" t="e">
        <f t="shared" si="34"/>
        <v>#N/A</v>
      </c>
      <c r="AB275" s="38" t="e">
        <f t="shared" si="35"/>
        <v>#N/A</v>
      </c>
      <c r="AC275" s="39" t="e">
        <f t="shared" si="36"/>
        <v>#N/A</v>
      </c>
    </row>
    <row r="276" spans="1:29" ht="10.5" customHeight="1">
      <c r="A276" s="25">
        <v>190860</v>
      </c>
      <c r="B276" s="26" t="s">
        <v>431</v>
      </c>
      <c r="C276" s="27">
        <v>1</v>
      </c>
      <c r="D276" s="27" t="s">
        <v>26</v>
      </c>
      <c r="E276" s="28">
        <v>7353</v>
      </c>
      <c r="F276" s="28">
        <v>7353</v>
      </c>
      <c r="G276" s="28">
        <v>367.65000000000003</v>
      </c>
      <c r="H276" s="28">
        <v>6.5</v>
      </c>
      <c r="I276" s="28">
        <v>7</v>
      </c>
      <c r="J276" s="29">
        <v>5.1968E-2</v>
      </c>
      <c r="K276" s="28">
        <v>6.5</v>
      </c>
      <c r="L276" s="28">
        <v>7</v>
      </c>
      <c r="M276" s="29">
        <f t="shared" si="37"/>
        <v>5.1968E-2</v>
      </c>
      <c r="N276" s="30">
        <v>0</v>
      </c>
      <c r="O276" s="27">
        <v>73</v>
      </c>
      <c r="P276" s="27">
        <v>7321</v>
      </c>
      <c r="Q276" s="27" t="s">
        <v>415</v>
      </c>
      <c r="R276" s="31">
        <f>VLOOKUP(Q276,[1]Страна!D$1:F$120,2,FALSE)</f>
        <v>0.05</v>
      </c>
      <c r="S276" s="32" t="s">
        <v>223</v>
      </c>
      <c r="T276" s="27" t="str">
        <f>VLOOKUP(S276,[1]Страна!$A$2:$B$246,2,0)</f>
        <v>ТУРЦИЯ</v>
      </c>
      <c r="W276" s="34"/>
      <c r="X276" s="35" t="e">
        <f t="shared" si="32"/>
        <v>#N/A</v>
      </c>
      <c r="Y276" s="35" t="e">
        <f>VLOOKUP(W276,A275:$S$5784,9,FALSE)</f>
        <v>#N/A</v>
      </c>
      <c r="Z276" s="36" t="e">
        <f t="shared" si="33"/>
        <v>#N/A</v>
      </c>
      <c r="AA276" s="37" t="e">
        <f t="shared" si="34"/>
        <v>#N/A</v>
      </c>
      <c r="AB276" s="38" t="e">
        <f t="shared" si="35"/>
        <v>#N/A</v>
      </c>
      <c r="AC276" s="39" t="e">
        <f t="shared" si="36"/>
        <v>#N/A</v>
      </c>
    </row>
    <row r="277" spans="1:29" ht="10.5" customHeight="1">
      <c r="A277" s="25">
        <v>74067</v>
      </c>
      <c r="B277" s="26" t="s">
        <v>432</v>
      </c>
      <c r="C277" s="27">
        <v>1</v>
      </c>
      <c r="D277" s="27" t="s">
        <v>26</v>
      </c>
      <c r="E277" s="28">
        <v>6435</v>
      </c>
      <c r="F277" s="28">
        <v>6435</v>
      </c>
      <c r="G277" s="28">
        <v>321.75</v>
      </c>
      <c r="H277" s="28">
        <v>7.35</v>
      </c>
      <c r="I277" s="28">
        <v>8.3000000000000007</v>
      </c>
      <c r="J277" s="29">
        <v>5.3760000000000002E-2</v>
      </c>
      <c r="K277" s="28">
        <v>7.35</v>
      </c>
      <c r="L277" s="28">
        <v>8.3000000000000007</v>
      </c>
      <c r="M277" s="29">
        <f t="shared" si="37"/>
        <v>5.3760000000000002E-2</v>
      </c>
      <c r="N277" s="30">
        <v>4680013312640</v>
      </c>
      <c r="O277" s="27">
        <v>73</v>
      </c>
      <c r="P277" s="27">
        <v>7321</v>
      </c>
      <c r="Q277" s="27" t="s">
        <v>415</v>
      </c>
      <c r="R277" s="31">
        <f>VLOOKUP(Q277,[1]Страна!D$1:F$120,2,FALSE)</f>
        <v>0.05</v>
      </c>
      <c r="S277" s="32" t="s">
        <v>223</v>
      </c>
      <c r="T277" s="27" t="str">
        <f>VLOOKUP(S277,[1]Страна!$A$2:$B$246,2,0)</f>
        <v>ТУРЦИЯ</v>
      </c>
      <c r="W277" s="34"/>
      <c r="X277" s="35" t="e">
        <f t="shared" si="32"/>
        <v>#N/A</v>
      </c>
      <c r="Y277" s="35" t="e">
        <f>VLOOKUP(W277,A276:$S$5784,9,FALSE)</f>
        <v>#N/A</v>
      </c>
      <c r="Z277" s="36" t="e">
        <f t="shared" si="33"/>
        <v>#N/A</v>
      </c>
      <c r="AA277" s="37" t="e">
        <f t="shared" si="34"/>
        <v>#N/A</v>
      </c>
      <c r="AB277" s="38" t="e">
        <f t="shared" si="35"/>
        <v>#N/A</v>
      </c>
      <c r="AC277" s="39" t="e">
        <f t="shared" si="36"/>
        <v>#N/A</v>
      </c>
    </row>
    <row r="278" spans="1:29" ht="10.5" customHeight="1">
      <c r="A278" s="25">
        <v>212432</v>
      </c>
      <c r="B278" s="26" t="s">
        <v>433</v>
      </c>
      <c r="C278" s="27">
        <v>2</v>
      </c>
      <c r="D278" s="27" t="s">
        <v>26</v>
      </c>
      <c r="E278" s="28">
        <v>4830</v>
      </c>
      <c r="F278" s="28">
        <v>9660</v>
      </c>
      <c r="G278" s="28">
        <v>483</v>
      </c>
      <c r="H278" s="28">
        <v>5.2</v>
      </c>
      <c r="I278" s="28">
        <v>5.8</v>
      </c>
      <c r="J278" s="29">
        <v>4.2000000000000003E-2</v>
      </c>
      <c r="K278" s="28">
        <v>10.4</v>
      </c>
      <c r="L278" s="28">
        <v>11.6</v>
      </c>
      <c r="M278" s="29">
        <f t="shared" si="37"/>
        <v>8.4000000000000005E-2</v>
      </c>
      <c r="N278" s="30">
        <v>0</v>
      </c>
      <c r="O278" s="27">
        <v>73</v>
      </c>
      <c r="P278" s="27">
        <v>7321</v>
      </c>
      <c r="Q278" s="27" t="s">
        <v>415</v>
      </c>
      <c r="R278" s="31">
        <f>VLOOKUP(Q278,[1]Страна!D$1:F$120,2,FALSE)</f>
        <v>0.05</v>
      </c>
      <c r="S278" s="32" t="s">
        <v>28</v>
      </c>
      <c r="T278" s="27" t="str">
        <f>VLOOKUP(S278,[1]Страна!$A$2:$B$246,2,0)</f>
        <v>КИТАЙ</v>
      </c>
      <c r="W278" s="34"/>
      <c r="X278" s="35" t="e">
        <f t="shared" si="32"/>
        <v>#N/A</v>
      </c>
      <c r="Y278" s="35" t="e">
        <f>VLOOKUP(W278,A277:$S$5784,9,FALSE)</f>
        <v>#N/A</v>
      </c>
      <c r="Z278" s="36" t="e">
        <f t="shared" si="33"/>
        <v>#N/A</v>
      </c>
      <c r="AA278" s="37" t="e">
        <f t="shared" si="34"/>
        <v>#N/A</v>
      </c>
      <c r="AB278" s="38" t="e">
        <f t="shared" si="35"/>
        <v>#N/A</v>
      </c>
      <c r="AC278" s="39" t="e">
        <f t="shared" si="36"/>
        <v>#N/A</v>
      </c>
    </row>
    <row r="279" spans="1:29" ht="10.5" customHeight="1">
      <c r="A279" s="25">
        <v>212433</v>
      </c>
      <c r="B279" s="26" t="s">
        <v>434</v>
      </c>
      <c r="C279" s="27">
        <v>1</v>
      </c>
      <c r="D279" s="27" t="s">
        <v>26</v>
      </c>
      <c r="E279" s="28">
        <v>10005</v>
      </c>
      <c r="F279" s="28">
        <v>10005</v>
      </c>
      <c r="G279" s="28">
        <v>500.25</v>
      </c>
      <c r="H279" s="28">
        <v>7.35</v>
      </c>
      <c r="I279" s="28">
        <v>8.3000000000000007</v>
      </c>
      <c r="J279" s="29">
        <v>6.4799999999999996E-2</v>
      </c>
      <c r="K279" s="28">
        <v>7.35</v>
      </c>
      <c r="L279" s="28">
        <v>8.3000000000000007</v>
      </c>
      <c r="M279" s="29">
        <f t="shared" si="37"/>
        <v>6.4799999999999996E-2</v>
      </c>
      <c r="N279" s="30">
        <v>4680013314262</v>
      </c>
      <c r="O279" s="27">
        <v>73</v>
      </c>
      <c r="P279" s="27">
        <v>7321</v>
      </c>
      <c r="Q279" s="27" t="s">
        <v>415</v>
      </c>
      <c r="R279" s="31">
        <f>VLOOKUP(Q279,[1]Страна!D$1:F$120,2,FALSE)</f>
        <v>0.05</v>
      </c>
      <c r="S279" s="32" t="s">
        <v>28</v>
      </c>
      <c r="T279" s="27" t="str">
        <f>VLOOKUP(S279,[1]Страна!$A$2:$B$246,2,0)</f>
        <v>КИТАЙ</v>
      </c>
      <c r="W279" s="34"/>
      <c r="X279" s="35" t="e">
        <f t="shared" si="32"/>
        <v>#N/A</v>
      </c>
      <c r="Y279" s="35" t="e">
        <f>VLOOKUP(W279,A278:$S$5784,9,FALSE)</f>
        <v>#N/A</v>
      </c>
      <c r="Z279" s="36" t="e">
        <f t="shared" si="33"/>
        <v>#N/A</v>
      </c>
      <c r="AA279" s="37" t="e">
        <f t="shared" si="34"/>
        <v>#N/A</v>
      </c>
      <c r="AB279" s="38" t="e">
        <f t="shared" si="35"/>
        <v>#N/A</v>
      </c>
      <c r="AC279" s="39" t="e">
        <f t="shared" si="36"/>
        <v>#N/A</v>
      </c>
    </row>
    <row r="280" spans="1:29" ht="10.5" customHeight="1">
      <c r="A280" s="25">
        <v>205083</v>
      </c>
      <c r="B280" s="26" t="s">
        <v>435</v>
      </c>
      <c r="C280" s="27">
        <v>1</v>
      </c>
      <c r="D280" s="27" t="s">
        <v>26</v>
      </c>
      <c r="E280" s="28">
        <v>7200</v>
      </c>
      <c r="F280" s="28">
        <v>7200</v>
      </c>
      <c r="G280" s="28">
        <v>360</v>
      </c>
      <c r="H280" s="28">
        <v>9.6999999999999993</v>
      </c>
      <c r="I280" s="28">
        <v>11.5</v>
      </c>
      <c r="J280" s="29">
        <v>6.6061999999999996E-2</v>
      </c>
      <c r="K280" s="28">
        <v>9.6999999999999993</v>
      </c>
      <c r="L280" s="28">
        <v>11.5</v>
      </c>
      <c r="M280" s="29">
        <f t="shared" si="37"/>
        <v>6.6061999999999996E-2</v>
      </c>
      <c r="N280" s="30">
        <v>0</v>
      </c>
      <c r="O280" s="27">
        <v>73</v>
      </c>
      <c r="P280" s="27">
        <v>7321</v>
      </c>
      <c r="Q280" s="27" t="s">
        <v>415</v>
      </c>
      <c r="R280" s="31">
        <f>VLOOKUP(Q280,[1]Страна!D$1:F$120,2,FALSE)</f>
        <v>0.05</v>
      </c>
      <c r="S280" s="32" t="s">
        <v>28</v>
      </c>
      <c r="T280" s="27" t="str">
        <f>VLOOKUP(S280,[1]Страна!$A$2:$B$246,2,0)</f>
        <v>КИТАЙ</v>
      </c>
      <c r="W280" s="34"/>
      <c r="X280" s="35" t="e">
        <f t="shared" si="32"/>
        <v>#N/A</v>
      </c>
      <c r="Y280" s="35" t="e">
        <f>VLOOKUP(W280,A279:$S$5784,9,FALSE)</f>
        <v>#N/A</v>
      </c>
      <c r="Z280" s="36" t="e">
        <f t="shared" si="33"/>
        <v>#N/A</v>
      </c>
      <c r="AA280" s="37" t="e">
        <f t="shared" si="34"/>
        <v>#N/A</v>
      </c>
      <c r="AB280" s="38" t="e">
        <f t="shared" si="35"/>
        <v>#N/A</v>
      </c>
      <c r="AC280" s="39" t="e">
        <f t="shared" si="36"/>
        <v>#N/A</v>
      </c>
    </row>
    <row r="281" spans="1:29" ht="10.5" customHeight="1">
      <c r="A281" s="25">
        <v>205084</v>
      </c>
      <c r="B281" s="26" t="s">
        <v>436</v>
      </c>
      <c r="C281" s="27">
        <v>1</v>
      </c>
      <c r="D281" s="27" t="s">
        <v>26</v>
      </c>
      <c r="E281" s="28">
        <v>8006</v>
      </c>
      <c r="F281" s="28">
        <v>8006</v>
      </c>
      <c r="G281" s="28">
        <v>400.3</v>
      </c>
      <c r="H281" s="28">
        <v>10</v>
      </c>
      <c r="I281" s="28">
        <v>12</v>
      </c>
      <c r="J281" s="29">
        <v>6.7047999999999996E-2</v>
      </c>
      <c r="K281" s="28">
        <v>10</v>
      </c>
      <c r="L281" s="28">
        <v>12</v>
      </c>
      <c r="M281" s="29">
        <f t="shared" si="37"/>
        <v>6.7047999999999996E-2</v>
      </c>
      <c r="N281" s="30">
        <v>0</v>
      </c>
      <c r="O281" s="27">
        <v>73</v>
      </c>
      <c r="P281" s="27">
        <v>7321</v>
      </c>
      <c r="Q281" s="27" t="s">
        <v>415</v>
      </c>
      <c r="R281" s="31">
        <f>VLOOKUP(Q281,[1]Страна!D$1:F$120,2,FALSE)</f>
        <v>0.05</v>
      </c>
      <c r="S281" s="32" t="s">
        <v>28</v>
      </c>
      <c r="T281" s="27" t="str">
        <f>VLOOKUP(S281,[1]Страна!$A$2:$B$246,2,0)</f>
        <v>КИТАЙ</v>
      </c>
      <c r="W281" s="34"/>
      <c r="X281" s="35" t="e">
        <f t="shared" si="32"/>
        <v>#N/A</v>
      </c>
      <c r="Y281" s="35" t="e">
        <f>VLOOKUP(W281,A280:$S$5784,9,FALSE)</f>
        <v>#N/A</v>
      </c>
      <c r="Z281" s="36" t="e">
        <f t="shared" si="33"/>
        <v>#N/A</v>
      </c>
      <c r="AA281" s="37" t="e">
        <f t="shared" si="34"/>
        <v>#N/A</v>
      </c>
      <c r="AB281" s="38" t="e">
        <f t="shared" si="35"/>
        <v>#N/A</v>
      </c>
      <c r="AC281" s="39" t="e">
        <f t="shared" si="36"/>
        <v>#N/A</v>
      </c>
    </row>
    <row r="282" spans="1:29" ht="10.5" customHeight="1">
      <c r="A282" s="25">
        <v>61793</v>
      </c>
      <c r="B282" s="26" t="s">
        <v>437</v>
      </c>
      <c r="C282" s="27">
        <v>1</v>
      </c>
      <c r="D282" s="27" t="s">
        <v>26</v>
      </c>
      <c r="E282" s="28">
        <v>5903</v>
      </c>
      <c r="F282" s="28">
        <v>5903</v>
      </c>
      <c r="G282" s="28">
        <v>295.15000000000003</v>
      </c>
      <c r="H282" s="28">
        <v>7.35</v>
      </c>
      <c r="I282" s="28">
        <v>8.3000000000000007</v>
      </c>
      <c r="J282" s="29">
        <v>4.5359999999999998E-2</v>
      </c>
      <c r="K282" s="28">
        <v>7.35</v>
      </c>
      <c r="L282" s="28">
        <v>8.3000000000000007</v>
      </c>
      <c r="M282" s="29">
        <f t="shared" si="37"/>
        <v>4.5359999999999998E-2</v>
      </c>
      <c r="N282" s="30">
        <v>0</v>
      </c>
      <c r="O282" s="27">
        <v>73</v>
      </c>
      <c r="P282" s="27">
        <v>7321</v>
      </c>
      <c r="Q282" s="27" t="s">
        <v>415</v>
      </c>
      <c r="R282" s="31">
        <f>VLOOKUP(Q282,[1]Страна!D$1:F$120,2,FALSE)</f>
        <v>0.05</v>
      </c>
      <c r="S282" s="32" t="s">
        <v>223</v>
      </c>
      <c r="T282" s="27" t="str">
        <f>VLOOKUP(S282,[1]Страна!$A$2:$B$246,2,0)</f>
        <v>ТУРЦИЯ</v>
      </c>
      <c r="W282" s="34"/>
      <c r="X282" s="35" t="e">
        <f t="shared" si="32"/>
        <v>#N/A</v>
      </c>
      <c r="Y282" s="35" t="e">
        <f>VLOOKUP(W282,A281:$S$5784,9,FALSE)</f>
        <v>#N/A</v>
      </c>
      <c r="Z282" s="36" t="e">
        <f t="shared" si="33"/>
        <v>#N/A</v>
      </c>
      <c r="AA282" s="37" t="e">
        <f t="shared" si="34"/>
        <v>#N/A</v>
      </c>
      <c r="AB282" s="38" t="e">
        <f t="shared" si="35"/>
        <v>#N/A</v>
      </c>
      <c r="AC282" s="39" t="e">
        <f t="shared" si="36"/>
        <v>#N/A</v>
      </c>
    </row>
    <row r="283" spans="1:29" ht="10.5" customHeight="1">
      <c r="A283" s="25">
        <v>175504</v>
      </c>
      <c r="B283" s="26" t="s">
        <v>438</v>
      </c>
      <c r="C283" s="27">
        <v>4</v>
      </c>
      <c r="D283" s="27" t="s">
        <v>26</v>
      </c>
      <c r="E283" s="28">
        <v>4830</v>
      </c>
      <c r="F283" s="28">
        <v>19320</v>
      </c>
      <c r="G283" s="28">
        <v>966</v>
      </c>
      <c r="H283" s="28">
        <v>13.5</v>
      </c>
      <c r="I283" s="28">
        <v>15</v>
      </c>
      <c r="J283" s="29">
        <v>5.824E-2</v>
      </c>
      <c r="K283" s="28">
        <v>54</v>
      </c>
      <c r="L283" s="28">
        <v>60</v>
      </c>
      <c r="M283" s="29">
        <f t="shared" si="37"/>
        <v>0.23296</v>
      </c>
      <c r="N283" s="30">
        <v>0</v>
      </c>
      <c r="O283" s="27">
        <v>73</v>
      </c>
      <c r="P283" s="27">
        <v>7321</v>
      </c>
      <c r="Q283" s="27" t="s">
        <v>415</v>
      </c>
      <c r="R283" s="31">
        <f>VLOOKUP(Q283,[1]Страна!D$1:F$120,2,FALSE)</f>
        <v>0.05</v>
      </c>
      <c r="S283" s="32" t="s">
        <v>223</v>
      </c>
      <c r="T283" s="27" t="str">
        <f>VLOOKUP(S283,[1]Страна!$A$2:$B$246,2,0)</f>
        <v>ТУРЦИЯ</v>
      </c>
      <c r="W283" s="34"/>
      <c r="X283" s="35" t="e">
        <f t="shared" si="32"/>
        <v>#N/A</v>
      </c>
      <c r="Y283" s="35" t="e">
        <f>VLOOKUP(W283,A282:$S$5784,9,FALSE)</f>
        <v>#N/A</v>
      </c>
      <c r="Z283" s="36" t="e">
        <f t="shared" si="33"/>
        <v>#N/A</v>
      </c>
      <c r="AA283" s="37" t="e">
        <f t="shared" si="34"/>
        <v>#N/A</v>
      </c>
      <c r="AB283" s="38" t="e">
        <f t="shared" si="35"/>
        <v>#N/A</v>
      </c>
      <c r="AC283" s="39" t="e">
        <f t="shared" si="36"/>
        <v>#N/A</v>
      </c>
    </row>
    <row r="284" spans="1:29" ht="10.5" customHeight="1">
      <c r="A284" s="25">
        <v>133534</v>
      </c>
      <c r="B284" s="26" t="s">
        <v>439</v>
      </c>
      <c r="C284" s="27">
        <v>1</v>
      </c>
      <c r="D284" s="27" t="s">
        <v>26</v>
      </c>
      <c r="E284" s="28">
        <v>5500</v>
      </c>
      <c r="F284" s="28">
        <v>5500</v>
      </c>
      <c r="G284" s="28">
        <v>275</v>
      </c>
      <c r="H284" s="28">
        <v>7.35</v>
      </c>
      <c r="I284" s="28">
        <v>8.3000000000000007</v>
      </c>
      <c r="J284" s="29">
        <v>5.2864000000000001E-2</v>
      </c>
      <c r="K284" s="28">
        <v>7.35</v>
      </c>
      <c r="L284" s="28">
        <v>8.3000000000000007</v>
      </c>
      <c r="M284" s="29">
        <f t="shared" si="37"/>
        <v>5.2864000000000001E-2</v>
      </c>
      <c r="N284" s="30">
        <v>0</v>
      </c>
      <c r="O284" s="27">
        <v>73</v>
      </c>
      <c r="P284" s="27">
        <v>7321</v>
      </c>
      <c r="Q284" s="27" t="s">
        <v>415</v>
      </c>
      <c r="R284" s="31">
        <f>VLOOKUP(Q284,[1]Страна!D$1:F$120,2,FALSE)</f>
        <v>0.05</v>
      </c>
      <c r="S284" s="32" t="s">
        <v>223</v>
      </c>
      <c r="T284" s="27" t="str">
        <f>VLOOKUP(S284,[1]Страна!$A$2:$B$246,2,0)</f>
        <v>ТУРЦИЯ</v>
      </c>
      <c r="W284" s="34"/>
      <c r="X284" s="35" t="e">
        <f t="shared" si="32"/>
        <v>#N/A</v>
      </c>
      <c r="Y284" s="35" t="e">
        <f>VLOOKUP(W284,A283:$S$5784,9,FALSE)</f>
        <v>#N/A</v>
      </c>
      <c r="Z284" s="36" t="e">
        <f t="shared" si="33"/>
        <v>#N/A</v>
      </c>
      <c r="AA284" s="37" t="e">
        <f t="shared" si="34"/>
        <v>#N/A</v>
      </c>
      <c r="AB284" s="38" t="e">
        <f t="shared" si="35"/>
        <v>#N/A</v>
      </c>
      <c r="AC284" s="39" t="e">
        <f t="shared" si="36"/>
        <v>#N/A</v>
      </c>
    </row>
    <row r="285" spans="1:29" ht="10.5" customHeight="1">
      <c r="A285" s="25">
        <v>218080</v>
      </c>
      <c r="B285" s="26" t="s">
        <v>440</v>
      </c>
      <c r="C285" s="27">
        <v>1</v>
      </c>
      <c r="D285" s="27" t="s">
        <v>26</v>
      </c>
      <c r="E285" s="28">
        <v>5343</v>
      </c>
      <c r="F285" s="28">
        <v>5343</v>
      </c>
      <c r="G285" s="28">
        <v>267.15000000000003</v>
      </c>
      <c r="H285" s="28">
        <v>7.35</v>
      </c>
      <c r="I285" s="28">
        <v>8.3000000000000007</v>
      </c>
      <c r="J285" s="29">
        <v>5.1479999999999998E-2</v>
      </c>
      <c r="K285" s="28">
        <v>7.35</v>
      </c>
      <c r="L285" s="28">
        <v>8.3000000000000007</v>
      </c>
      <c r="M285" s="29">
        <f t="shared" si="37"/>
        <v>5.1479999999999998E-2</v>
      </c>
      <c r="N285" s="30">
        <v>0</v>
      </c>
      <c r="O285" s="27">
        <v>73</v>
      </c>
      <c r="P285" s="27">
        <v>7321</v>
      </c>
      <c r="Q285" s="27" t="s">
        <v>415</v>
      </c>
      <c r="R285" s="31">
        <f>VLOOKUP(Q285,[1]Страна!D$1:F$120,2,FALSE)</f>
        <v>0.05</v>
      </c>
      <c r="S285" s="32" t="s">
        <v>223</v>
      </c>
      <c r="T285" s="27" t="str">
        <f>VLOOKUP(S285,[1]Страна!$A$2:$B$246,2,0)</f>
        <v>ТУРЦИЯ</v>
      </c>
      <c r="W285" s="34"/>
      <c r="X285" s="35" t="e">
        <f t="shared" si="32"/>
        <v>#N/A</v>
      </c>
      <c r="Y285" s="35" t="e">
        <f>VLOOKUP(W285,A284:$S$5784,9,FALSE)</f>
        <v>#N/A</v>
      </c>
      <c r="Z285" s="36" t="e">
        <f t="shared" si="33"/>
        <v>#N/A</v>
      </c>
      <c r="AA285" s="37" t="e">
        <f t="shared" si="34"/>
        <v>#N/A</v>
      </c>
      <c r="AB285" s="38" t="e">
        <f t="shared" si="35"/>
        <v>#N/A</v>
      </c>
      <c r="AC285" s="39" t="e">
        <f t="shared" si="36"/>
        <v>#N/A</v>
      </c>
    </row>
    <row r="286" spans="1:29" ht="10.5" customHeight="1">
      <c r="A286" s="25">
        <v>198377</v>
      </c>
      <c r="B286" s="26" t="s">
        <v>441</v>
      </c>
      <c r="C286" s="27">
        <v>1</v>
      </c>
      <c r="D286" s="27" t="s">
        <v>26</v>
      </c>
      <c r="E286" s="28">
        <v>4310</v>
      </c>
      <c r="F286" s="28">
        <v>4310</v>
      </c>
      <c r="G286" s="28">
        <v>215.5</v>
      </c>
      <c r="H286" s="28">
        <v>5.15</v>
      </c>
      <c r="I286" s="28">
        <v>6</v>
      </c>
      <c r="J286" s="29">
        <v>3.4883999999999998E-2</v>
      </c>
      <c r="K286" s="28">
        <v>5.15</v>
      </c>
      <c r="L286" s="28">
        <v>6</v>
      </c>
      <c r="M286" s="29">
        <f t="shared" si="37"/>
        <v>3.4883999999999998E-2</v>
      </c>
      <c r="N286" s="30">
        <v>0</v>
      </c>
      <c r="O286" s="27">
        <v>73</v>
      </c>
      <c r="P286" s="27">
        <v>7321</v>
      </c>
      <c r="Q286" s="27" t="s">
        <v>415</v>
      </c>
      <c r="R286" s="31">
        <f>VLOOKUP(Q286,[1]Страна!D$1:F$120,2,FALSE)</f>
        <v>0.05</v>
      </c>
      <c r="S286" s="32" t="s">
        <v>28</v>
      </c>
      <c r="T286" s="27" t="str">
        <f>VLOOKUP(S286,[1]Страна!$A$2:$B$246,2,0)</f>
        <v>КИТАЙ</v>
      </c>
      <c r="W286" s="34"/>
      <c r="X286" s="35" t="e">
        <f t="shared" si="32"/>
        <v>#N/A</v>
      </c>
      <c r="Y286" s="35" t="e">
        <f>VLOOKUP(W286,A285:$S$5784,9,FALSE)</f>
        <v>#N/A</v>
      </c>
      <c r="Z286" s="36" t="e">
        <f t="shared" si="33"/>
        <v>#N/A</v>
      </c>
      <c r="AA286" s="37" t="e">
        <f t="shared" si="34"/>
        <v>#N/A</v>
      </c>
      <c r="AB286" s="38" t="e">
        <f t="shared" si="35"/>
        <v>#N/A</v>
      </c>
      <c r="AC286" s="39" t="e">
        <f t="shared" si="36"/>
        <v>#N/A</v>
      </c>
    </row>
    <row r="287" spans="1:29" ht="10.5" customHeight="1">
      <c r="A287" s="25">
        <v>218081</v>
      </c>
      <c r="B287" s="26" t="s">
        <v>442</v>
      </c>
      <c r="C287" s="27">
        <v>1</v>
      </c>
      <c r="D287" s="27" t="s">
        <v>26</v>
      </c>
      <c r="E287" s="28">
        <v>5699</v>
      </c>
      <c r="F287" s="28">
        <v>5699</v>
      </c>
      <c r="G287" s="28">
        <v>284.95</v>
      </c>
      <c r="H287" s="28">
        <v>7.2</v>
      </c>
      <c r="I287" s="28">
        <v>8</v>
      </c>
      <c r="J287" s="29">
        <v>5.8500000000000003E-2</v>
      </c>
      <c r="K287" s="28">
        <v>7.2</v>
      </c>
      <c r="L287" s="28">
        <v>8</v>
      </c>
      <c r="M287" s="29">
        <f t="shared" si="37"/>
        <v>5.8500000000000003E-2</v>
      </c>
      <c r="N287" s="30">
        <v>0</v>
      </c>
      <c r="O287" s="27">
        <v>73</v>
      </c>
      <c r="P287" s="27">
        <v>7321</v>
      </c>
      <c r="Q287" s="27" t="s">
        <v>415</v>
      </c>
      <c r="R287" s="31">
        <f>VLOOKUP(Q287,[1]Страна!D$1:F$120,2,FALSE)</f>
        <v>0.05</v>
      </c>
      <c r="S287" s="32" t="s">
        <v>223</v>
      </c>
      <c r="T287" s="27" t="str">
        <f>VLOOKUP(S287,[1]Страна!$A$2:$B$246,2,0)</f>
        <v>ТУРЦИЯ</v>
      </c>
      <c r="W287" s="34"/>
      <c r="X287" s="35" t="e">
        <f t="shared" si="32"/>
        <v>#N/A</v>
      </c>
      <c r="Y287" s="35" t="e">
        <f>VLOOKUP(W287,A286:$S$5784,9,FALSE)</f>
        <v>#N/A</v>
      </c>
      <c r="Z287" s="36" t="e">
        <f t="shared" si="33"/>
        <v>#N/A</v>
      </c>
      <c r="AA287" s="37" t="e">
        <f t="shared" si="34"/>
        <v>#N/A</v>
      </c>
      <c r="AB287" s="38" t="e">
        <f t="shared" si="35"/>
        <v>#N/A</v>
      </c>
      <c r="AC287" s="39" t="e">
        <f t="shared" si="36"/>
        <v>#N/A</v>
      </c>
    </row>
    <row r="288" spans="1:29" ht="10.5" customHeight="1">
      <c r="A288" s="25">
        <v>74065</v>
      </c>
      <c r="B288" s="26" t="s">
        <v>443</v>
      </c>
      <c r="C288" s="27">
        <v>1</v>
      </c>
      <c r="D288" s="27" t="s">
        <v>26</v>
      </c>
      <c r="E288" s="28">
        <v>5908</v>
      </c>
      <c r="F288" s="28">
        <v>5908</v>
      </c>
      <c r="G288" s="28">
        <v>295.40000000000003</v>
      </c>
      <c r="H288" s="28">
        <v>7.35</v>
      </c>
      <c r="I288" s="28">
        <v>8.3000000000000007</v>
      </c>
      <c r="J288" s="29">
        <v>5.3690000000000002E-2</v>
      </c>
      <c r="K288" s="28">
        <v>7.35</v>
      </c>
      <c r="L288" s="28">
        <v>8.3000000000000007</v>
      </c>
      <c r="M288" s="29">
        <f t="shared" si="37"/>
        <v>5.3690000000000002E-2</v>
      </c>
      <c r="N288" s="30">
        <v>0</v>
      </c>
      <c r="O288" s="27">
        <v>73</v>
      </c>
      <c r="P288" s="27">
        <v>7321</v>
      </c>
      <c r="Q288" s="27" t="s">
        <v>415</v>
      </c>
      <c r="R288" s="31">
        <f>VLOOKUP(Q288,[1]Страна!D$1:F$120,2,FALSE)</f>
        <v>0.05</v>
      </c>
      <c r="S288" s="32" t="s">
        <v>223</v>
      </c>
      <c r="T288" s="27" t="str">
        <f>VLOOKUP(S288,[1]Страна!$A$2:$B$246,2,0)</f>
        <v>ТУРЦИЯ</v>
      </c>
      <c r="W288" s="34"/>
      <c r="X288" s="35" t="e">
        <f t="shared" si="32"/>
        <v>#N/A</v>
      </c>
      <c r="Y288" s="35" t="e">
        <f>VLOOKUP(W288,A287:$S$5784,9,FALSE)</f>
        <v>#N/A</v>
      </c>
      <c r="Z288" s="36" t="e">
        <f t="shared" si="33"/>
        <v>#N/A</v>
      </c>
      <c r="AA288" s="37" t="e">
        <f t="shared" si="34"/>
        <v>#N/A</v>
      </c>
      <c r="AB288" s="38" t="e">
        <f t="shared" si="35"/>
        <v>#N/A</v>
      </c>
      <c r="AC288" s="39" t="e">
        <f t="shared" si="36"/>
        <v>#N/A</v>
      </c>
    </row>
    <row r="289" spans="1:29" ht="10.5" customHeight="1">
      <c r="A289" s="25">
        <v>213135</v>
      </c>
      <c r="B289" s="26" t="s">
        <v>444</v>
      </c>
      <c r="C289" s="27">
        <v>2</v>
      </c>
      <c r="D289" s="27" t="s">
        <v>26</v>
      </c>
      <c r="E289" s="28">
        <v>3680</v>
      </c>
      <c r="F289" s="28">
        <v>7360</v>
      </c>
      <c r="G289" s="28">
        <v>368</v>
      </c>
      <c r="H289" s="28">
        <v>6.15</v>
      </c>
      <c r="I289" s="28">
        <v>7.3</v>
      </c>
      <c r="J289" s="29">
        <v>3.2832E-2</v>
      </c>
      <c r="K289" s="28">
        <v>12.3</v>
      </c>
      <c r="L289" s="28">
        <v>14.6</v>
      </c>
      <c r="M289" s="29">
        <v>6.5664E-2</v>
      </c>
      <c r="N289" s="30" t="s">
        <v>445</v>
      </c>
      <c r="O289" s="27">
        <v>73</v>
      </c>
      <c r="P289" s="27">
        <v>7321</v>
      </c>
      <c r="Q289" s="27" t="s">
        <v>415</v>
      </c>
      <c r="R289" s="31">
        <f>VLOOKUP(Q289,[1]Страна!D$1:F$120,2,FALSE)</f>
        <v>0.05</v>
      </c>
      <c r="S289" s="32" t="s">
        <v>28</v>
      </c>
      <c r="T289" s="27" t="str">
        <f>VLOOKUP(S289,[1]Страна!$A$2:$B$246,2,0)</f>
        <v>КИТАЙ</v>
      </c>
      <c r="W289" s="34"/>
      <c r="X289" s="35" t="e">
        <f t="shared" si="32"/>
        <v>#N/A</v>
      </c>
      <c r="Y289" s="35" t="e">
        <f>VLOOKUP(W289,A288:$S$5784,9,FALSE)</f>
        <v>#N/A</v>
      </c>
      <c r="Z289" s="36" t="e">
        <f t="shared" si="33"/>
        <v>#N/A</v>
      </c>
      <c r="AA289" s="37" t="e">
        <f t="shared" si="34"/>
        <v>#N/A</v>
      </c>
      <c r="AB289" s="38" t="e">
        <f t="shared" si="35"/>
        <v>#N/A</v>
      </c>
      <c r="AC289" s="39" t="e">
        <f t="shared" si="36"/>
        <v>#N/A</v>
      </c>
    </row>
    <row r="290" spans="1:29" ht="10.5" customHeight="1">
      <c r="A290" s="25">
        <v>190861</v>
      </c>
      <c r="B290" s="26" t="s">
        <v>446</v>
      </c>
      <c r="C290" s="27">
        <v>1</v>
      </c>
      <c r="D290" s="27" t="s">
        <v>26</v>
      </c>
      <c r="E290" s="28">
        <v>9911</v>
      </c>
      <c r="F290" s="28">
        <v>9911</v>
      </c>
      <c r="G290" s="28">
        <v>495.55</v>
      </c>
      <c r="H290" s="28">
        <v>12.8</v>
      </c>
      <c r="I290" s="28">
        <v>14.7</v>
      </c>
      <c r="J290" s="29">
        <v>5.8500000000000003E-2</v>
      </c>
      <c r="K290" s="28">
        <v>12.8</v>
      </c>
      <c r="L290" s="28">
        <v>14.7</v>
      </c>
      <c r="M290" s="29">
        <f>C290*J290</f>
        <v>5.8500000000000003E-2</v>
      </c>
      <c r="N290" s="30">
        <v>0</v>
      </c>
      <c r="O290" s="27">
        <v>73</v>
      </c>
      <c r="P290" s="27">
        <v>7321</v>
      </c>
      <c r="Q290" s="27" t="s">
        <v>415</v>
      </c>
      <c r="R290" s="31">
        <f>VLOOKUP(Q290,[1]Страна!D$1:F$120,2,FALSE)</f>
        <v>0.05</v>
      </c>
      <c r="S290" s="32" t="s">
        <v>28</v>
      </c>
      <c r="T290" s="27" t="str">
        <f>VLOOKUP(S290,[1]Страна!$A$2:$B$246,2,0)</f>
        <v>КИТАЙ</v>
      </c>
      <c r="W290" s="34"/>
      <c r="X290" s="35" t="e">
        <f t="shared" si="32"/>
        <v>#N/A</v>
      </c>
      <c r="Y290" s="35" t="e">
        <f>VLOOKUP(W290,A289:$S$5784,9,FALSE)</f>
        <v>#N/A</v>
      </c>
      <c r="Z290" s="36" t="e">
        <f t="shared" si="33"/>
        <v>#N/A</v>
      </c>
      <c r="AA290" s="37" t="e">
        <f t="shared" si="34"/>
        <v>#N/A</v>
      </c>
      <c r="AB290" s="38" t="e">
        <f t="shared" si="35"/>
        <v>#N/A</v>
      </c>
      <c r="AC290" s="39" t="e">
        <f t="shared" si="36"/>
        <v>#N/A</v>
      </c>
    </row>
    <row r="291" spans="1:29" ht="10.5" customHeight="1">
      <c r="A291" s="25">
        <v>191049</v>
      </c>
      <c r="B291" s="26" t="s">
        <v>447</v>
      </c>
      <c r="C291" s="27">
        <v>1</v>
      </c>
      <c r="D291" s="27" t="s">
        <v>26</v>
      </c>
      <c r="E291" s="28">
        <v>10413</v>
      </c>
      <c r="F291" s="28">
        <v>10413</v>
      </c>
      <c r="G291" s="28">
        <v>520.65</v>
      </c>
      <c r="H291" s="28">
        <v>13.25</v>
      </c>
      <c r="I291" s="28">
        <v>15.15</v>
      </c>
      <c r="J291" s="29">
        <v>0.06</v>
      </c>
      <c r="K291" s="28">
        <v>13.25</v>
      </c>
      <c r="L291" s="28">
        <v>15.15</v>
      </c>
      <c r="M291" s="29">
        <f>C291*J291</f>
        <v>0.06</v>
      </c>
      <c r="N291" s="30">
        <v>0</v>
      </c>
      <c r="O291" s="27">
        <v>73</v>
      </c>
      <c r="P291" s="27">
        <v>7321</v>
      </c>
      <c r="Q291" s="27" t="s">
        <v>415</v>
      </c>
      <c r="R291" s="31">
        <f>VLOOKUP(Q291,[1]Страна!D$1:F$120,2,FALSE)</f>
        <v>0.05</v>
      </c>
      <c r="S291" s="32" t="s">
        <v>28</v>
      </c>
      <c r="T291" s="27" t="str">
        <f>VLOOKUP(S291,[1]Страна!$A$2:$B$246,2,0)</f>
        <v>КИТАЙ</v>
      </c>
      <c r="W291" s="34"/>
      <c r="X291" s="35" t="e">
        <f t="shared" si="32"/>
        <v>#N/A</v>
      </c>
      <c r="Y291" s="35" t="e">
        <f>VLOOKUP(W291,A290:$S$5784,9,FALSE)</f>
        <v>#N/A</v>
      </c>
      <c r="Z291" s="36" t="e">
        <f t="shared" si="33"/>
        <v>#N/A</v>
      </c>
      <c r="AA291" s="37" t="e">
        <f t="shared" si="34"/>
        <v>#N/A</v>
      </c>
      <c r="AB291" s="38" t="e">
        <f t="shared" si="35"/>
        <v>#N/A</v>
      </c>
      <c r="AC291" s="39" t="e">
        <f t="shared" si="36"/>
        <v>#N/A</v>
      </c>
    </row>
    <row r="292" spans="1:29" ht="10.5" customHeight="1">
      <c r="A292" s="25">
        <v>20795</v>
      </c>
      <c r="B292" s="26" t="s">
        <v>448</v>
      </c>
      <c r="C292" s="27">
        <v>1</v>
      </c>
      <c r="D292" s="27" t="s">
        <v>26</v>
      </c>
      <c r="E292" s="28">
        <v>9579</v>
      </c>
      <c r="F292" s="28">
        <v>9579</v>
      </c>
      <c r="G292" s="28">
        <v>287.37</v>
      </c>
      <c r="H292" s="28">
        <v>7.5</v>
      </c>
      <c r="I292" s="28">
        <v>10</v>
      </c>
      <c r="J292" s="29">
        <v>5.7119999999999997E-2</v>
      </c>
      <c r="K292" s="28">
        <v>7.5</v>
      </c>
      <c r="L292" s="28">
        <v>10</v>
      </c>
      <c r="M292" s="29">
        <f>C292*J292</f>
        <v>5.7119999999999997E-2</v>
      </c>
      <c r="N292" s="30">
        <v>0</v>
      </c>
      <c r="O292" s="27">
        <v>85</v>
      </c>
      <c r="P292" s="27">
        <v>8516</v>
      </c>
      <c r="Q292" s="27" t="s">
        <v>421</v>
      </c>
      <c r="R292" s="31">
        <f>VLOOKUP(Q292,[1]Страна!D$1:F$120,2,FALSE)</f>
        <v>0.03</v>
      </c>
      <c r="S292" s="32" t="s">
        <v>223</v>
      </c>
      <c r="T292" s="27" t="str">
        <f>VLOOKUP(S292,[1]Страна!$A$2:$B$246,2,0)</f>
        <v>ТУРЦИЯ</v>
      </c>
      <c r="W292" s="34"/>
      <c r="X292" s="35" t="e">
        <f t="shared" si="32"/>
        <v>#N/A</v>
      </c>
      <c r="Y292" s="35" t="e">
        <f>VLOOKUP(W292,A291:$S$5784,9,FALSE)</f>
        <v>#N/A</v>
      </c>
      <c r="Z292" s="36" t="e">
        <f t="shared" si="33"/>
        <v>#N/A</v>
      </c>
      <c r="AA292" s="37" t="e">
        <f t="shared" si="34"/>
        <v>#N/A</v>
      </c>
      <c r="AB292" s="38" t="e">
        <f t="shared" si="35"/>
        <v>#N/A</v>
      </c>
      <c r="AC292" s="39" t="e">
        <f t="shared" si="36"/>
        <v>#N/A</v>
      </c>
    </row>
    <row r="293" spans="1:29" ht="10.5" customHeight="1">
      <c r="A293" s="25">
        <v>20792</v>
      </c>
      <c r="B293" s="26" t="s">
        <v>449</v>
      </c>
      <c r="C293" s="27">
        <v>1</v>
      </c>
      <c r="D293" s="27" t="s">
        <v>26</v>
      </c>
      <c r="E293" s="28">
        <v>11626</v>
      </c>
      <c r="F293" s="28">
        <v>11626</v>
      </c>
      <c r="G293" s="28">
        <v>348.78</v>
      </c>
      <c r="H293" s="28">
        <v>7.5</v>
      </c>
      <c r="I293" s="28">
        <v>10</v>
      </c>
      <c r="J293" s="29">
        <v>4.4999999999999998E-2</v>
      </c>
      <c r="K293" s="28">
        <v>7.5</v>
      </c>
      <c r="L293" s="28">
        <v>10</v>
      </c>
      <c r="M293" s="29">
        <f>C293*J293</f>
        <v>4.4999999999999998E-2</v>
      </c>
      <c r="N293" s="30">
        <v>0</v>
      </c>
      <c r="O293" s="27">
        <v>85</v>
      </c>
      <c r="P293" s="27">
        <v>8516</v>
      </c>
      <c r="Q293" s="27" t="s">
        <v>421</v>
      </c>
      <c r="R293" s="31">
        <f>VLOOKUP(Q293,[1]Страна!D$1:F$120,2,FALSE)</f>
        <v>0.03</v>
      </c>
      <c r="S293" s="32" t="s">
        <v>223</v>
      </c>
      <c r="T293" s="27" t="str">
        <f>VLOOKUP(S293,[1]Страна!$A$2:$B$246,2,0)</f>
        <v>ТУРЦИЯ</v>
      </c>
      <c r="W293" s="34"/>
      <c r="X293" s="35" t="e">
        <f t="shared" si="32"/>
        <v>#N/A</v>
      </c>
      <c r="Y293" s="35" t="e">
        <f>VLOOKUP(W293,A292:$S$5784,9,FALSE)</f>
        <v>#N/A</v>
      </c>
      <c r="Z293" s="36" t="e">
        <f t="shared" si="33"/>
        <v>#N/A</v>
      </c>
      <c r="AA293" s="37" t="e">
        <f t="shared" si="34"/>
        <v>#N/A</v>
      </c>
      <c r="AB293" s="38" t="e">
        <f t="shared" si="35"/>
        <v>#N/A</v>
      </c>
      <c r="AC293" s="39" t="e">
        <f t="shared" si="36"/>
        <v>#N/A</v>
      </c>
    </row>
    <row r="294" spans="1:29" ht="10.5" customHeight="1">
      <c r="A294" s="25">
        <v>38523</v>
      </c>
      <c r="B294" s="26" t="s">
        <v>450</v>
      </c>
      <c r="C294" s="27">
        <v>1</v>
      </c>
      <c r="D294" s="27" t="s">
        <v>26</v>
      </c>
      <c r="E294" s="28">
        <v>6538</v>
      </c>
      <c r="F294" s="28">
        <f>C294*E294</f>
        <v>6538</v>
      </c>
      <c r="G294" s="28">
        <f>F294*R294</f>
        <v>326.90000000000003</v>
      </c>
      <c r="H294" s="28">
        <v>7.3</v>
      </c>
      <c r="I294" s="28">
        <v>9</v>
      </c>
      <c r="J294" s="29">
        <v>5.5661000000000002E-2</v>
      </c>
      <c r="K294" s="28">
        <f>H294*C294</f>
        <v>7.3</v>
      </c>
      <c r="L294" s="28">
        <f>I294*C294</f>
        <v>9</v>
      </c>
      <c r="M294" s="29">
        <f>J294*C294</f>
        <v>5.5661000000000002E-2</v>
      </c>
      <c r="N294" s="30" t="s">
        <v>451</v>
      </c>
      <c r="O294" s="27">
        <v>73</v>
      </c>
      <c r="P294" s="27">
        <v>7321</v>
      </c>
      <c r="Q294" s="27" t="s">
        <v>415</v>
      </c>
      <c r="R294" s="31">
        <f>VLOOKUP(Q294,[1]Страна!D$1:F$120,2,FALSE)</f>
        <v>0.05</v>
      </c>
      <c r="S294" s="32" t="s">
        <v>223</v>
      </c>
      <c r="T294" s="27" t="str">
        <f>VLOOKUP(S294,[1]Страна!$A$2:$B$246,2,0)</f>
        <v>ТУРЦИЯ</v>
      </c>
      <c r="W294" s="34"/>
      <c r="X294" s="35" t="e">
        <f t="shared" si="32"/>
        <v>#N/A</v>
      </c>
      <c r="Y294" s="35" t="e">
        <f>VLOOKUP(W294,A293:$S$5784,9,FALSE)</f>
        <v>#N/A</v>
      </c>
      <c r="Z294" s="36" t="e">
        <f t="shared" si="33"/>
        <v>#N/A</v>
      </c>
      <c r="AA294" s="37" t="e">
        <f t="shared" si="34"/>
        <v>#N/A</v>
      </c>
      <c r="AB294" s="38" t="e">
        <f t="shared" si="35"/>
        <v>#N/A</v>
      </c>
      <c r="AC294" s="39" t="e">
        <f t="shared" si="36"/>
        <v>#N/A</v>
      </c>
    </row>
    <row r="295" spans="1:29" ht="10.5" customHeight="1">
      <c r="A295" s="25">
        <v>128336</v>
      </c>
      <c r="B295" s="26" t="s">
        <v>452</v>
      </c>
      <c r="C295" s="27">
        <v>2</v>
      </c>
      <c r="D295" s="27" t="s">
        <v>26</v>
      </c>
      <c r="E295" s="28">
        <v>8619</v>
      </c>
      <c r="F295" s="28">
        <v>17238</v>
      </c>
      <c r="G295" s="28">
        <v>861.90000000000009</v>
      </c>
      <c r="H295" s="28">
        <v>8</v>
      </c>
      <c r="I295" s="28">
        <v>10</v>
      </c>
      <c r="J295" s="29">
        <v>0.22226399999999999</v>
      </c>
      <c r="K295" s="28">
        <v>16</v>
      </c>
      <c r="L295" s="28">
        <v>20</v>
      </c>
      <c r="M295" s="29">
        <f>C295*J295</f>
        <v>0.44452799999999998</v>
      </c>
      <c r="N295" s="30">
        <v>0</v>
      </c>
      <c r="O295" s="27">
        <v>73</v>
      </c>
      <c r="P295" s="27">
        <v>7321</v>
      </c>
      <c r="Q295" s="27" t="s">
        <v>415</v>
      </c>
      <c r="R295" s="31">
        <f>VLOOKUP(Q295,[1]Страна!D$1:F$120,2,FALSE)</f>
        <v>0.05</v>
      </c>
      <c r="S295" s="32" t="s">
        <v>223</v>
      </c>
      <c r="T295" s="27" t="str">
        <f>VLOOKUP(S295,[1]Страна!$A$2:$B$246,2,0)</f>
        <v>ТУРЦИЯ</v>
      </c>
      <c r="W295" s="34"/>
      <c r="X295" s="35" t="e">
        <f t="shared" si="32"/>
        <v>#N/A</v>
      </c>
      <c r="Y295" s="35" t="e">
        <f>VLOOKUP(W295,A294:$S$5784,9,FALSE)</f>
        <v>#N/A</v>
      </c>
      <c r="Z295" s="36" t="e">
        <f t="shared" si="33"/>
        <v>#N/A</v>
      </c>
      <c r="AA295" s="37" t="e">
        <f t="shared" si="34"/>
        <v>#N/A</v>
      </c>
      <c r="AB295" s="38" t="e">
        <f t="shared" si="35"/>
        <v>#N/A</v>
      </c>
      <c r="AC295" s="39" t="e">
        <f t="shared" si="36"/>
        <v>#N/A</v>
      </c>
    </row>
    <row r="296" spans="1:29" ht="10.5" customHeight="1">
      <c r="A296" s="25">
        <v>6592</v>
      </c>
      <c r="B296" s="26" t="s">
        <v>453</v>
      </c>
      <c r="C296" s="27">
        <v>1</v>
      </c>
      <c r="D296" s="27" t="s">
        <v>26</v>
      </c>
      <c r="E296" s="28">
        <v>4920</v>
      </c>
      <c r="F296" s="28">
        <v>4920</v>
      </c>
      <c r="G296" s="28">
        <v>246</v>
      </c>
      <c r="H296" s="28">
        <v>7.4</v>
      </c>
      <c r="I296" s="28">
        <v>9</v>
      </c>
      <c r="J296" s="29">
        <v>4.7190000000000003E-2</v>
      </c>
      <c r="K296" s="28">
        <v>7.4</v>
      </c>
      <c r="L296" s="28">
        <v>9</v>
      </c>
      <c r="M296" s="29">
        <v>4.7190000000000003E-2</v>
      </c>
      <c r="N296" s="30">
        <v>8690842319679</v>
      </c>
      <c r="O296" s="27">
        <v>73</v>
      </c>
      <c r="P296" s="27">
        <v>7321</v>
      </c>
      <c r="Q296" s="27" t="s">
        <v>415</v>
      </c>
      <c r="R296" s="31">
        <f>VLOOKUP(Q296,[1]Страна!D$1:F$120,2,FALSE)</f>
        <v>0.05</v>
      </c>
      <c r="S296" s="32" t="s">
        <v>223</v>
      </c>
      <c r="T296" s="27" t="str">
        <f>VLOOKUP(S296,[1]Страна!$A$2:$B$246,2,0)</f>
        <v>ТУРЦИЯ</v>
      </c>
      <c r="W296" s="34"/>
      <c r="X296" s="35" t="e">
        <f t="shared" si="32"/>
        <v>#N/A</v>
      </c>
      <c r="Y296" s="35" t="e">
        <f>VLOOKUP(W296,A295:$S$5784,9,FALSE)</f>
        <v>#N/A</v>
      </c>
      <c r="Z296" s="36" t="e">
        <f t="shared" si="33"/>
        <v>#N/A</v>
      </c>
      <c r="AA296" s="37" t="e">
        <f t="shared" si="34"/>
        <v>#N/A</v>
      </c>
      <c r="AB296" s="38" t="e">
        <f t="shared" si="35"/>
        <v>#N/A</v>
      </c>
      <c r="AC296" s="39" t="e">
        <f t="shared" si="36"/>
        <v>#N/A</v>
      </c>
    </row>
    <row r="297" spans="1:29" ht="10.5" customHeight="1">
      <c r="A297" s="25">
        <v>4400</v>
      </c>
      <c r="B297" s="26" t="s">
        <v>454</v>
      </c>
      <c r="C297" s="27">
        <v>1</v>
      </c>
      <c r="D297" s="27" t="s">
        <v>26</v>
      </c>
      <c r="E297" s="28">
        <v>4715</v>
      </c>
      <c r="F297" s="28">
        <v>4715</v>
      </c>
      <c r="G297" s="28">
        <v>235.75</v>
      </c>
      <c r="H297" s="28">
        <v>7.2</v>
      </c>
      <c r="I297" s="28">
        <v>9</v>
      </c>
      <c r="J297" s="29">
        <v>5.1479999999999998E-2</v>
      </c>
      <c r="K297" s="28">
        <v>7.2</v>
      </c>
      <c r="L297" s="28">
        <v>9</v>
      </c>
      <c r="M297" s="29">
        <f>C297*J297</f>
        <v>5.1479999999999998E-2</v>
      </c>
      <c r="N297" s="30">
        <v>0</v>
      </c>
      <c r="O297" s="27">
        <v>73</v>
      </c>
      <c r="P297" s="27">
        <v>7321</v>
      </c>
      <c r="Q297" s="27" t="s">
        <v>415</v>
      </c>
      <c r="R297" s="31">
        <f>VLOOKUP(Q297,[1]Страна!D$1:F$120,2,FALSE)</f>
        <v>0.05</v>
      </c>
      <c r="S297" s="32" t="s">
        <v>223</v>
      </c>
      <c r="T297" s="27" t="str">
        <f>VLOOKUP(S297,[1]Страна!$A$2:$B$246,2,0)</f>
        <v>ТУРЦИЯ</v>
      </c>
      <c r="W297" s="34"/>
      <c r="X297" s="35" t="e">
        <f t="shared" si="32"/>
        <v>#N/A</v>
      </c>
      <c r="Y297" s="35" t="e">
        <f>VLOOKUP(W297,A296:$S$5784,9,FALSE)</f>
        <v>#N/A</v>
      </c>
      <c r="Z297" s="36" t="e">
        <f t="shared" si="33"/>
        <v>#N/A</v>
      </c>
      <c r="AA297" s="37" t="e">
        <f t="shared" si="34"/>
        <v>#N/A</v>
      </c>
      <c r="AB297" s="38" t="e">
        <f t="shared" si="35"/>
        <v>#N/A</v>
      </c>
      <c r="AC297" s="39" t="e">
        <f t="shared" si="36"/>
        <v>#N/A</v>
      </c>
    </row>
    <row r="298" spans="1:29" ht="10.5" customHeight="1">
      <c r="A298" s="25">
        <v>52470</v>
      </c>
      <c r="B298" s="26" t="s">
        <v>455</v>
      </c>
      <c r="C298" s="27">
        <v>1</v>
      </c>
      <c r="D298" s="27" t="s">
        <v>26</v>
      </c>
      <c r="E298" s="28">
        <v>5619</v>
      </c>
      <c r="F298" s="28">
        <v>5619</v>
      </c>
      <c r="G298" s="28">
        <v>280.95</v>
      </c>
      <c r="H298" s="28">
        <v>8.1999999999999993</v>
      </c>
      <c r="I298" s="28">
        <v>9</v>
      </c>
      <c r="J298" s="29">
        <v>4.5024000000000002E-2</v>
      </c>
      <c r="K298" s="28">
        <v>8.1999999999999993</v>
      </c>
      <c r="L298" s="28">
        <v>9</v>
      </c>
      <c r="M298" s="29">
        <f>C298*J298</f>
        <v>4.5024000000000002E-2</v>
      </c>
      <c r="N298" s="30">
        <v>0</v>
      </c>
      <c r="O298" s="27">
        <v>73</v>
      </c>
      <c r="P298" s="27">
        <v>7321</v>
      </c>
      <c r="Q298" s="27" t="s">
        <v>415</v>
      </c>
      <c r="R298" s="31">
        <f>VLOOKUP(Q298,[1]Страна!D$1:F$120,2,FALSE)</f>
        <v>0.05</v>
      </c>
      <c r="S298" s="32" t="s">
        <v>223</v>
      </c>
      <c r="T298" s="27" t="str">
        <f>VLOOKUP(S298,[1]Страна!$A$2:$B$246,2,0)</f>
        <v>ТУРЦИЯ</v>
      </c>
      <c r="W298" s="34"/>
      <c r="X298" s="35" t="e">
        <f t="shared" si="32"/>
        <v>#N/A</v>
      </c>
      <c r="Y298" s="35" t="e">
        <f>VLOOKUP(W298,A297:$S$5784,9,FALSE)</f>
        <v>#N/A</v>
      </c>
      <c r="Z298" s="36" t="e">
        <f t="shared" si="33"/>
        <v>#N/A</v>
      </c>
      <c r="AA298" s="37" t="e">
        <f t="shared" si="34"/>
        <v>#N/A</v>
      </c>
      <c r="AB298" s="38" t="e">
        <f t="shared" si="35"/>
        <v>#N/A</v>
      </c>
      <c r="AC298" s="39" t="e">
        <f t="shared" si="36"/>
        <v>#N/A</v>
      </c>
    </row>
    <row r="299" spans="1:29" ht="10.5" customHeight="1">
      <c r="A299" s="25">
        <v>52867</v>
      </c>
      <c r="B299" s="26" t="s">
        <v>456</v>
      </c>
      <c r="C299" s="27">
        <v>1</v>
      </c>
      <c r="D299" s="27" t="s">
        <v>26</v>
      </c>
      <c r="E299" s="28">
        <v>5257</v>
      </c>
      <c r="F299" s="28">
        <v>5257</v>
      </c>
      <c r="G299" s="28">
        <v>157.71</v>
      </c>
      <c r="H299" s="28">
        <v>11.1</v>
      </c>
      <c r="I299" s="28">
        <v>12</v>
      </c>
      <c r="J299" s="29">
        <v>6.1131999999999999E-2</v>
      </c>
      <c r="K299" s="28">
        <v>12</v>
      </c>
      <c r="L299" s="28">
        <v>11.1</v>
      </c>
      <c r="M299" s="29">
        <f>C299*J299</f>
        <v>6.1131999999999999E-2</v>
      </c>
      <c r="N299" s="30">
        <v>4810114008092</v>
      </c>
      <c r="O299" s="27">
        <v>85</v>
      </c>
      <c r="P299" s="27">
        <v>8516</v>
      </c>
      <c r="Q299" s="27" t="s">
        <v>421</v>
      </c>
      <c r="R299" s="31">
        <f>VLOOKUP(Q299,[1]Страна!D$1:F$120,2,FALSE)</f>
        <v>0.03</v>
      </c>
      <c r="S299" s="32" t="s">
        <v>457</v>
      </c>
      <c r="T299" s="27" t="str">
        <f>VLOOKUP(S299,[1]Страна!$A$2:$B$246,2,0)</f>
        <v xml:space="preserve">БЕЛАРУСЬ </v>
      </c>
      <c r="W299" s="34"/>
      <c r="X299" s="35" t="e">
        <f t="shared" si="32"/>
        <v>#N/A</v>
      </c>
      <c r="Y299" s="35" t="e">
        <f>VLOOKUP(W299,A298:$S$5784,9,FALSE)</f>
        <v>#N/A</v>
      </c>
      <c r="Z299" s="36" t="e">
        <f t="shared" si="33"/>
        <v>#N/A</v>
      </c>
      <c r="AA299" s="37" t="e">
        <f t="shared" si="34"/>
        <v>#N/A</v>
      </c>
      <c r="AB299" s="38" t="e">
        <f t="shared" si="35"/>
        <v>#N/A</v>
      </c>
      <c r="AC299" s="39" t="e">
        <f t="shared" si="36"/>
        <v>#N/A</v>
      </c>
    </row>
    <row r="300" spans="1:29" ht="10.5" customHeight="1">
      <c r="A300" s="41">
        <v>238576</v>
      </c>
      <c r="B300" s="42" t="s">
        <v>458</v>
      </c>
      <c r="C300" s="43">
        <v>1</v>
      </c>
      <c r="D300" s="44" t="s">
        <v>26</v>
      </c>
      <c r="E300" s="45">
        <v>5749</v>
      </c>
      <c r="F300" s="45">
        <v>5749</v>
      </c>
      <c r="G300" s="46">
        <v>287.45</v>
      </c>
      <c r="H300" s="46">
        <v>9</v>
      </c>
      <c r="I300" s="46">
        <v>13</v>
      </c>
      <c r="J300" s="47">
        <v>6.1094000000000002E-2</v>
      </c>
      <c r="K300" s="46">
        <v>9</v>
      </c>
      <c r="L300" s="46">
        <v>13</v>
      </c>
      <c r="M300" s="47">
        <v>6.1094000000000002E-2</v>
      </c>
      <c r="N300" s="48" t="s">
        <v>459</v>
      </c>
      <c r="O300" s="49">
        <v>73</v>
      </c>
      <c r="P300" s="49">
        <v>7321</v>
      </c>
      <c r="Q300" s="49" t="s">
        <v>415</v>
      </c>
      <c r="R300" s="50">
        <v>0.05</v>
      </c>
      <c r="S300" s="51" t="s">
        <v>457</v>
      </c>
      <c r="T300" s="27" t="str">
        <f>VLOOKUP(S300,[1]Страна!$A$2:$B$246,2,0)</f>
        <v xml:space="preserve">БЕЛАРУСЬ </v>
      </c>
      <c r="W300" s="40"/>
      <c r="X300" s="35" t="e">
        <f t="shared" si="32"/>
        <v>#N/A</v>
      </c>
      <c r="Y300" s="35" t="e">
        <f>VLOOKUP(W300,A299:$S$5784,9,FALSE)</f>
        <v>#N/A</v>
      </c>
      <c r="Z300" s="36" t="e">
        <f t="shared" si="33"/>
        <v>#N/A</v>
      </c>
      <c r="AA300" s="37" t="e">
        <f t="shared" si="34"/>
        <v>#N/A</v>
      </c>
      <c r="AB300" s="38" t="e">
        <f t="shared" si="35"/>
        <v>#N/A</v>
      </c>
      <c r="AC300" s="39" t="e">
        <f t="shared" si="36"/>
        <v>#N/A</v>
      </c>
    </row>
    <row r="301" spans="1:29" ht="10.5" customHeight="1">
      <c r="A301" s="25">
        <v>219517</v>
      </c>
      <c r="B301" s="26" t="s">
        <v>460</v>
      </c>
      <c r="C301" s="27">
        <v>1</v>
      </c>
      <c r="D301" s="27" t="s">
        <v>26</v>
      </c>
      <c r="E301" s="28">
        <v>4402</v>
      </c>
      <c r="F301" s="28">
        <v>4402</v>
      </c>
      <c r="G301" s="28">
        <v>220.10000000000002</v>
      </c>
      <c r="H301" s="28">
        <v>6</v>
      </c>
      <c r="I301" s="28">
        <v>8</v>
      </c>
      <c r="J301" s="29">
        <v>2.6880000000000001E-2</v>
      </c>
      <c r="K301" s="28">
        <v>6</v>
      </c>
      <c r="L301" s="28">
        <v>8</v>
      </c>
      <c r="M301" s="29">
        <f>C301*J301</f>
        <v>2.6880000000000001E-2</v>
      </c>
      <c r="N301" s="30">
        <v>4811260008042</v>
      </c>
      <c r="O301" s="27">
        <v>73</v>
      </c>
      <c r="P301" s="27">
        <v>7321</v>
      </c>
      <c r="Q301" s="27" t="s">
        <v>415</v>
      </c>
      <c r="R301" s="31">
        <f>VLOOKUP(Q301,[1]Страна!D$1:F$120,2,FALSE)</f>
        <v>0.05</v>
      </c>
      <c r="S301" s="32" t="s">
        <v>457</v>
      </c>
      <c r="T301" s="27" t="str">
        <f>VLOOKUP(S301,[1]Страна!$A$2:$B$246,2,0)</f>
        <v xml:space="preserve">БЕЛАРУСЬ </v>
      </c>
      <c r="W301" s="34"/>
      <c r="X301" s="35" t="e">
        <f t="shared" si="32"/>
        <v>#N/A</v>
      </c>
      <c r="Y301" s="35" t="e">
        <f>VLOOKUP(W301,A300:$S$5784,9,FALSE)</f>
        <v>#N/A</v>
      </c>
      <c r="Z301" s="36" t="e">
        <f t="shared" si="33"/>
        <v>#N/A</v>
      </c>
      <c r="AA301" s="37" t="e">
        <f t="shared" si="34"/>
        <v>#N/A</v>
      </c>
      <c r="AB301" s="38" t="e">
        <f t="shared" si="35"/>
        <v>#N/A</v>
      </c>
      <c r="AC301" s="39" t="e">
        <f t="shared" si="36"/>
        <v>#N/A</v>
      </c>
    </row>
    <row r="302" spans="1:29" ht="10.5" customHeight="1">
      <c r="A302" s="25">
        <v>219507</v>
      </c>
      <c r="B302" s="26" t="s">
        <v>461</v>
      </c>
      <c r="C302" s="27">
        <v>1</v>
      </c>
      <c r="D302" s="27" t="s">
        <v>26</v>
      </c>
      <c r="E302" s="28">
        <v>9873</v>
      </c>
      <c r="F302" s="28">
        <v>9873</v>
      </c>
      <c r="G302" s="28">
        <v>493.65</v>
      </c>
      <c r="H302" s="28">
        <v>10</v>
      </c>
      <c r="I302" s="28">
        <v>12</v>
      </c>
      <c r="J302" s="29">
        <v>5.3865000000000003E-2</v>
      </c>
      <c r="K302" s="28">
        <v>10</v>
      </c>
      <c r="L302" s="28">
        <v>12</v>
      </c>
      <c r="M302" s="29">
        <v>5.3865000000000003E-2</v>
      </c>
      <c r="N302" s="30">
        <v>4810114019449</v>
      </c>
      <c r="O302" s="27">
        <v>73</v>
      </c>
      <c r="P302" s="27">
        <v>7321</v>
      </c>
      <c r="Q302" s="27" t="s">
        <v>415</v>
      </c>
      <c r="R302" s="31">
        <f>VLOOKUP(Q302,[1]Страна!D$1:F$120,2,FALSE)</f>
        <v>0.05</v>
      </c>
      <c r="S302" s="32" t="s">
        <v>457</v>
      </c>
      <c r="T302" s="27" t="str">
        <f>VLOOKUP(S302,[1]Страна!$A$2:$B$246,2,0)</f>
        <v xml:space="preserve">БЕЛАРУСЬ </v>
      </c>
      <c r="W302" s="34"/>
      <c r="X302" s="35" t="e">
        <f t="shared" si="32"/>
        <v>#N/A</v>
      </c>
      <c r="Y302" s="35" t="e">
        <f>VLOOKUP(W302,A301:$S$5784,9,FALSE)</f>
        <v>#N/A</v>
      </c>
      <c r="Z302" s="36" t="e">
        <f t="shared" si="33"/>
        <v>#N/A</v>
      </c>
      <c r="AA302" s="37" t="e">
        <f t="shared" si="34"/>
        <v>#N/A</v>
      </c>
      <c r="AB302" s="38" t="e">
        <f t="shared" si="35"/>
        <v>#N/A</v>
      </c>
      <c r="AC302" s="39" t="e">
        <f t="shared" si="36"/>
        <v>#N/A</v>
      </c>
    </row>
    <row r="303" spans="1:29" ht="10.5" customHeight="1">
      <c r="A303" s="25">
        <v>219085</v>
      </c>
      <c r="B303" s="26" t="s">
        <v>462</v>
      </c>
      <c r="C303" s="27">
        <v>1</v>
      </c>
      <c r="D303" s="27" t="s">
        <v>26</v>
      </c>
      <c r="E303" s="28">
        <v>9709</v>
      </c>
      <c r="F303" s="28">
        <v>9709</v>
      </c>
      <c r="G303" s="28">
        <v>485.45</v>
      </c>
      <c r="H303" s="28">
        <v>13.5</v>
      </c>
      <c r="I303" s="28">
        <v>15.5</v>
      </c>
      <c r="J303" s="29">
        <v>6.2E-2</v>
      </c>
      <c r="K303" s="28">
        <v>13.5</v>
      </c>
      <c r="L303" s="28">
        <v>15.5</v>
      </c>
      <c r="M303" s="29">
        <v>6.2E-2</v>
      </c>
      <c r="N303" s="30">
        <v>4810114019456</v>
      </c>
      <c r="O303" s="27">
        <v>73</v>
      </c>
      <c r="P303" s="27">
        <v>7321</v>
      </c>
      <c r="Q303" s="27" t="s">
        <v>415</v>
      </c>
      <c r="R303" s="31">
        <f>VLOOKUP(Q303,[1]Страна!D$1:F$120,2,FALSE)</f>
        <v>0.05</v>
      </c>
      <c r="S303" s="32" t="s">
        <v>457</v>
      </c>
      <c r="T303" s="27" t="str">
        <f>VLOOKUP(S303,[1]Страна!$A$2:$B$246,2,0)</f>
        <v xml:space="preserve">БЕЛАРУСЬ </v>
      </c>
      <c r="W303" s="34"/>
      <c r="X303" s="35" t="e">
        <f t="shared" si="32"/>
        <v>#N/A</v>
      </c>
      <c r="Y303" s="35" t="e">
        <f>VLOOKUP(W303,A302:$S$5784,9,FALSE)</f>
        <v>#N/A</v>
      </c>
      <c r="Z303" s="36" t="e">
        <f t="shared" si="33"/>
        <v>#N/A</v>
      </c>
      <c r="AA303" s="37" t="e">
        <f t="shared" si="34"/>
        <v>#N/A</v>
      </c>
      <c r="AB303" s="38" t="e">
        <f t="shared" si="35"/>
        <v>#N/A</v>
      </c>
      <c r="AC303" s="39" t="e">
        <f t="shared" si="36"/>
        <v>#N/A</v>
      </c>
    </row>
    <row r="304" spans="1:29" ht="10.5" customHeight="1">
      <c r="A304" s="25">
        <v>234890</v>
      </c>
      <c r="B304" s="26" t="s">
        <v>463</v>
      </c>
      <c r="C304" s="27">
        <v>1</v>
      </c>
      <c r="D304" s="27" t="s">
        <v>26</v>
      </c>
      <c r="E304" s="28">
        <v>9693</v>
      </c>
      <c r="F304" s="28">
        <v>9693</v>
      </c>
      <c r="G304" s="28">
        <v>484.65000000000003</v>
      </c>
      <c r="H304" s="28">
        <v>10.9</v>
      </c>
      <c r="I304" s="28">
        <v>12</v>
      </c>
      <c r="J304" s="29">
        <v>5.3865000000000003E-2</v>
      </c>
      <c r="K304" s="28">
        <v>10.9</v>
      </c>
      <c r="L304" s="28">
        <v>12</v>
      </c>
      <c r="M304" s="29">
        <v>5.3865000000000003E-2</v>
      </c>
      <c r="N304" s="30" t="s">
        <v>464</v>
      </c>
      <c r="O304" s="27">
        <v>73</v>
      </c>
      <c r="P304" s="27">
        <v>7321</v>
      </c>
      <c r="Q304" s="27" t="s">
        <v>415</v>
      </c>
      <c r="R304" s="31">
        <f>VLOOKUP(Q304,[1]Страна!D$1:F$120,2,FALSE)</f>
        <v>0.05</v>
      </c>
      <c r="S304" s="32" t="s">
        <v>457</v>
      </c>
      <c r="T304" s="27" t="str">
        <f>VLOOKUP(S304,[1]Страна!$A$2:$B$246,2,0)</f>
        <v xml:space="preserve">БЕЛАРУСЬ </v>
      </c>
      <c r="W304" s="34"/>
      <c r="X304" s="35" t="e">
        <f t="shared" si="32"/>
        <v>#N/A</v>
      </c>
      <c r="Y304" s="35" t="e">
        <f>VLOOKUP(W304,A303:$S$5784,9,FALSE)</f>
        <v>#N/A</v>
      </c>
      <c r="Z304" s="36" t="e">
        <f t="shared" si="33"/>
        <v>#N/A</v>
      </c>
      <c r="AA304" s="37" t="e">
        <f t="shared" si="34"/>
        <v>#N/A</v>
      </c>
      <c r="AB304" s="38" t="e">
        <f t="shared" si="35"/>
        <v>#N/A</v>
      </c>
      <c r="AC304" s="39" t="e">
        <f t="shared" si="36"/>
        <v>#N/A</v>
      </c>
    </row>
    <row r="305" spans="1:29" ht="10.5" customHeight="1">
      <c r="A305" s="25">
        <v>234892</v>
      </c>
      <c r="B305" s="26" t="s">
        <v>465</v>
      </c>
      <c r="C305" s="27">
        <v>1</v>
      </c>
      <c r="D305" s="27" t="s">
        <v>26</v>
      </c>
      <c r="E305" s="28">
        <v>9775</v>
      </c>
      <c r="F305" s="28">
        <v>9775</v>
      </c>
      <c r="G305" s="28">
        <v>197.45499999999998</v>
      </c>
      <c r="H305" s="28">
        <v>10.5</v>
      </c>
      <c r="I305" s="28">
        <v>12</v>
      </c>
      <c r="J305" s="29">
        <v>5.3865000000000003E-2</v>
      </c>
      <c r="K305" s="28">
        <v>10.5</v>
      </c>
      <c r="L305" s="28">
        <v>12</v>
      </c>
      <c r="M305" s="29">
        <v>5.3865000000000003E-2</v>
      </c>
      <c r="N305" s="30">
        <v>0</v>
      </c>
      <c r="O305" s="27">
        <v>73</v>
      </c>
      <c r="P305" s="27">
        <v>7321</v>
      </c>
      <c r="Q305" s="27" t="s">
        <v>415</v>
      </c>
      <c r="R305" s="31">
        <f>VLOOKUP(Q305,[1]Страна!D$1:F$120,2,FALSE)</f>
        <v>0.05</v>
      </c>
      <c r="S305" s="32" t="s">
        <v>457</v>
      </c>
      <c r="T305" s="27" t="str">
        <f>VLOOKUP(S305,[1]Страна!$A$2:$B$246,2,0)</f>
        <v xml:space="preserve">БЕЛАРУСЬ </v>
      </c>
      <c r="W305" s="34"/>
      <c r="X305" s="35" t="e">
        <f t="shared" si="32"/>
        <v>#N/A</v>
      </c>
      <c r="Y305" s="35" t="e">
        <f>VLOOKUP(W305,A304:$S$5784,9,FALSE)</f>
        <v>#N/A</v>
      </c>
      <c r="Z305" s="36" t="e">
        <f t="shared" si="33"/>
        <v>#N/A</v>
      </c>
      <c r="AA305" s="37" t="e">
        <f t="shared" si="34"/>
        <v>#N/A</v>
      </c>
      <c r="AB305" s="38" t="e">
        <f t="shared" si="35"/>
        <v>#N/A</v>
      </c>
      <c r="AC305" s="39" t="e">
        <f t="shared" si="36"/>
        <v>#N/A</v>
      </c>
    </row>
    <row r="306" spans="1:29" ht="10.5" customHeight="1">
      <c r="A306" s="25">
        <v>219083</v>
      </c>
      <c r="B306" s="26" t="s">
        <v>466</v>
      </c>
      <c r="C306" s="27">
        <v>1</v>
      </c>
      <c r="D306" s="27" t="s">
        <v>26</v>
      </c>
      <c r="E306" s="28">
        <v>9668</v>
      </c>
      <c r="F306" s="28">
        <v>9668</v>
      </c>
      <c r="G306" s="28">
        <v>483.40000000000003</v>
      </c>
      <c r="H306" s="28">
        <v>12</v>
      </c>
      <c r="I306" s="28">
        <v>13.5</v>
      </c>
      <c r="J306" s="29">
        <v>5.3865000000000003E-2</v>
      </c>
      <c r="K306" s="28">
        <v>12</v>
      </c>
      <c r="L306" s="28">
        <v>13.5</v>
      </c>
      <c r="M306" s="29">
        <f t="shared" ref="M306:M323" si="38">C306*J306</f>
        <v>5.3865000000000003E-2</v>
      </c>
      <c r="N306" s="30">
        <v>4810114019470</v>
      </c>
      <c r="O306" s="27">
        <v>73</v>
      </c>
      <c r="P306" s="27">
        <v>7321</v>
      </c>
      <c r="Q306" s="27" t="s">
        <v>415</v>
      </c>
      <c r="R306" s="31">
        <f>VLOOKUP(Q306,[1]Страна!D$1:F$120,2,FALSE)</f>
        <v>0.05</v>
      </c>
      <c r="S306" s="32" t="s">
        <v>457</v>
      </c>
      <c r="T306" s="27" t="str">
        <f>VLOOKUP(S306,[1]Страна!$A$2:$B$246,2,0)</f>
        <v xml:space="preserve">БЕЛАРУСЬ </v>
      </c>
      <c r="W306" s="34"/>
      <c r="X306" s="35" t="e">
        <f t="shared" si="32"/>
        <v>#N/A</v>
      </c>
      <c r="Y306" s="35" t="e">
        <f>VLOOKUP(W306,A305:$S$5784,9,FALSE)</f>
        <v>#N/A</v>
      </c>
      <c r="Z306" s="36" t="e">
        <f t="shared" si="33"/>
        <v>#N/A</v>
      </c>
      <c r="AA306" s="37" t="e">
        <f t="shared" si="34"/>
        <v>#N/A</v>
      </c>
      <c r="AB306" s="38" t="e">
        <f t="shared" si="35"/>
        <v>#N/A</v>
      </c>
      <c r="AC306" s="39" t="e">
        <f t="shared" si="36"/>
        <v>#N/A</v>
      </c>
    </row>
    <row r="307" spans="1:29" ht="10.5" customHeight="1">
      <c r="A307" s="25">
        <v>52459</v>
      </c>
      <c r="B307" s="26" t="s">
        <v>467</v>
      </c>
      <c r="C307" s="27">
        <v>1</v>
      </c>
      <c r="D307" s="27" t="s">
        <v>26</v>
      </c>
      <c r="E307" s="28">
        <v>8807</v>
      </c>
      <c r="F307" s="28">
        <v>8807</v>
      </c>
      <c r="G307" s="28">
        <v>440.35</v>
      </c>
      <c r="H307" s="28">
        <v>13.5</v>
      </c>
      <c r="I307" s="28">
        <v>14.5</v>
      </c>
      <c r="J307" s="29">
        <v>5.7535999999999997E-2</v>
      </c>
      <c r="K307" s="28">
        <v>13.5</v>
      </c>
      <c r="L307" s="28">
        <v>14.5</v>
      </c>
      <c r="M307" s="29">
        <f t="shared" si="38"/>
        <v>5.7535999999999997E-2</v>
      </c>
      <c r="N307" s="30">
        <v>4811260007380</v>
      </c>
      <c r="O307" s="27">
        <v>73</v>
      </c>
      <c r="P307" s="27">
        <v>7321</v>
      </c>
      <c r="Q307" s="27" t="s">
        <v>415</v>
      </c>
      <c r="R307" s="31">
        <f>VLOOKUP(Q307,[1]Страна!D$1:F$120,2,FALSE)</f>
        <v>0.05</v>
      </c>
      <c r="S307" s="32" t="s">
        <v>457</v>
      </c>
      <c r="T307" s="27" t="str">
        <f>VLOOKUP(S307,[1]Страна!$A$2:$B$246,2,0)</f>
        <v xml:space="preserve">БЕЛАРУСЬ </v>
      </c>
      <c r="W307" s="34"/>
      <c r="X307" s="35" t="e">
        <f t="shared" si="32"/>
        <v>#N/A</v>
      </c>
      <c r="Y307" s="35" t="e">
        <f>VLOOKUP(W307,A306:$S$5784,9,FALSE)</f>
        <v>#N/A</v>
      </c>
      <c r="Z307" s="36" t="e">
        <f t="shared" si="33"/>
        <v>#N/A</v>
      </c>
      <c r="AA307" s="37" t="e">
        <f t="shared" si="34"/>
        <v>#N/A</v>
      </c>
      <c r="AB307" s="38" t="e">
        <f t="shared" si="35"/>
        <v>#N/A</v>
      </c>
      <c r="AC307" s="39" t="e">
        <f t="shared" si="36"/>
        <v>#N/A</v>
      </c>
    </row>
    <row r="308" spans="1:29" ht="10.5" customHeight="1">
      <c r="A308" s="25">
        <v>50293</v>
      </c>
      <c r="B308" s="26" t="s">
        <v>468</v>
      </c>
      <c r="C308" s="27">
        <v>1</v>
      </c>
      <c r="D308" s="27" t="s">
        <v>26</v>
      </c>
      <c r="E308" s="28">
        <v>9316</v>
      </c>
      <c r="F308" s="28">
        <v>9316</v>
      </c>
      <c r="G308" s="28">
        <v>465.8</v>
      </c>
      <c r="H308" s="28">
        <v>13.5</v>
      </c>
      <c r="I308" s="28">
        <v>14.5</v>
      </c>
      <c r="J308" s="29">
        <v>4.5935999999999998E-2</v>
      </c>
      <c r="K308" s="28">
        <v>13.5</v>
      </c>
      <c r="L308" s="28">
        <v>14.5</v>
      </c>
      <c r="M308" s="29">
        <f t="shared" si="38"/>
        <v>4.5935999999999998E-2</v>
      </c>
      <c r="N308" s="30">
        <v>4811260007397</v>
      </c>
      <c r="O308" s="27">
        <v>73</v>
      </c>
      <c r="P308" s="27">
        <v>7321</v>
      </c>
      <c r="Q308" s="27" t="s">
        <v>415</v>
      </c>
      <c r="R308" s="31">
        <f>VLOOKUP(Q308,[1]Страна!D$1:F$120,2,FALSE)</f>
        <v>0.05</v>
      </c>
      <c r="S308" s="32" t="s">
        <v>457</v>
      </c>
      <c r="T308" s="27" t="str">
        <f>VLOOKUP(S308,[1]Страна!$A$2:$B$246,2,0)</f>
        <v xml:space="preserve">БЕЛАРУСЬ </v>
      </c>
      <c r="W308" s="34"/>
      <c r="X308" s="35" t="e">
        <f t="shared" si="32"/>
        <v>#N/A</v>
      </c>
      <c r="Y308" s="35" t="e">
        <f>VLOOKUP(W308,A307:$S$5784,9,FALSE)</f>
        <v>#N/A</v>
      </c>
      <c r="Z308" s="36" t="e">
        <f t="shared" si="33"/>
        <v>#N/A</v>
      </c>
      <c r="AA308" s="37" t="e">
        <f t="shared" si="34"/>
        <v>#N/A</v>
      </c>
      <c r="AB308" s="38" t="e">
        <f t="shared" si="35"/>
        <v>#N/A</v>
      </c>
      <c r="AC308" s="39" t="e">
        <f t="shared" si="36"/>
        <v>#N/A</v>
      </c>
    </row>
    <row r="309" spans="1:29" ht="10.5" customHeight="1">
      <c r="A309" s="25">
        <v>6796</v>
      </c>
      <c r="B309" s="26" t="s">
        <v>469</v>
      </c>
      <c r="C309" s="27">
        <v>1</v>
      </c>
      <c r="D309" s="27" t="s">
        <v>26</v>
      </c>
      <c r="E309" s="28">
        <v>9283</v>
      </c>
      <c r="F309" s="28">
        <v>9283</v>
      </c>
      <c r="G309" s="28">
        <v>464.15000000000003</v>
      </c>
      <c r="H309" s="28">
        <v>13.5</v>
      </c>
      <c r="I309" s="28">
        <v>14.5</v>
      </c>
      <c r="J309" s="29">
        <v>4.9500000000000002E-2</v>
      </c>
      <c r="K309" s="28">
        <v>13.5</v>
      </c>
      <c r="L309" s="28">
        <v>14.5</v>
      </c>
      <c r="M309" s="29">
        <f t="shared" si="38"/>
        <v>4.9500000000000002E-2</v>
      </c>
      <c r="N309" s="30">
        <v>4811260007403</v>
      </c>
      <c r="O309" s="27">
        <v>73</v>
      </c>
      <c r="P309" s="27">
        <v>7321</v>
      </c>
      <c r="Q309" s="27" t="s">
        <v>415</v>
      </c>
      <c r="R309" s="31">
        <f>VLOOKUP(Q309,[1]Страна!D$1:F$120,2,FALSE)</f>
        <v>0.05</v>
      </c>
      <c r="S309" s="32" t="s">
        <v>457</v>
      </c>
      <c r="T309" s="27" t="str">
        <f>VLOOKUP(S309,[1]Страна!$A$2:$B$246,2,0)</f>
        <v xml:space="preserve">БЕЛАРУСЬ </v>
      </c>
      <c r="W309" s="34"/>
      <c r="X309" s="35" t="e">
        <f t="shared" si="32"/>
        <v>#N/A</v>
      </c>
      <c r="Y309" s="35" t="e">
        <f>VLOOKUP(W309,A308:$S$5784,9,FALSE)</f>
        <v>#N/A</v>
      </c>
      <c r="Z309" s="36" t="e">
        <f t="shared" si="33"/>
        <v>#N/A</v>
      </c>
      <c r="AA309" s="37" t="e">
        <f t="shared" si="34"/>
        <v>#N/A</v>
      </c>
      <c r="AB309" s="38" t="e">
        <f t="shared" si="35"/>
        <v>#N/A</v>
      </c>
      <c r="AC309" s="39" t="e">
        <f t="shared" si="36"/>
        <v>#N/A</v>
      </c>
    </row>
    <row r="310" spans="1:29" ht="10.5" customHeight="1">
      <c r="A310" s="25">
        <v>114132</v>
      </c>
      <c r="B310" s="26" t="s">
        <v>470</v>
      </c>
      <c r="C310" s="27">
        <v>1</v>
      </c>
      <c r="D310" s="27" t="s">
        <v>26</v>
      </c>
      <c r="E310" s="28">
        <v>9512</v>
      </c>
      <c r="F310" s="28">
        <v>9512</v>
      </c>
      <c r="G310" s="28">
        <v>475.6</v>
      </c>
      <c r="H310" s="28">
        <v>13.5</v>
      </c>
      <c r="I310" s="28">
        <v>14.5</v>
      </c>
      <c r="J310" s="29">
        <v>5.7456E-2</v>
      </c>
      <c r="K310" s="28">
        <v>13.5</v>
      </c>
      <c r="L310" s="28">
        <v>14.5</v>
      </c>
      <c r="M310" s="29">
        <f t="shared" si="38"/>
        <v>5.7456E-2</v>
      </c>
      <c r="N310" s="30">
        <v>4811260007625</v>
      </c>
      <c r="O310" s="27">
        <v>73</v>
      </c>
      <c r="P310" s="27">
        <v>7321</v>
      </c>
      <c r="Q310" s="27" t="s">
        <v>415</v>
      </c>
      <c r="R310" s="31">
        <f>VLOOKUP(Q310,[1]Страна!D$1:F$120,2,FALSE)</f>
        <v>0.05</v>
      </c>
      <c r="S310" s="32" t="s">
        <v>457</v>
      </c>
      <c r="T310" s="27" t="str">
        <f>VLOOKUP(S310,[1]Страна!$A$2:$B$246,2,0)</f>
        <v xml:space="preserve">БЕЛАРУСЬ </v>
      </c>
      <c r="W310" s="34"/>
      <c r="X310" s="35" t="e">
        <f t="shared" si="32"/>
        <v>#N/A</v>
      </c>
      <c r="Y310" s="35" t="e">
        <f>VLOOKUP(W310,A309:$S$5784,9,FALSE)</f>
        <v>#N/A</v>
      </c>
      <c r="Z310" s="36" t="e">
        <f t="shared" si="33"/>
        <v>#N/A</v>
      </c>
      <c r="AA310" s="37" t="e">
        <f t="shared" si="34"/>
        <v>#N/A</v>
      </c>
      <c r="AB310" s="38" t="e">
        <f t="shared" si="35"/>
        <v>#N/A</v>
      </c>
      <c r="AC310" s="39" t="e">
        <f t="shared" si="36"/>
        <v>#N/A</v>
      </c>
    </row>
    <row r="311" spans="1:29" ht="10.5" customHeight="1">
      <c r="A311" s="25">
        <v>127915</v>
      </c>
      <c r="B311" s="26" t="s">
        <v>471</v>
      </c>
      <c r="C311" s="27">
        <v>1</v>
      </c>
      <c r="D311" s="27" t="s">
        <v>26</v>
      </c>
      <c r="E311" s="28">
        <v>9488</v>
      </c>
      <c r="F311" s="28">
        <v>9488</v>
      </c>
      <c r="G311" s="28">
        <v>474.40000000000003</v>
      </c>
      <c r="H311" s="28">
        <v>13.5</v>
      </c>
      <c r="I311" s="28">
        <v>14.5</v>
      </c>
      <c r="J311" s="29">
        <v>6.1046999999999997E-2</v>
      </c>
      <c r="K311" s="28">
        <v>13.5</v>
      </c>
      <c r="L311" s="28">
        <v>14.5</v>
      </c>
      <c r="M311" s="29">
        <f t="shared" si="38"/>
        <v>6.1046999999999997E-2</v>
      </c>
      <c r="N311" s="30">
        <v>4811260007632</v>
      </c>
      <c r="O311" s="27">
        <v>73</v>
      </c>
      <c r="P311" s="27">
        <v>7321</v>
      </c>
      <c r="Q311" s="27" t="s">
        <v>415</v>
      </c>
      <c r="R311" s="31">
        <f>VLOOKUP(Q311,[1]Страна!D$1:F$120,2,FALSE)</f>
        <v>0.05</v>
      </c>
      <c r="S311" s="32" t="s">
        <v>457</v>
      </c>
      <c r="T311" s="27" t="str">
        <f>VLOOKUP(S311,[1]Страна!$A$2:$B$246,2,0)</f>
        <v xml:space="preserve">БЕЛАРУСЬ </v>
      </c>
      <c r="W311" s="34"/>
      <c r="X311" s="35" t="e">
        <f t="shared" si="32"/>
        <v>#N/A</v>
      </c>
      <c r="Y311" s="35" t="e">
        <f>VLOOKUP(W311,A310:$S$5784,9,FALSE)</f>
        <v>#N/A</v>
      </c>
      <c r="Z311" s="36" t="e">
        <f t="shared" si="33"/>
        <v>#N/A</v>
      </c>
      <c r="AA311" s="37" t="e">
        <f t="shared" si="34"/>
        <v>#N/A</v>
      </c>
      <c r="AB311" s="38" t="e">
        <f t="shared" si="35"/>
        <v>#N/A</v>
      </c>
      <c r="AC311" s="39" t="e">
        <f t="shared" si="36"/>
        <v>#N/A</v>
      </c>
    </row>
    <row r="312" spans="1:29" ht="10.5" customHeight="1">
      <c r="A312" s="25">
        <v>114133</v>
      </c>
      <c r="B312" s="26" t="s">
        <v>472</v>
      </c>
      <c r="C312" s="27">
        <v>1</v>
      </c>
      <c r="D312" s="27" t="s">
        <v>26</v>
      </c>
      <c r="E312" s="28">
        <v>9395</v>
      </c>
      <c r="F312" s="28">
        <v>9395</v>
      </c>
      <c r="G312" s="28">
        <v>469.75</v>
      </c>
      <c r="H312" s="28">
        <v>13.5</v>
      </c>
      <c r="I312" s="28">
        <v>14.5</v>
      </c>
      <c r="J312" s="29">
        <v>5.4809999999999998E-2</v>
      </c>
      <c r="K312" s="28">
        <v>13.5</v>
      </c>
      <c r="L312" s="28">
        <v>14.5</v>
      </c>
      <c r="M312" s="29">
        <f t="shared" si="38"/>
        <v>5.4809999999999998E-2</v>
      </c>
      <c r="N312" s="30">
        <v>4811260007649</v>
      </c>
      <c r="O312" s="27">
        <v>73</v>
      </c>
      <c r="P312" s="27">
        <v>7321</v>
      </c>
      <c r="Q312" s="27" t="s">
        <v>415</v>
      </c>
      <c r="R312" s="31">
        <f>VLOOKUP(Q312,[1]Страна!D$1:F$120,2,FALSE)</f>
        <v>0.05</v>
      </c>
      <c r="S312" s="32" t="s">
        <v>457</v>
      </c>
      <c r="T312" s="27" t="str">
        <f>VLOOKUP(S312,[1]Страна!$A$2:$B$246,2,0)</f>
        <v xml:space="preserve">БЕЛАРУСЬ </v>
      </c>
      <c r="W312" s="34"/>
      <c r="X312" s="35" t="e">
        <f t="shared" si="32"/>
        <v>#N/A</v>
      </c>
      <c r="Y312" s="35" t="e">
        <f>VLOOKUP(W312,A311:$S$5784,9,FALSE)</f>
        <v>#N/A</v>
      </c>
      <c r="Z312" s="36" t="e">
        <f t="shared" si="33"/>
        <v>#N/A</v>
      </c>
      <c r="AA312" s="37" t="e">
        <f t="shared" si="34"/>
        <v>#N/A</v>
      </c>
      <c r="AB312" s="38" t="e">
        <f t="shared" si="35"/>
        <v>#N/A</v>
      </c>
      <c r="AC312" s="39" t="e">
        <f t="shared" si="36"/>
        <v>#N/A</v>
      </c>
    </row>
    <row r="313" spans="1:29" ht="10.5" customHeight="1">
      <c r="A313" s="25">
        <v>114134</v>
      </c>
      <c r="B313" s="26" t="s">
        <v>473</v>
      </c>
      <c r="C313" s="27">
        <v>1</v>
      </c>
      <c r="D313" s="27" t="s">
        <v>26</v>
      </c>
      <c r="E313" s="28">
        <v>8925</v>
      </c>
      <c r="F313" s="28">
        <v>8925</v>
      </c>
      <c r="G313" s="28">
        <v>446.25</v>
      </c>
      <c r="H313" s="28">
        <v>13.5</v>
      </c>
      <c r="I313" s="28">
        <v>14.5</v>
      </c>
      <c r="J313" s="29">
        <v>5.7535999999999997E-2</v>
      </c>
      <c r="K313" s="28">
        <v>13.5</v>
      </c>
      <c r="L313" s="28">
        <v>14.5</v>
      </c>
      <c r="M313" s="29">
        <f t="shared" si="38"/>
        <v>5.7535999999999997E-2</v>
      </c>
      <c r="N313" s="30">
        <v>4811260007656</v>
      </c>
      <c r="O313" s="27">
        <v>73</v>
      </c>
      <c r="P313" s="27">
        <v>7321</v>
      </c>
      <c r="Q313" s="27" t="s">
        <v>415</v>
      </c>
      <c r="R313" s="31">
        <f>VLOOKUP(Q313,[1]Страна!D$1:F$120,2,FALSE)</f>
        <v>0.05</v>
      </c>
      <c r="S313" s="32" t="s">
        <v>457</v>
      </c>
      <c r="T313" s="27" t="str">
        <f>VLOOKUP(S313,[1]Страна!$A$2:$B$246,2,0)</f>
        <v xml:space="preserve">БЕЛАРУСЬ </v>
      </c>
      <c r="W313" s="34"/>
      <c r="X313" s="35" t="e">
        <f t="shared" si="32"/>
        <v>#N/A</v>
      </c>
      <c r="Y313" s="35" t="e">
        <f>VLOOKUP(W313,A312:$S$5784,9,FALSE)</f>
        <v>#N/A</v>
      </c>
      <c r="Z313" s="36" t="e">
        <f t="shared" si="33"/>
        <v>#N/A</v>
      </c>
      <c r="AA313" s="37" t="e">
        <f t="shared" si="34"/>
        <v>#N/A</v>
      </c>
      <c r="AB313" s="38" t="e">
        <f t="shared" si="35"/>
        <v>#N/A</v>
      </c>
      <c r="AC313" s="39" t="e">
        <f t="shared" si="36"/>
        <v>#N/A</v>
      </c>
    </row>
    <row r="314" spans="1:29" ht="10.5" customHeight="1">
      <c r="A314" s="25">
        <v>175482</v>
      </c>
      <c r="B314" s="26" t="s">
        <v>474</v>
      </c>
      <c r="C314" s="27">
        <v>2</v>
      </c>
      <c r="D314" s="27" t="s">
        <v>26</v>
      </c>
      <c r="E314" s="28">
        <v>9488</v>
      </c>
      <c r="F314" s="28">
        <v>18976</v>
      </c>
      <c r="G314" s="28">
        <v>948.80000000000007</v>
      </c>
      <c r="H314" s="28">
        <v>13.5</v>
      </c>
      <c r="I314" s="28">
        <v>14.5</v>
      </c>
      <c r="J314" s="29">
        <v>6.1131999999999999E-2</v>
      </c>
      <c r="K314" s="28">
        <v>27</v>
      </c>
      <c r="L314" s="28">
        <v>29</v>
      </c>
      <c r="M314" s="29">
        <f t="shared" si="38"/>
        <v>0.122264</v>
      </c>
      <c r="N314" s="30">
        <v>4811260007755</v>
      </c>
      <c r="O314" s="27">
        <v>73</v>
      </c>
      <c r="P314" s="27">
        <v>7321</v>
      </c>
      <c r="Q314" s="27" t="s">
        <v>415</v>
      </c>
      <c r="R314" s="31">
        <f>VLOOKUP(Q314,[1]Страна!D$1:F$120,2,FALSE)</f>
        <v>0.05</v>
      </c>
      <c r="S314" s="32" t="s">
        <v>457</v>
      </c>
      <c r="T314" s="27" t="str">
        <f>VLOOKUP(S314,[1]Страна!$A$2:$B$246,2,0)</f>
        <v xml:space="preserve">БЕЛАРУСЬ </v>
      </c>
      <c r="W314" s="34"/>
      <c r="X314" s="35" t="e">
        <f t="shared" si="32"/>
        <v>#N/A</v>
      </c>
      <c r="Y314" s="35" t="e">
        <f>VLOOKUP(W314,A313:$S$5784,9,FALSE)</f>
        <v>#N/A</v>
      </c>
      <c r="Z314" s="36" t="e">
        <f t="shared" si="33"/>
        <v>#N/A</v>
      </c>
      <c r="AA314" s="37" t="e">
        <f t="shared" si="34"/>
        <v>#N/A</v>
      </c>
      <c r="AB314" s="38" t="e">
        <f t="shared" si="35"/>
        <v>#N/A</v>
      </c>
      <c r="AC314" s="39" t="e">
        <f t="shared" si="36"/>
        <v>#N/A</v>
      </c>
    </row>
    <row r="315" spans="1:29" ht="10.5" customHeight="1">
      <c r="A315" s="25">
        <v>208611</v>
      </c>
      <c r="B315" s="26" t="s">
        <v>475</v>
      </c>
      <c r="C315" s="27">
        <v>1</v>
      </c>
      <c r="D315" s="27" t="s">
        <v>26</v>
      </c>
      <c r="E315" s="28">
        <v>9496</v>
      </c>
      <c r="F315" s="28">
        <v>9496</v>
      </c>
      <c r="G315" s="28">
        <v>474.8</v>
      </c>
      <c r="H315" s="28">
        <v>13.5</v>
      </c>
      <c r="I315" s="28">
        <v>14.5</v>
      </c>
      <c r="J315" s="29">
        <v>4.9500000000000002E-2</v>
      </c>
      <c r="K315" s="28">
        <v>13.5</v>
      </c>
      <c r="L315" s="28">
        <v>14.5</v>
      </c>
      <c r="M315" s="29">
        <f t="shared" si="38"/>
        <v>4.9500000000000002E-2</v>
      </c>
      <c r="N315" s="30">
        <v>4811260007717</v>
      </c>
      <c r="O315" s="27">
        <v>73</v>
      </c>
      <c r="P315" s="27">
        <v>7321</v>
      </c>
      <c r="Q315" s="27" t="s">
        <v>415</v>
      </c>
      <c r="R315" s="31">
        <f>VLOOKUP(Q315,[1]Страна!D$1:F$120,2,FALSE)</f>
        <v>0.05</v>
      </c>
      <c r="S315" s="32" t="s">
        <v>457</v>
      </c>
      <c r="T315" s="27" t="str">
        <f>VLOOKUP(S315,[1]Страна!$A$2:$B$246,2,0)</f>
        <v xml:space="preserve">БЕЛАРУСЬ </v>
      </c>
      <c r="W315" s="34"/>
      <c r="X315" s="35" t="e">
        <f t="shared" si="32"/>
        <v>#N/A</v>
      </c>
      <c r="Y315" s="35" t="e">
        <f>VLOOKUP(W315,A314:$S$5784,9,FALSE)</f>
        <v>#N/A</v>
      </c>
      <c r="Z315" s="36" t="e">
        <f t="shared" si="33"/>
        <v>#N/A</v>
      </c>
      <c r="AA315" s="37" t="e">
        <f t="shared" si="34"/>
        <v>#N/A</v>
      </c>
      <c r="AB315" s="38" t="e">
        <f t="shared" si="35"/>
        <v>#N/A</v>
      </c>
      <c r="AC315" s="39" t="e">
        <f t="shared" si="36"/>
        <v>#N/A</v>
      </c>
    </row>
    <row r="316" spans="1:29" ht="10.5" customHeight="1">
      <c r="A316" s="25">
        <v>164885</v>
      </c>
      <c r="B316" s="26" t="s">
        <v>476</v>
      </c>
      <c r="C316" s="27">
        <v>1</v>
      </c>
      <c r="D316" s="27" t="s">
        <v>26</v>
      </c>
      <c r="E316" s="28">
        <v>9701</v>
      </c>
      <c r="F316" s="28">
        <v>9701</v>
      </c>
      <c r="G316" s="28">
        <v>485.05</v>
      </c>
      <c r="H316" s="28">
        <v>13.5</v>
      </c>
      <c r="I316" s="28">
        <v>14.5</v>
      </c>
      <c r="J316" s="29">
        <v>7.3655999999999999E-2</v>
      </c>
      <c r="K316" s="28">
        <v>13.5</v>
      </c>
      <c r="L316" s="28">
        <v>14.5</v>
      </c>
      <c r="M316" s="29">
        <f t="shared" si="38"/>
        <v>7.3655999999999999E-2</v>
      </c>
      <c r="N316" s="30">
        <v>4811260007724</v>
      </c>
      <c r="O316" s="27">
        <v>73</v>
      </c>
      <c r="P316" s="27">
        <v>7321</v>
      </c>
      <c r="Q316" s="27" t="s">
        <v>415</v>
      </c>
      <c r="R316" s="31">
        <f>VLOOKUP(Q316,[1]Страна!D$1:F$120,2,FALSE)</f>
        <v>0.05</v>
      </c>
      <c r="S316" s="32" t="s">
        <v>457</v>
      </c>
      <c r="T316" s="27" t="str">
        <f>VLOOKUP(S316,[1]Страна!$A$2:$B$246,2,0)</f>
        <v xml:space="preserve">БЕЛАРУСЬ </v>
      </c>
      <c r="W316" s="34"/>
      <c r="X316" s="35" t="e">
        <f t="shared" si="32"/>
        <v>#N/A</v>
      </c>
      <c r="Y316" s="35" t="e">
        <f>VLOOKUP(W316,A315:$S$5784,9,FALSE)</f>
        <v>#N/A</v>
      </c>
      <c r="Z316" s="36" t="e">
        <f t="shared" si="33"/>
        <v>#N/A</v>
      </c>
      <c r="AA316" s="37" t="e">
        <f t="shared" si="34"/>
        <v>#N/A</v>
      </c>
      <c r="AB316" s="38" t="e">
        <f t="shared" si="35"/>
        <v>#N/A</v>
      </c>
      <c r="AC316" s="39" t="e">
        <f t="shared" si="36"/>
        <v>#N/A</v>
      </c>
    </row>
    <row r="317" spans="1:29" ht="10.5" customHeight="1">
      <c r="A317" s="25">
        <v>203940</v>
      </c>
      <c r="B317" s="26" t="s">
        <v>477</v>
      </c>
      <c r="C317" s="27">
        <v>1</v>
      </c>
      <c r="D317" s="27" t="s">
        <v>26</v>
      </c>
      <c r="E317" s="28">
        <v>9395</v>
      </c>
      <c r="F317" s="28">
        <v>9395</v>
      </c>
      <c r="G317" s="28">
        <v>469.75</v>
      </c>
      <c r="H317" s="28">
        <v>13.5</v>
      </c>
      <c r="I317" s="28">
        <v>15</v>
      </c>
      <c r="J317" s="29">
        <v>5.7456E-2</v>
      </c>
      <c r="K317" s="28">
        <v>13.5</v>
      </c>
      <c r="L317" s="28">
        <v>15</v>
      </c>
      <c r="M317" s="29">
        <f t="shared" si="38"/>
        <v>5.7456E-2</v>
      </c>
      <c r="N317" s="30">
        <v>4811260008028</v>
      </c>
      <c r="O317" s="27">
        <v>73</v>
      </c>
      <c r="P317" s="27">
        <v>7321</v>
      </c>
      <c r="Q317" s="27" t="s">
        <v>415</v>
      </c>
      <c r="R317" s="31">
        <f>VLOOKUP(Q317,[1]Страна!D$1:F$120,2,FALSE)</f>
        <v>0.05</v>
      </c>
      <c r="S317" s="32" t="s">
        <v>457</v>
      </c>
      <c r="T317" s="27" t="str">
        <f>VLOOKUP(S317,[1]Страна!$A$2:$B$246,2,0)</f>
        <v xml:space="preserve">БЕЛАРУСЬ </v>
      </c>
      <c r="W317" s="34"/>
      <c r="X317" s="35" t="e">
        <f t="shared" si="32"/>
        <v>#N/A</v>
      </c>
      <c r="Y317" s="35" t="e">
        <f>VLOOKUP(W317,A316:$S$5784,9,FALSE)</f>
        <v>#N/A</v>
      </c>
      <c r="Z317" s="36" t="e">
        <f t="shared" si="33"/>
        <v>#N/A</v>
      </c>
      <c r="AA317" s="37" t="e">
        <f t="shared" si="34"/>
        <v>#N/A</v>
      </c>
      <c r="AB317" s="38" t="e">
        <f t="shared" si="35"/>
        <v>#N/A</v>
      </c>
      <c r="AC317" s="39" t="e">
        <f t="shared" si="36"/>
        <v>#N/A</v>
      </c>
    </row>
    <row r="318" spans="1:29" ht="10.5" customHeight="1">
      <c r="A318" s="25">
        <v>51576</v>
      </c>
      <c r="B318" s="26" t="s">
        <v>478</v>
      </c>
      <c r="C318" s="27">
        <v>1</v>
      </c>
      <c r="D318" s="27" t="s">
        <v>26</v>
      </c>
      <c r="E318" s="28">
        <v>9152</v>
      </c>
      <c r="F318" s="28">
        <v>9152</v>
      </c>
      <c r="G318" s="28">
        <v>457.6</v>
      </c>
      <c r="H318" s="28">
        <v>13.5</v>
      </c>
      <c r="I318" s="28">
        <v>14.5</v>
      </c>
      <c r="J318" s="29">
        <v>5.8464000000000002E-2</v>
      </c>
      <c r="K318" s="28">
        <v>13.5</v>
      </c>
      <c r="L318" s="28">
        <v>14.5</v>
      </c>
      <c r="M318" s="29">
        <f t="shared" si="38"/>
        <v>5.8464000000000002E-2</v>
      </c>
      <c r="N318" s="30">
        <v>4811260007410</v>
      </c>
      <c r="O318" s="27">
        <v>73</v>
      </c>
      <c r="P318" s="27">
        <v>7321</v>
      </c>
      <c r="Q318" s="27" t="s">
        <v>415</v>
      </c>
      <c r="R318" s="31">
        <f>VLOOKUP(Q318,[1]Страна!D$1:F$120,2,FALSE)</f>
        <v>0.05</v>
      </c>
      <c r="S318" s="32" t="s">
        <v>457</v>
      </c>
      <c r="T318" s="27" t="str">
        <f>VLOOKUP(S318,[1]Страна!$A$2:$B$246,2,0)</f>
        <v xml:space="preserve">БЕЛАРУСЬ </v>
      </c>
      <c r="W318" s="34"/>
      <c r="X318" s="35" t="e">
        <f t="shared" si="32"/>
        <v>#N/A</v>
      </c>
      <c r="Y318" s="35" t="e">
        <f>VLOOKUP(W318,A317:$S$5784,9,FALSE)</f>
        <v>#N/A</v>
      </c>
      <c r="Z318" s="36" t="e">
        <f t="shared" si="33"/>
        <v>#N/A</v>
      </c>
      <c r="AA318" s="37" t="e">
        <f t="shared" si="34"/>
        <v>#N/A</v>
      </c>
      <c r="AB318" s="38" t="e">
        <f t="shared" si="35"/>
        <v>#N/A</v>
      </c>
      <c r="AC318" s="39" t="e">
        <f t="shared" si="36"/>
        <v>#N/A</v>
      </c>
    </row>
    <row r="319" spans="1:29" ht="10.5" customHeight="1">
      <c r="A319" s="25">
        <v>33151</v>
      </c>
      <c r="B319" s="26" t="s">
        <v>479</v>
      </c>
      <c r="C319" s="27">
        <v>2</v>
      </c>
      <c r="D319" s="27" t="s">
        <v>26</v>
      </c>
      <c r="E319" s="28">
        <v>8908</v>
      </c>
      <c r="F319" s="28">
        <v>17816</v>
      </c>
      <c r="G319" s="28">
        <v>890.80000000000007</v>
      </c>
      <c r="H319" s="28">
        <v>13.5</v>
      </c>
      <c r="I319" s="28">
        <v>14.5</v>
      </c>
      <c r="J319" s="29">
        <v>4.1250000000000002E-2</v>
      </c>
      <c r="K319" s="28">
        <v>27</v>
      </c>
      <c r="L319" s="28">
        <v>29</v>
      </c>
      <c r="M319" s="29">
        <f t="shared" si="38"/>
        <v>8.2500000000000004E-2</v>
      </c>
      <c r="N319" s="30">
        <v>4811260007427</v>
      </c>
      <c r="O319" s="27">
        <v>73</v>
      </c>
      <c r="P319" s="27">
        <v>7321</v>
      </c>
      <c r="Q319" s="27" t="s">
        <v>415</v>
      </c>
      <c r="R319" s="31">
        <f>VLOOKUP(Q319,[1]Страна!D$1:F$120,2,FALSE)</f>
        <v>0.05</v>
      </c>
      <c r="S319" s="32" t="s">
        <v>457</v>
      </c>
      <c r="T319" s="27" t="str">
        <f>VLOOKUP(S319,[1]Страна!$A$2:$B$246,2,0)</f>
        <v xml:space="preserve">БЕЛАРУСЬ </v>
      </c>
      <c r="W319" s="34"/>
      <c r="X319" s="35" t="e">
        <f t="shared" si="32"/>
        <v>#N/A</v>
      </c>
      <c r="Y319" s="35" t="e">
        <f>VLOOKUP(W319,A318:$S$5784,9,FALSE)</f>
        <v>#N/A</v>
      </c>
      <c r="Z319" s="36" t="e">
        <f t="shared" si="33"/>
        <v>#N/A</v>
      </c>
      <c r="AA319" s="37" t="e">
        <f t="shared" si="34"/>
        <v>#N/A</v>
      </c>
      <c r="AB319" s="38" t="e">
        <f t="shared" si="35"/>
        <v>#N/A</v>
      </c>
      <c r="AC319" s="39" t="e">
        <f t="shared" si="36"/>
        <v>#N/A</v>
      </c>
    </row>
    <row r="320" spans="1:29" ht="10.5" customHeight="1">
      <c r="A320" s="25">
        <v>25190</v>
      </c>
      <c r="B320" s="26" t="s">
        <v>480</v>
      </c>
      <c r="C320" s="27">
        <v>1</v>
      </c>
      <c r="D320" s="27" t="s">
        <v>26</v>
      </c>
      <c r="E320" s="28">
        <v>9283</v>
      </c>
      <c r="F320" s="28">
        <v>9283</v>
      </c>
      <c r="G320" s="28">
        <v>464.15000000000003</v>
      </c>
      <c r="H320" s="28">
        <v>13.5</v>
      </c>
      <c r="I320" s="28">
        <v>14.5</v>
      </c>
      <c r="J320" s="29">
        <v>5.9392E-2</v>
      </c>
      <c r="K320" s="28">
        <v>13.5</v>
      </c>
      <c r="L320" s="28">
        <v>14.5</v>
      </c>
      <c r="M320" s="29">
        <f t="shared" si="38"/>
        <v>5.9392E-2</v>
      </c>
      <c r="N320" s="30">
        <v>4811260007236</v>
      </c>
      <c r="O320" s="27">
        <v>73</v>
      </c>
      <c r="P320" s="27">
        <v>7321</v>
      </c>
      <c r="Q320" s="27" t="s">
        <v>415</v>
      </c>
      <c r="R320" s="31">
        <f>VLOOKUP(Q320,[1]Страна!D$1:F$120,2,FALSE)</f>
        <v>0.05</v>
      </c>
      <c r="S320" s="32" t="s">
        <v>457</v>
      </c>
      <c r="T320" s="27" t="str">
        <f>VLOOKUP(S320,[1]Страна!$A$2:$B$246,2,0)</f>
        <v xml:space="preserve">БЕЛАРУСЬ </v>
      </c>
      <c r="W320" s="34"/>
      <c r="X320" s="35" t="e">
        <f t="shared" si="32"/>
        <v>#N/A</v>
      </c>
      <c r="Y320" s="35" t="e">
        <f>VLOOKUP(W320,A319:$S$5784,9,FALSE)</f>
        <v>#N/A</v>
      </c>
      <c r="Z320" s="36" t="e">
        <f t="shared" si="33"/>
        <v>#N/A</v>
      </c>
      <c r="AA320" s="37" t="e">
        <f t="shared" si="34"/>
        <v>#N/A</v>
      </c>
      <c r="AB320" s="38" t="e">
        <f t="shared" si="35"/>
        <v>#N/A</v>
      </c>
      <c r="AC320" s="39" t="e">
        <f t="shared" si="36"/>
        <v>#N/A</v>
      </c>
    </row>
    <row r="321" spans="1:29" ht="10.5" customHeight="1">
      <c r="A321" s="25">
        <v>26635</v>
      </c>
      <c r="B321" s="26" t="s">
        <v>481</v>
      </c>
      <c r="C321" s="27">
        <v>1</v>
      </c>
      <c r="D321" s="27" t="s">
        <v>26</v>
      </c>
      <c r="E321" s="28">
        <v>9291</v>
      </c>
      <c r="F321" s="28">
        <v>9291</v>
      </c>
      <c r="G321" s="28">
        <v>464.55</v>
      </c>
      <c r="H321" s="28">
        <v>13.5</v>
      </c>
      <c r="I321" s="28">
        <v>14.5</v>
      </c>
      <c r="J321" s="29">
        <v>6.5771999999999997E-2</v>
      </c>
      <c r="K321" s="28">
        <v>13.5</v>
      </c>
      <c r="L321" s="28">
        <v>14.5</v>
      </c>
      <c r="M321" s="29">
        <f t="shared" si="38"/>
        <v>6.5771999999999997E-2</v>
      </c>
      <c r="N321" s="30">
        <v>4811260007434</v>
      </c>
      <c r="O321" s="27">
        <v>73</v>
      </c>
      <c r="P321" s="27">
        <v>7321</v>
      </c>
      <c r="Q321" s="27" t="s">
        <v>415</v>
      </c>
      <c r="R321" s="31">
        <f>VLOOKUP(Q321,[1]Страна!D$1:F$120,2,FALSE)</f>
        <v>0.05</v>
      </c>
      <c r="S321" s="32" t="s">
        <v>457</v>
      </c>
      <c r="T321" s="27" t="str">
        <f>VLOOKUP(S321,[1]Страна!$A$2:$B$246,2,0)</f>
        <v xml:space="preserve">БЕЛАРУСЬ </v>
      </c>
      <c r="W321" s="34"/>
      <c r="X321" s="35" t="e">
        <f t="shared" si="32"/>
        <v>#N/A</v>
      </c>
      <c r="Y321" s="35" t="e">
        <f>VLOOKUP(W321,A320:$S$5784,9,FALSE)</f>
        <v>#N/A</v>
      </c>
      <c r="Z321" s="36" t="e">
        <f t="shared" si="33"/>
        <v>#N/A</v>
      </c>
      <c r="AA321" s="37" t="e">
        <f t="shared" si="34"/>
        <v>#N/A</v>
      </c>
      <c r="AB321" s="38" t="e">
        <f t="shared" si="35"/>
        <v>#N/A</v>
      </c>
      <c r="AC321" s="39" t="e">
        <f t="shared" si="36"/>
        <v>#N/A</v>
      </c>
    </row>
    <row r="322" spans="1:29" ht="10.5" customHeight="1">
      <c r="A322" s="25">
        <v>31094</v>
      </c>
      <c r="B322" s="26" t="s">
        <v>482</v>
      </c>
      <c r="C322" s="27">
        <v>2</v>
      </c>
      <c r="D322" s="27" t="s">
        <v>26</v>
      </c>
      <c r="E322" s="28">
        <v>8917</v>
      </c>
      <c r="F322" s="28">
        <v>17834</v>
      </c>
      <c r="G322" s="28">
        <v>891.7</v>
      </c>
      <c r="H322" s="28">
        <v>13.5</v>
      </c>
      <c r="I322" s="28">
        <v>14.5</v>
      </c>
      <c r="J322" s="29">
        <v>5.3999999999999999E-2</v>
      </c>
      <c r="K322" s="28">
        <v>27</v>
      </c>
      <c r="L322" s="28">
        <v>29</v>
      </c>
      <c r="M322" s="29">
        <f t="shared" si="38"/>
        <v>0.108</v>
      </c>
      <c r="N322" s="30">
        <v>4811260007441</v>
      </c>
      <c r="O322" s="27">
        <v>73</v>
      </c>
      <c r="P322" s="27">
        <v>7321</v>
      </c>
      <c r="Q322" s="27" t="s">
        <v>415</v>
      </c>
      <c r="R322" s="31">
        <f>VLOOKUP(Q322,[1]Страна!D$1:F$120,2,FALSE)</f>
        <v>0.05</v>
      </c>
      <c r="S322" s="32" t="s">
        <v>457</v>
      </c>
      <c r="T322" s="27" t="str">
        <f>VLOOKUP(S322,[1]Страна!$A$2:$B$246,2,0)</f>
        <v xml:space="preserve">БЕЛАРУСЬ </v>
      </c>
      <c r="W322" s="34"/>
      <c r="X322" s="35" t="e">
        <f t="shared" si="32"/>
        <v>#N/A</v>
      </c>
      <c r="Y322" s="35" t="e">
        <f>VLOOKUP(W322,A321:$S$5784,9,FALSE)</f>
        <v>#N/A</v>
      </c>
      <c r="Z322" s="36" t="e">
        <f t="shared" si="33"/>
        <v>#N/A</v>
      </c>
      <c r="AA322" s="37" t="e">
        <f t="shared" si="34"/>
        <v>#N/A</v>
      </c>
      <c r="AB322" s="38" t="e">
        <f t="shared" si="35"/>
        <v>#N/A</v>
      </c>
      <c r="AC322" s="39" t="e">
        <f t="shared" si="36"/>
        <v>#N/A</v>
      </c>
    </row>
    <row r="323" spans="1:29" ht="10.5" customHeight="1">
      <c r="A323" s="25">
        <v>207344</v>
      </c>
      <c r="B323" s="26" t="s">
        <v>483</v>
      </c>
      <c r="C323" s="27">
        <v>1</v>
      </c>
      <c r="D323" s="27" t="s">
        <v>26</v>
      </c>
      <c r="E323" s="28">
        <v>9189</v>
      </c>
      <c r="F323" s="28">
        <v>9189</v>
      </c>
      <c r="G323" s="28">
        <v>459.45000000000005</v>
      </c>
      <c r="H323" s="28">
        <v>13.5</v>
      </c>
      <c r="I323" s="28">
        <v>15</v>
      </c>
      <c r="J323" s="29">
        <v>4.7849999999999997E-2</v>
      </c>
      <c r="K323" s="28">
        <v>13.5</v>
      </c>
      <c r="L323" s="28">
        <v>15</v>
      </c>
      <c r="M323" s="29">
        <f t="shared" si="38"/>
        <v>4.7849999999999997E-2</v>
      </c>
      <c r="N323" s="30">
        <v>4811260007779</v>
      </c>
      <c r="O323" s="27">
        <v>73</v>
      </c>
      <c r="P323" s="27">
        <v>7321</v>
      </c>
      <c r="Q323" s="27" t="s">
        <v>415</v>
      </c>
      <c r="R323" s="31">
        <f>VLOOKUP(Q323,[1]Страна!D$1:F$120,2,FALSE)</f>
        <v>0.05</v>
      </c>
      <c r="S323" s="32" t="s">
        <v>457</v>
      </c>
      <c r="T323" s="27" t="str">
        <f>VLOOKUP(S323,[1]Страна!$A$2:$B$246,2,0)</f>
        <v xml:space="preserve">БЕЛАРУСЬ </v>
      </c>
      <c r="W323" s="34"/>
      <c r="X323" s="35" t="e">
        <f t="shared" ref="X323:X363" si="39">VLOOKUP(W323,$A$2:$S$5784,8,FALSE)</f>
        <v>#N/A</v>
      </c>
      <c r="Y323" s="35" t="e">
        <f>VLOOKUP(W323,A322:$S$5784,9,FALSE)</f>
        <v>#N/A</v>
      </c>
      <c r="Z323" s="36" t="e">
        <f t="shared" ref="Z323:Z386" si="40">VLOOKUP(W323,A$3:T$5784,18,FALSE)</f>
        <v>#N/A</v>
      </c>
      <c r="AA323" s="37" t="e">
        <f t="shared" ref="AA323:AA386" si="41">VLOOKUP(W323,A$3:S$5784,10,FALSE)</f>
        <v>#N/A</v>
      </c>
      <c r="AB323" s="38" t="e">
        <f t="shared" ref="AB323:AB386" si="42">VLOOKUP(W323,A$3:T$5784,20,FALSE)</f>
        <v>#N/A</v>
      </c>
      <c r="AC323" s="39" t="e">
        <f t="shared" si="36"/>
        <v>#N/A</v>
      </c>
    </row>
    <row r="324" spans="1:29" ht="10.5" customHeight="1">
      <c r="A324" s="25">
        <v>52868</v>
      </c>
      <c r="B324" s="26" t="s">
        <v>484</v>
      </c>
      <c r="C324" s="27">
        <v>1</v>
      </c>
      <c r="D324" s="27" t="s">
        <v>26</v>
      </c>
      <c r="E324" s="28">
        <v>5593</v>
      </c>
      <c r="F324" s="28">
        <v>5593</v>
      </c>
      <c r="G324" s="28">
        <v>167.79</v>
      </c>
      <c r="H324" s="28">
        <v>11.1</v>
      </c>
      <c r="I324" s="28">
        <v>12</v>
      </c>
      <c r="J324" s="29">
        <v>6.3103999999999993E-2</v>
      </c>
      <c r="K324" s="28">
        <v>11.1</v>
      </c>
      <c r="L324" s="28">
        <v>12</v>
      </c>
      <c r="M324" s="29">
        <v>6.3103999999999993E-2</v>
      </c>
      <c r="N324" s="30">
        <v>4810114008191</v>
      </c>
      <c r="O324" s="27">
        <v>85</v>
      </c>
      <c r="P324" s="27">
        <v>8516</v>
      </c>
      <c r="Q324" s="27" t="s">
        <v>421</v>
      </c>
      <c r="R324" s="31">
        <f>VLOOKUP(Q324,[1]Страна!D$1:F$120,2,FALSE)</f>
        <v>0.03</v>
      </c>
      <c r="S324" s="32" t="s">
        <v>457</v>
      </c>
      <c r="T324" s="27" t="str">
        <f>VLOOKUP(S324,[1]Страна!$A$2:$B$246,2,0)</f>
        <v xml:space="preserve">БЕЛАРУСЬ </v>
      </c>
      <c r="W324" s="34"/>
      <c r="X324" s="35" t="e">
        <f t="shared" si="39"/>
        <v>#N/A</v>
      </c>
      <c r="Y324" s="35" t="e">
        <f>VLOOKUP(W324,A323:$S$5784,9,FALSE)</f>
        <v>#N/A</v>
      </c>
      <c r="Z324" s="36" t="e">
        <f t="shared" si="40"/>
        <v>#N/A</v>
      </c>
      <c r="AA324" s="37" t="e">
        <f t="shared" si="41"/>
        <v>#N/A</v>
      </c>
      <c r="AB324" s="38" t="e">
        <f t="shared" si="42"/>
        <v>#N/A</v>
      </c>
      <c r="AC324" s="39" t="e">
        <f t="shared" ref="AC324:AC387" si="43">VLOOKUP(W324,A$3:T$5784,14,FALSE)</f>
        <v>#N/A</v>
      </c>
    </row>
    <row r="325" spans="1:29" ht="10.5" customHeight="1">
      <c r="A325" s="25">
        <v>27358</v>
      </c>
      <c r="B325" s="26" t="s">
        <v>485</v>
      </c>
      <c r="C325" s="27">
        <v>1</v>
      </c>
      <c r="D325" s="27" t="s">
        <v>26</v>
      </c>
      <c r="E325" s="28">
        <v>5076</v>
      </c>
      <c r="F325" s="28">
        <v>5076</v>
      </c>
      <c r="G325" s="28">
        <v>253.8</v>
      </c>
      <c r="H325" s="28">
        <v>12</v>
      </c>
      <c r="I325" s="28">
        <v>13.5</v>
      </c>
      <c r="J325" s="29">
        <v>6.1131999999999999E-2</v>
      </c>
      <c r="K325" s="28">
        <v>12</v>
      </c>
      <c r="L325" s="28">
        <v>13.5</v>
      </c>
      <c r="M325" s="29">
        <f t="shared" ref="M325:M331" si="44">C325*J325</f>
        <v>6.1131999999999999E-2</v>
      </c>
      <c r="N325" s="30">
        <v>4810114016158</v>
      </c>
      <c r="O325" s="27">
        <v>73</v>
      </c>
      <c r="P325" s="27">
        <v>7321</v>
      </c>
      <c r="Q325" s="27" t="s">
        <v>415</v>
      </c>
      <c r="R325" s="31">
        <f>VLOOKUP(Q325,[1]Страна!D$1:F$120,2,FALSE)</f>
        <v>0.05</v>
      </c>
      <c r="S325" s="32" t="s">
        <v>457</v>
      </c>
      <c r="T325" s="27" t="str">
        <f>VLOOKUP(S325,[1]Страна!$A$2:$B$246,2,0)</f>
        <v xml:space="preserve">БЕЛАРУСЬ </v>
      </c>
      <c r="W325" s="34"/>
      <c r="X325" s="35" t="e">
        <f t="shared" si="39"/>
        <v>#N/A</v>
      </c>
      <c r="Y325" s="35" t="e">
        <f>VLOOKUP(W325,A324:$S$5784,9,FALSE)</f>
        <v>#N/A</v>
      </c>
      <c r="Z325" s="36" t="e">
        <f t="shared" si="40"/>
        <v>#N/A</v>
      </c>
      <c r="AA325" s="37" t="e">
        <f t="shared" si="41"/>
        <v>#N/A</v>
      </c>
      <c r="AB325" s="38" t="e">
        <f t="shared" si="42"/>
        <v>#N/A</v>
      </c>
      <c r="AC325" s="39" t="e">
        <f t="shared" si="43"/>
        <v>#N/A</v>
      </c>
    </row>
    <row r="326" spans="1:29" ht="10.5" customHeight="1">
      <c r="A326" s="25">
        <v>24281</v>
      </c>
      <c r="B326" s="26" t="s">
        <v>486</v>
      </c>
      <c r="C326" s="27">
        <v>1</v>
      </c>
      <c r="D326" s="27" t="s">
        <v>26</v>
      </c>
      <c r="E326" s="28">
        <v>4855</v>
      </c>
      <c r="F326" s="28">
        <v>4855</v>
      </c>
      <c r="G326" s="28">
        <v>242.75</v>
      </c>
      <c r="H326" s="28">
        <v>12</v>
      </c>
      <c r="I326" s="28">
        <v>13</v>
      </c>
      <c r="J326" s="29">
        <v>6.0246000000000001E-2</v>
      </c>
      <c r="K326" s="28">
        <v>12</v>
      </c>
      <c r="L326" s="28">
        <v>13</v>
      </c>
      <c r="M326" s="29">
        <f t="shared" si="44"/>
        <v>6.0246000000000001E-2</v>
      </c>
      <c r="N326" s="30">
        <v>4810114016110</v>
      </c>
      <c r="O326" s="27">
        <v>73</v>
      </c>
      <c r="P326" s="27">
        <v>7321</v>
      </c>
      <c r="Q326" s="27" t="s">
        <v>415</v>
      </c>
      <c r="R326" s="31">
        <f>VLOOKUP(Q326,[1]Страна!D$1:F$120,2,FALSE)</f>
        <v>0.05</v>
      </c>
      <c r="S326" s="32" t="s">
        <v>457</v>
      </c>
      <c r="T326" s="27" t="str">
        <f>VLOOKUP(S326,[1]Страна!$A$2:$B$246,2,0)</f>
        <v xml:space="preserve">БЕЛАРУСЬ </v>
      </c>
      <c r="W326" s="34"/>
      <c r="X326" s="35" t="e">
        <f t="shared" si="39"/>
        <v>#N/A</v>
      </c>
      <c r="Y326" s="35" t="e">
        <f>VLOOKUP(W326,A325:$S$5784,9,FALSE)</f>
        <v>#N/A</v>
      </c>
      <c r="Z326" s="36" t="e">
        <f t="shared" si="40"/>
        <v>#N/A</v>
      </c>
      <c r="AA326" s="37" t="e">
        <f t="shared" si="41"/>
        <v>#N/A</v>
      </c>
      <c r="AB326" s="38" t="e">
        <f t="shared" si="42"/>
        <v>#N/A</v>
      </c>
      <c r="AC326" s="39" t="e">
        <f t="shared" si="43"/>
        <v>#N/A</v>
      </c>
    </row>
    <row r="327" spans="1:29" ht="10.5" customHeight="1">
      <c r="A327" s="25">
        <v>24282</v>
      </c>
      <c r="B327" s="26" t="s">
        <v>487</v>
      </c>
      <c r="C327" s="27">
        <v>2</v>
      </c>
      <c r="D327" s="27" t="s">
        <v>26</v>
      </c>
      <c r="E327" s="28">
        <v>5134</v>
      </c>
      <c r="F327" s="28">
        <v>10268</v>
      </c>
      <c r="G327" s="28">
        <v>513.4</v>
      </c>
      <c r="H327" s="28">
        <v>12</v>
      </c>
      <c r="I327" s="28">
        <v>13</v>
      </c>
      <c r="J327" s="29">
        <v>6.1131999999999999E-2</v>
      </c>
      <c r="K327" s="28">
        <v>24</v>
      </c>
      <c r="L327" s="28">
        <v>26</v>
      </c>
      <c r="M327" s="29">
        <f t="shared" si="44"/>
        <v>0.122264</v>
      </c>
      <c r="N327" s="30">
        <v>4810114016172</v>
      </c>
      <c r="O327" s="27">
        <v>73</v>
      </c>
      <c r="P327" s="27">
        <v>7321</v>
      </c>
      <c r="Q327" s="27" t="s">
        <v>415</v>
      </c>
      <c r="R327" s="31">
        <f>VLOOKUP(Q327,[1]Страна!D$1:F$120,2,FALSE)</f>
        <v>0.05</v>
      </c>
      <c r="S327" s="32" t="s">
        <v>457</v>
      </c>
      <c r="T327" s="27" t="str">
        <f>VLOOKUP(S327,[1]Страна!$A$2:$B$246,2,0)</f>
        <v xml:space="preserve">БЕЛАРУСЬ </v>
      </c>
      <c r="W327" s="34"/>
      <c r="X327" s="35" t="e">
        <f t="shared" si="39"/>
        <v>#N/A</v>
      </c>
      <c r="Y327" s="35" t="e">
        <f>VLOOKUP(W327,A326:$S$5784,9,FALSE)</f>
        <v>#N/A</v>
      </c>
      <c r="Z327" s="36" t="e">
        <f t="shared" si="40"/>
        <v>#N/A</v>
      </c>
      <c r="AA327" s="37" t="e">
        <f t="shared" si="41"/>
        <v>#N/A</v>
      </c>
      <c r="AB327" s="38" t="e">
        <f t="shared" si="42"/>
        <v>#N/A</v>
      </c>
      <c r="AC327" s="39" t="e">
        <f t="shared" si="43"/>
        <v>#N/A</v>
      </c>
    </row>
    <row r="328" spans="1:29" ht="10.5" customHeight="1">
      <c r="A328" s="25">
        <v>25680</v>
      </c>
      <c r="B328" s="26" t="s">
        <v>488</v>
      </c>
      <c r="C328" s="27">
        <v>1</v>
      </c>
      <c r="D328" s="27" t="s">
        <v>26</v>
      </c>
      <c r="E328" s="28">
        <v>4838</v>
      </c>
      <c r="F328" s="28">
        <v>4838</v>
      </c>
      <c r="G328" s="28">
        <v>241.9</v>
      </c>
      <c r="H328" s="28">
        <v>12</v>
      </c>
      <c r="I328" s="28">
        <v>13</v>
      </c>
      <c r="J328" s="29">
        <v>6.5771999999999997E-2</v>
      </c>
      <c r="K328" s="28">
        <v>12</v>
      </c>
      <c r="L328" s="28">
        <v>13</v>
      </c>
      <c r="M328" s="29">
        <f t="shared" si="44"/>
        <v>6.5771999999999997E-2</v>
      </c>
      <c r="N328" s="30">
        <v>4810114016134</v>
      </c>
      <c r="O328" s="27">
        <v>73</v>
      </c>
      <c r="P328" s="27">
        <v>7321</v>
      </c>
      <c r="Q328" s="27" t="s">
        <v>415</v>
      </c>
      <c r="R328" s="31">
        <f>VLOOKUP(Q328,[1]Страна!D$1:F$120,2,FALSE)</f>
        <v>0.05</v>
      </c>
      <c r="S328" s="32" t="s">
        <v>457</v>
      </c>
      <c r="T328" s="27" t="str">
        <f>VLOOKUP(S328,[1]Страна!$A$2:$B$246,2,0)</f>
        <v xml:space="preserve">БЕЛАРУСЬ </v>
      </c>
      <c r="W328" s="34"/>
      <c r="X328" s="35" t="e">
        <f t="shared" si="39"/>
        <v>#N/A</v>
      </c>
      <c r="Y328" s="35" t="e">
        <f>VLOOKUP(W328,A327:$S$5784,9,FALSE)</f>
        <v>#N/A</v>
      </c>
      <c r="Z328" s="36" t="e">
        <f t="shared" si="40"/>
        <v>#N/A</v>
      </c>
      <c r="AA328" s="37" t="e">
        <f t="shared" si="41"/>
        <v>#N/A</v>
      </c>
      <c r="AB328" s="38" t="e">
        <f t="shared" si="42"/>
        <v>#N/A</v>
      </c>
      <c r="AC328" s="39" t="e">
        <f t="shared" si="43"/>
        <v>#N/A</v>
      </c>
    </row>
    <row r="329" spans="1:29" ht="10.5" customHeight="1">
      <c r="A329" s="25">
        <v>47376</v>
      </c>
      <c r="B329" s="26" t="s">
        <v>489</v>
      </c>
      <c r="C329" s="27">
        <v>2</v>
      </c>
      <c r="D329" s="27" t="s">
        <v>26</v>
      </c>
      <c r="E329" s="28">
        <v>5850</v>
      </c>
      <c r="F329" s="28">
        <v>11700</v>
      </c>
      <c r="G329" s="28">
        <v>585</v>
      </c>
      <c r="H329" s="28">
        <v>12</v>
      </c>
      <c r="I329" s="28">
        <v>13</v>
      </c>
      <c r="J329" s="29">
        <v>4.9500000000000002E-2</v>
      </c>
      <c r="K329" s="28">
        <v>24</v>
      </c>
      <c r="L329" s="28">
        <v>26</v>
      </c>
      <c r="M329" s="29">
        <f t="shared" si="44"/>
        <v>9.9000000000000005E-2</v>
      </c>
      <c r="N329" s="30">
        <v>4810114015748</v>
      </c>
      <c r="O329" s="27">
        <v>73</v>
      </c>
      <c r="P329" s="27">
        <v>7321</v>
      </c>
      <c r="Q329" s="27" t="s">
        <v>415</v>
      </c>
      <c r="R329" s="31">
        <f>VLOOKUP(Q329,[1]Страна!D$1:F$120,2,FALSE)</f>
        <v>0.05</v>
      </c>
      <c r="S329" s="32" t="s">
        <v>457</v>
      </c>
      <c r="T329" s="27" t="str">
        <f>VLOOKUP(S329,[1]Страна!$A$2:$B$246,2,0)</f>
        <v xml:space="preserve">БЕЛАРУСЬ </v>
      </c>
      <c r="W329" s="34"/>
      <c r="X329" s="35" t="e">
        <f t="shared" si="39"/>
        <v>#N/A</v>
      </c>
      <c r="Y329" s="35" t="e">
        <f>VLOOKUP(W329,A328:$S$5784,9,FALSE)</f>
        <v>#N/A</v>
      </c>
      <c r="Z329" s="36" t="e">
        <f t="shared" si="40"/>
        <v>#N/A</v>
      </c>
      <c r="AA329" s="37" t="e">
        <f t="shared" si="41"/>
        <v>#N/A</v>
      </c>
      <c r="AB329" s="38" t="e">
        <f t="shared" si="42"/>
        <v>#N/A</v>
      </c>
      <c r="AC329" s="39" t="e">
        <f t="shared" si="43"/>
        <v>#N/A</v>
      </c>
    </row>
    <row r="330" spans="1:29" ht="10.5" customHeight="1">
      <c r="A330" s="25">
        <v>47343</v>
      </c>
      <c r="B330" s="26" t="s">
        <v>490</v>
      </c>
      <c r="C330" s="27">
        <v>1</v>
      </c>
      <c r="D330" s="27" t="s">
        <v>26</v>
      </c>
      <c r="E330" s="28">
        <v>6100</v>
      </c>
      <c r="F330" s="28">
        <v>6100</v>
      </c>
      <c r="G330" s="28">
        <v>305</v>
      </c>
      <c r="H330" s="28">
        <v>12</v>
      </c>
      <c r="I330" s="28">
        <v>13</v>
      </c>
      <c r="J330" s="29">
        <v>4.9500000000000002E-2</v>
      </c>
      <c r="K330" s="28">
        <v>12</v>
      </c>
      <c r="L330" s="28">
        <v>13</v>
      </c>
      <c r="M330" s="29">
        <f t="shared" si="44"/>
        <v>4.9500000000000002E-2</v>
      </c>
      <c r="N330" s="30">
        <v>4810114016400</v>
      </c>
      <c r="O330" s="27">
        <v>73</v>
      </c>
      <c r="P330" s="27">
        <v>7321</v>
      </c>
      <c r="Q330" s="27" t="s">
        <v>415</v>
      </c>
      <c r="R330" s="31">
        <f>VLOOKUP(Q330,[1]Страна!D$1:F$120,2,FALSE)</f>
        <v>0.05</v>
      </c>
      <c r="S330" s="32" t="s">
        <v>457</v>
      </c>
      <c r="T330" s="27" t="str">
        <f>VLOOKUP(S330,[1]Страна!$A$2:$B$246,2,0)</f>
        <v xml:space="preserve">БЕЛАРУСЬ </v>
      </c>
      <c r="W330" s="34"/>
      <c r="X330" s="35" t="e">
        <f t="shared" si="39"/>
        <v>#N/A</v>
      </c>
      <c r="Y330" s="35" t="e">
        <f>VLOOKUP(W330,A329:$S$5784,9,FALSE)</f>
        <v>#N/A</v>
      </c>
      <c r="Z330" s="36" t="e">
        <f t="shared" si="40"/>
        <v>#N/A</v>
      </c>
      <c r="AA330" s="37" t="e">
        <f t="shared" si="41"/>
        <v>#N/A</v>
      </c>
      <c r="AB330" s="38" t="e">
        <f t="shared" si="42"/>
        <v>#N/A</v>
      </c>
      <c r="AC330" s="39" t="e">
        <f t="shared" si="43"/>
        <v>#N/A</v>
      </c>
    </row>
    <row r="331" spans="1:29" ht="10.5" customHeight="1">
      <c r="A331" s="25">
        <v>47344</v>
      </c>
      <c r="B331" s="26" t="s">
        <v>491</v>
      </c>
      <c r="C331" s="27">
        <v>1</v>
      </c>
      <c r="D331" s="27" t="s">
        <v>26</v>
      </c>
      <c r="E331" s="28">
        <v>6012</v>
      </c>
      <c r="F331" s="28">
        <v>6012</v>
      </c>
      <c r="G331" s="28">
        <v>300.60000000000002</v>
      </c>
      <c r="H331" s="28">
        <v>12</v>
      </c>
      <c r="I331" s="28">
        <v>13</v>
      </c>
      <c r="J331" s="29">
        <v>4.9500000000000002E-2</v>
      </c>
      <c r="K331" s="28">
        <v>12</v>
      </c>
      <c r="L331" s="28">
        <v>13</v>
      </c>
      <c r="M331" s="29">
        <f t="shared" si="44"/>
        <v>4.9500000000000002E-2</v>
      </c>
      <c r="N331" s="30">
        <v>4810114016424</v>
      </c>
      <c r="O331" s="27">
        <v>73</v>
      </c>
      <c r="P331" s="27">
        <v>7321</v>
      </c>
      <c r="Q331" s="27" t="s">
        <v>415</v>
      </c>
      <c r="R331" s="31">
        <f>VLOOKUP(Q331,[1]Страна!D$1:F$120,2,FALSE)</f>
        <v>0.05</v>
      </c>
      <c r="S331" s="32" t="s">
        <v>457</v>
      </c>
      <c r="T331" s="27" t="str">
        <f>VLOOKUP(S331,[1]Страна!$A$2:$B$246,2,0)</f>
        <v xml:space="preserve">БЕЛАРУСЬ </v>
      </c>
      <c r="W331" s="34"/>
      <c r="X331" s="35" t="e">
        <f t="shared" si="39"/>
        <v>#N/A</v>
      </c>
      <c r="Y331" s="35" t="e">
        <f>VLOOKUP(W331,A330:$S$5784,9,FALSE)</f>
        <v>#N/A</v>
      </c>
      <c r="Z331" s="36" t="e">
        <f t="shared" si="40"/>
        <v>#N/A</v>
      </c>
      <c r="AA331" s="37" t="e">
        <f t="shared" si="41"/>
        <v>#N/A</v>
      </c>
      <c r="AB331" s="38" t="e">
        <f t="shared" si="42"/>
        <v>#N/A</v>
      </c>
      <c r="AC331" s="39" t="e">
        <f t="shared" si="43"/>
        <v>#N/A</v>
      </c>
    </row>
    <row r="332" spans="1:29" ht="10.5" customHeight="1">
      <c r="A332" s="25">
        <v>208614</v>
      </c>
      <c r="B332" s="26" t="s">
        <v>492</v>
      </c>
      <c r="C332" s="27">
        <v>1</v>
      </c>
      <c r="D332" s="27" t="s">
        <v>26</v>
      </c>
      <c r="E332" s="28">
        <v>6372</v>
      </c>
      <c r="F332" s="28">
        <v>6372</v>
      </c>
      <c r="G332" s="28">
        <v>318.60000000000002</v>
      </c>
      <c r="H332" s="28">
        <v>13.5</v>
      </c>
      <c r="I332" s="28">
        <v>14.5</v>
      </c>
      <c r="J332" s="29">
        <v>5.9976000000000002E-2</v>
      </c>
      <c r="K332" s="28">
        <v>13.5</v>
      </c>
      <c r="L332" s="28">
        <v>14.5</v>
      </c>
      <c r="M332" s="29">
        <v>5.9976000000000002E-2</v>
      </c>
      <c r="N332" s="30" t="s">
        <v>493</v>
      </c>
      <c r="O332" s="27">
        <v>73</v>
      </c>
      <c r="P332" s="27">
        <v>7321</v>
      </c>
      <c r="Q332" s="27" t="s">
        <v>415</v>
      </c>
      <c r="R332" s="31">
        <f>VLOOKUP(Q332,[1]Страна!D$1:F$120,2,FALSE)</f>
        <v>0.05</v>
      </c>
      <c r="S332" s="32" t="s">
        <v>457</v>
      </c>
      <c r="T332" s="27" t="str">
        <f>VLOOKUP(S332,[1]Страна!$A$2:$B$246,2,0)</f>
        <v xml:space="preserve">БЕЛАРУСЬ </v>
      </c>
      <c r="W332" s="34"/>
      <c r="X332" s="35" t="e">
        <f t="shared" si="39"/>
        <v>#N/A</v>
      </c>
      <c r="Y332" s="35" t="e">
        <f>VLOOKUP(W332,A331:$S$5784,9,FALSE)</f>
        <v>#N/A</v>
      </c>
      <c r="Z332" s="36" t="e">
        <f t="shared" si="40"/>
        <v>#N/A</v>
      </c>
      <c r="AA332" s="37" t="e">
        <f t="shared" si="41"/>
        <v>#N/A</v>
      </c>
      <c r="AB332" s="38" t="e">
        <f t="shared" si="42"/>
        <v>#N/A</v>
      </c>
      <c r="AC332" s="39" t="e">
        <f t="shared" si="43"/>
        <v>#N/A</v>
      </c>
    </row>
    <row r="333" spans="1:29" ht="10.5" customHeight="1">
      <c r="A333" s="25">
        <v>47345</v>
      </c>
      <c r="B333" s="26" t="s">
        <v>494</v>
      </c>
      <c r="C333" s="27">
        <v>3</v>
      </c>
      <c r="D333" s="27" t="s">
        <v>26</v>
      </c>
      <c r="E333" s="28">
        <v>6569</v>
      </c>
      <c r="F333" s="28">
        <v>19707</v>
      </c>
      <c r="G333" s="28">
        <v>985.35</v>
      </c>
      <c r="H333" s="28">
        <v>12</v>
      </c>
      <c r="I333" s="28">
        <v>13</v>
      </c>
      <c r="J333" s="29">
        <v>4.9500000000000002E-2</v>
      </c>
      <c r="K333" s="28">
        <v>36</v>
      </c>
      <c r="L333" s="28">
        <v>39</v>
      </c>
      <c r="M333" s="29">
        <f>C333*J333</f>
        <v>0.14850000000000002</v>
      </c>
      <c r="N333" s="30">
        <v>4810114016387</v>
      </c>
      <c r="O333" s="27">
        <v>73</v>
      </c>
      <c r="P333" s="27">
        <v>7321</v>
      </c>
      <c r="Q333" s="27" t="s">
        <v>415</v>
      </c>
      <c r="R333" s="31">
        <f>VLOOKUP(Q333,[1]Страна!D$1:F$120,2,FALSE)</f>
        <v>0.05</v>
      </c>
      <c r="S333" s="32" t="s">
        <v>457</v>
      </c>
      <c r="T333" s="27" t="str">
        <f>VLOOKUP(S333,[1]Страна!$A$2:$B$246,2,0)</f>
        <v xml:space="preserve">БЕЛАРУСЬ </v>
      </c>
      <c r="W333" s="34"/>
      <c r="X333" s="35" t="e">
        <f t="shared" si="39"/>
        <v>#N/A</v>
      </c>
      <c r="Y333" s="35" t="e">
        <f>VLOOKUP(W333,A332:$S$5784,9,FALSE)</f>
        <v>#N/A</v>
      </c>
      <c r="Z333" s="36" t="e">
        <f t="shared" si="40"/>
        <v>#N/A</v>
      </c>
      <c r="AA333" s="37" t="e">
        <f t="shared" si="41"/>
        <v>#N/A</v>
      </c>
      <c r="AB333" s="38" t="e">
        <f t="shared" si="42"/>
        <v>#N/A</v>
      </c>
      <c r="AC333" s="39" t="e">
        <f t="shared" si="43"/>
        <v>#N/A</v>
      </c>
    </row>
    <row r="334" spans="1:29" ht="10.5" customHeight="1">
      <c r="A334" s="25">
        <v>108553</v>
      </c>
      <c r="B334" s="26" t="s">
        <v>495</v>
      </c>
      <c r="C334" s="27">
        <v>4</v>
      </c>
      <c r="D334" s="27" t="s">
        <v>26</v>
      </c>
      <c r="E334" s="28">
        <v>6380</v>
      </c>
      <c r="F334" s="28">
        <v>25520</v>
      </c>
      <c r="G334" s="28">
        <v>1276</v>
      </c>
      <c r="H334" s="28">
        <v>12</v>
      </c>
      <c r="I334" s="28">
        <v>13</v>
      </c>
      <c r="J334" s="29">
        <v>5.3460000000000001E-2</v>
      </c>
      <c r="K334" s="28">
        <v>48</v>
      </c>
      <c r="L334" s="28">
        <v>52</v>
      </c>
      <c r="M334" s="29">
        <f>C334*J334</f>
        <v>0.21384</v>
      </c>
      <c r="N334" s="30">
        <v>4810114018251</v>
      </c>
      <c r="O334" s="27">
        <v>73</v>
      </c>
      <c r="P334" s="27">
        <v>7321</v>
      </c>
      <c r="Q334" s="27" t="s">
        <v>415</v>
      </c>
      <c r="R334" s="31">
        <f>VLOOKUP(Q334,[1]Страна!D$1:F$120,2,FALSE)</f>
        <v>0.05</v>
      </c>
      <c r="S334" s="32" t="s">
        <v>457</v>
      </c>
      <c r="T334" s="27" t="str">
        <f>VLOOKUP(S334,[1]Страна!$A$2:$B$246,2,0)</f>
        <v xml:space="preserve">БЕЛАРУСЬ </v>
      </c>
      <c r="W334" s="34"/>
      <c r="X334" s="35" t="e">
        <f t="shared" si="39"/>
        <v>#N/A</v>
      </c>
      <c r="Y334" s="35" t="e">
        <f>VLOOKUP(W334,A333:$S$5784,9,FALSE)</f>
        <v>#N/A</v>
      </c>
      <c r="Z334" s="36" t="e">
        <f t="shared" si="40"/>
        <v>#N/A</v>
      </c>
      <c r="AA334" s="37" t="e">
        <f t="shared" si="41"/>
        <v>#N/A</v>
      </c>
      <c r="AB334" s="38" t="e">
        <f t="shared" si="42"/>
        <v>#N/A</v>
      </c>
      <c r="AC334" s="39" t="e">
        <f t="shared" si="43"/>
        <v>#N/A</v>
      </c>
    </row>
    <row r="335" spans="1:29" ht="10.5" customHeight="1">
      <c r="A335" s="25">
        <v>192061</v>
      </c>
      <c r="B335" s="26" t="s">
        <v>496</v>
      </c>
      <c r="C335" s="27">
        <v>2</v>
      </c>
      <c r="D335" s="27" t="s">
        <v>26</v>
      </c>
      <c r="E335" s="28">
        <v>7123</v>
      </c>
      <c r="F335" s="28">
        <v>14246</v>
      </c>
      <c r="G335" s="28">
        <v>712.30000000000007</v>
      </c>
      <c r="H335" s="28">
        <v>12</v>
      </c>
      <c r="I335" s="28">
        <v>14.5</v>
      </c>
      <c r="J335" s="29">
        <v>5.6099999999999997E-2</v>
      </c>
      <c r="K335" s="28">
        <v>24</v>
      </c>
      <c r="L335" s="28">
        <v>29</v>
      </c>
      <c r="M335" s="29">
        <f>C335*J335</f>
        <v>0.11219999999999999</v>
      </c>
      <c r="N335" s="30">
        <v>4810114018916</v>
      </c>
      <c r="O335" s="27">
        <v>73</v>
      </c>
      <c r="P335" s="27">
        <v>7321</v>
      </c>
      <c r="Q335" s="27" t="s">
        <v>415</v>
      </c>
      <c r="R335" s="31">
        <f>VLOOKUP(Q335,[1]Страна!D$1:F$120,2,FALSE)</f>
        <v>0.05</v>
      </c>
      <c r="S335" s="32" t="s">
        <v>457</v>
      </c>
      <c r="T335" s="27" t="str">
        <f>VLOOKUP(S335,[1]Страна!$A$2:$B$246,2,0)</f>
        <v xml:space="preserve">БЕЛАРУСЬ </v>
      </c>
      <c r="W335" s="34"/>
      <c r="X335" s="35" t="e">
        <f t="shared" si="39"/>
        <v>#N/A</v>
      </c>
      <c r="Y335" s="35" t="e">
        <f>VLOOKUP(W335,A334:$S$5784,9,FALSE)</f>
        <v>#N/A</v>
      </c>
      <c r="Z335" s="36" t="e">
        <f t="shared" si="40"/>
        <v>#N/A</v>
      </c>
      <c r="AA335" s="37" t="e">
        <f t="shared" si="41"/>
        <v>#N/A</v>
      </c>
      <c r="AB335" s="38" t="e">
        <f t="shared" si="42"/>
        <v>#N/A</v>
      </c>
      <c r="AC335" s="39" t="e">
        <f t="shared" si="43"/>
        <v>#N/A</v>
      </c>
    </row>
    <row r="336" spans="1:29" ht="10.5" customHeight="1">
      <c r="A336" s="25">
        <v>217356</v>
      </c>
      <c r="B336" s="26" t="s">
        <v>497</v>
      </c>
      <c r="C336" s="27">
        <v>1</v>
      </c>
      <c r="D336" s="27" t="s">
        <v>26</v>
      </c>
      <c r="E336" s="28">
        <v>7479</v>
      </c>
      <c r="F336" s="28">
        <v>7479</v>
      </c>
      <c r="G336" s="28">
        <v>373.95000000000005</v>
      </c>
      <c r="H336" s="28">
        <v>4</v>
      </c>
      <c r="I336" s="28">
        <v>5</v>
      </c>
      <c r="J336" s="29">
        <v>6.4727999999999994E-2</v>
      </c>
      <c r="K336" s="28">
        <v>4</v>
      </c>
      <c r="L336" s="28">
        <v>5</v>
      </c>
      <c r="M336" s="29">
        <v>6.4727999999999994E-2</v>
      </c>
      <c r="N336" s="30" t="s">
        <v>498</v>
      </c>
      <c r="O336" s="27">
        <v>73</v>
      </c>
      <c r="P336" s="27">
        <v>7321</v>
      </c>
      <c r="Q336" s="27" t="s">
        <v>415</v>
      </c>
      <c r="R336" s="31">
        <f>VLOOKUP(Q336,[1]Страна!D$1:F$120,2,FALSE)</f>
        <v>0.05</v>
      </c>
      <c r="S336" s="32" t="s">
        <v>457</v>
      </c>
      <c r="T336" s="27" t="str">
        <f>VLOOKUP(S336,[1]Страна!$A$2:$B$246,2,0)</f>
        <v xml:space="preserve">БЕЛАРУСЬ </v>
      </c>
      <c r="W336" s="34"/>
      <c r="X336" s="35" t="e">
        <f t="shared" si="39"/>
        <v>#N/A</v>
      </c>
      <c r="Y336" s="35" t="e">
        <f>VLOOKUP(W336,A335:$S$5784,9,FALSE)</f>
        <v>#N/A</v>
      </c>
      <c r="Z336" s="36" t="e">
        <f t="shared" si="40"/>
        <v>#N/A</v>
      </c>
      <c r="AA336" s="37" t="e">
        <f t="shared" si="41"/>
        <v>#N/A</v>
      </c>
      <c r="AB336" s="38" t="e">
        <f t="shared" si="42"/>
        <v>#N/A</v>
      </c>
      <c r="AC336" s="39" t="e">
        <f t="shared" si="43"/>
        <v>#N/A</v>
      </c>
    </row>
    <row r="337" spans="1:29" ht="10.5" customHeight="1">
      <c r="A337" s="25">
        <v>192062</v>
      </c>
      <c r="B337" s="26" t="s">
        <v>499</v>
      </c>
      <c r="C337" s="27">
        <v>1</v>
      </c>
      <c r="D337" s="27" t="s">
        <v>26</v>
      </c>
      <c r="E337" s="28">
        <v>7479</v>
      </c>
      <c r="F337" s="28">
        <v>7479</v>
      </c>
      <c r="G337" s="28">
        <v>373.95000000000005</v>
      </c>
      <c r="H337" s="28">
        <v>12</v>
      </c>
      <c r="I337" s="28">
        <v>14.5</v>
      </c>
      <c r="J337" s="29">
        <v>0.20143800000000001</v>
      </c>
      <c r="K337" s="28">
        <v>12</v>
      </c>
      <c r="L337" s="28">
        <v>14.5</v>
      </c>
      <c r="M337" s="29">
        <f>C337*J337</f>
        <v>0.20143800000000001</v>
      </c>
      <c r="N337" s="30">
        <v>4810114018923</v>
      </c>
      <c r="O337" s="27">
        <v>73</v>
      </c>
      <c r="P337" s="27">
        <v>7321</v>
      </c>
      <c r="Q337" s="27" t="s">
        <v>415</v>
      </c>
      <c r="R337" s="31">
        <f>VLOOKUP(Q337,[1]Страна!D$1:F$120,2,FALSE)</f>
        <v>0.05</v>
      </c>
      <c r="S337" s="32" t="s">
        <v>457</v>
      </c>
      <c r="T337" s="27" t="str">
        <f>VLOOKUP(S337,[1]Страна!$A$2:$B$246,2,0)</f>
        <v xml:space="preserve">БЕЛАРУСЬ </v>
      </c>
      <c r="W337" s="34"/>
      <c r="X337" s="35" t="e">
        <f t="shared" si="39"/>
        <v>#N/A</v>
      </c>
      <c r="Y337" s="35" t="e">
        <f>VLOOKUP(W337,A336:$S$5784,9,FALSE)</f>
        <v>#N/A</v>
      </c>
      <c r="Z337" s="36" t="e">
        <f t="shared" si="40"/>
        <v>#N/A</v>
      </c>
      <c r="AA337" s="37" t="e">
        <f t="shared" si="41"/>
        <v>#N/A</v>
      </c>
      <c r="AB337" s="38" t="e">
        <f t="shared" si="42"/>
        <v>#N/A</v>
      </c>
      <c r="AC337" s="39" t="e">
        <f t="shared" si="43"/>
        <v>#N/A</v>
      </c>
    </row>
    <row r="338" spans="1:29" ht="10.5" customHeight="1">
      <c r="A338" s="25">
        <v>218141</v>
      </c>
      <c r="B338" s="26" t="s">
        <v>500</v>
      </c>
      <c r="C338" s="27">
        <v>1</v>
      </c>
      <c r="D338" s="27" t="s">
        <v>26</v>
      </c>
      <c r="E338" s="28">
        <v>7421</v>
      </c>
      <c r="F338" s="28">
        <v>7421</v>
      </c>
      <c r="G338" s="28">
        <v>371.05</v>
      </c>
      <c r="H338" s="28">
        <v>12</v>
      </c>
      <c r="I338" s="28">
        <v>13</v>
      </c>
      <c r="J338" s="29">
        <v>5.7535999999999997E-2</v>
      </c>
      <c r="K338" s="28">
        <v>12</v>
      </c>
      <c r="L338" s="28">
        <v>13</v>
      </c>
      <c r="M338" s="29">
        <f>C338*J338</f>
        <v>5.7535999999999997E-2</v>
      </c>
      <c r="N338" s="30">
        <v>4810114019333</v>
      </c>
      <c r="O338" s="27">
        <v>73</v>
      </c>
      <c r="P338" s="27">
        <v>7321</v>
      </c>
      <c r="Q338" s="27" t="s">
        <v>415</v>
      </c>
      <c r="R338" s="31">
        <f>VLOOKUP(Q338,[1]Страна!D$1:F$120,2,FALSE)</f>
        <v>0.05</v>
      </c>
      <c r="S338" s="32" t="s">
        <v>457</v>
      </c>
      <c r="T338" s="27" t="str">
        <f>VLOOKUP(S338,[1]Страна!$A$2:$B$246,2,0)</f>
        <v xml:space="preserve">БЕЛАРУСЬ </v>
      </c>
      <c r="W338" s="34"/>
      <c r="X338" s="35" t="e">
        <f t="shared" si="39"/>
        <v>#N/A</v>
      </c>
      <c r="Y338" s="35" t="e">
        <f>VLOOKUP(W338,A337:$S$5784,9,FALSE)</f>
        <v>#N/A</v>
      </c>
      <c r="Z338" s="36" t="e">
        <f t="shared" si="40"/>
        <v>#N/A</v>
      </c>
      <c r="AA338" s="37" t="e">
        <f t="shared" si="41"/>
        <v>#N/A</v>
      </c>
      <c r="AB338" s="38" t="e">
        <f t="shared" si="42"/>
        <v>#N/A</v>
      </c>
      <c r="AC338" s="39" t="e">
        <f t="shared" si="43"/>
        <v>#N/A</v>
      </c>
    </row>
    <row r="339" spans="1:29" ht="10.5" customHeight="1">
      <c r="A339" s="25">
        <v>108554</v>
      </c>
      <c r="B339" s="26" t="s">
        <v>501</v>
      </c>
      <c r="C339" s="27">
        <v>1</v>
      </c>
      <c r="D339" s="27" t="s">
        <v>26</v>
      </c>
      <c r="E339" s="28">
        <v>6282</v>
      </c>
      <c r="F339" s="28">
        <v>6282</v>
      </c>
      <c r="G339" s="28">
        <v>314.10000000000002</v>
      </c>
      <c r="H339" s="28">
        <v>12</v>
      </c>
      <c r="I339" s="28">
        <v>13</v>
      </c>
      <c r="J339" s="29">
        <v>5.5440000000000003E-2</v>
      </c>
      <c r="K339" s="28">
        <v>12</v>
      </c>
      <c r="L339" s="28">
        <v>13</v>
      </c>
      <c r="M339" s="29">
        <f>C339*J339</f>
        <v>5.5440000000000003E-2</v>
      </c>
      <c r="N339" s="30">
        <v>4810114018213</v>
      </c>
      <c r="O339" s="27">
        <v>73</v>
      </c>
      <c r="P339" s="27">
        <v>7321</v>
      </c>
      <c r="Q339" s="27" t="s">
        <v>415</v>
      </c>
      <c r="R339" s="31">
        <f>VLOOKUP(Q339,[1]Страна!D$1:F$120,2,FALSE)</f>
        <v>0.05</v>
      </c>
      <c r="S339" s="32" t="s">
        <v>457</v>
      </c>
      <c r="T339" s="27" t="str">
        <f>VLOOKUP(S339,[1]Страна!$A$2:$B$246,2,0)</f>
        <v xml:space="preserve">БЕЛАРУСЬ </v>
      </c>
      <c r="W339" s="34"/>
      <c r="X339" s="35" t="e">
        <f t="shared" si="39"/>
        <v>#N/A</v>
      </c>
      <c r="Y339" s="35" t="e">
        <f>VLOOKUP(W339,A338:$S$5784,9,FALSE)</f>
        <v>#N/A</v>
      </c>
      <c r="Z339" s="36" t="e">
        <f t="shared" si="40"/>
        <v>#N/A</v>
      </c>
      <c r="AA339" s="37" t="e">
        <f t="shared" si="41"/>
        <v>#N/A</v>
      </c>
      <c r="AB339" s="38" t="e">
        <f t="shared" si="42"/>
        <v>#N/A</v>
      </c>
      <c r="AC339" s="39" t="e">
        <f t="shared" si="43"/>
        <v>#N/A</v>
      </c>
    </row>
    <row r="340" spans="1:29" ht="10.5" customHeight="1">
      <c r="A340" s="25">
        <v>238458</v>
      </c>
      <c r="B340" s="26" t="s">
        <v>502</v>
      </c>
      <c r="C340" s="27">
        <v>1</v>
      </c>
      <c r="D340" s="27" t="s">
        <v>26</v>
      </c>
      <c r="E340" s="28">
        <v>6208</v>
      </c>
      <c r="F340" s="28">
        <f>C340*E340</f>
        <v>6208</v>
      </c>
      <c r="G340" s="28">
        <f>F340*R340</f>
        <v>310.40000000000003</v>
      </c>
      <c r="H340" s="28">
        <v>12</v>
      </c>
      <c r="I340" s="28">
        <v>12.7</v>
      </c>
      <c r="J340" s="29">
        <v>6.2E-2</v>
      </c>
      <c r="K340" s="28">
        <f>H340*C340</f>
        <v>12</v>
      </c>
      <c r="L340" s="28">
        <f>I340*C340</f>
        <v>12.7</v>
      </c>
      <c r="M340" s="29">
        <f>J340*C340</f>
        <v>6.2E-2</v>
      </c>
      <c r="N340" s="30">
        <v>0</v>
      </c>
      <c r="O340" s="27">
        <v>73</v>
      </c>
      <c r="P340" s="27">
        <v>7321</v>
      </c>
      <c r="Q340" s="27" t="s">
        <v>415</v>
      </c>
      <c r="R340" s="31">
        <f>VLOOKUP(Q340,[1]Страна!D$1:F$120,2,FALSE)</f>
        <v>0.05</v>
      </c>
      <c r="S340" s="32" t="s">
        <v>457</v>
      </c>
      <c r="T340" s="27" t="str">
        <f>VLOOKUP(S340,[1]Страна!$A$2:$B$246,2,0)</f>
        <v xml:space="preserve">БЕЛАРУСЬ </v>
      </c>
      <c r="W340" s="34"/>
      <c r="X340" s="35" t="e">
        <f t="shared" si="39"/>
        <v>#N/A</v>
      </c>
      <c r="Y340" s="35" t="e">
        <f>VLOOKUP(W340,A339:$S$5784,9,FALSE)</f>
        <v>#N/A</v>
      </c>
      <c r="Z340" s="36" t="e">
        <f t="shared" si="40"/>
        <v>#N/A</v>
      </c>
      <c r="AA340" s="37" t="e">
        <f t="shared" si="41"/>
        <v>#N/A</v>
      </c>
      <c r="AB340" s="38" t="e">
        <f t="shared" si="42"/>
        <v>#N/A</v>
      </c>
      <c r="AC340" s="39" t="e">
        <f t="shared" si="43"/>
        <v>#N/A</v>
      </c>
    </row>
    <row r="341" spans="1:29" ht="10.5" customHeight="1">
      <c r="A341" s="25">
        <v>24283</v>
      </c>
      <c r="B341" s="26" t="s">
        <v>503</v>
      </c>
      <c r="C341" s="27">
        <v>1</v>
      </c>
      <c r="D341" s="27" t="s">
        <v>26</v>
      </c>
      <c r="E341" s="28">
        <v>8028</v>
      </c>
      <c r="F341" s="28">
        <v>8028</v>
      </c>
      <c r="G341" s="28">
        <v>401.40000000000003</v>
      </c>
      <c r="H341" s="28">
        <v>10</v>
      </c>
      <c r="I341" s="28">
        <v>11.1</v>
      </c>
      <c r="J341" s="29">
        <v>4.4352000000000003E-2</v>
      </c>
      <c r="K341" s="28">
        <v>10</v>
      </c>
      <c r="L341" s="28">
        <v>11.1</v>
      </c>
      <c r="M341" s="29">
        <f>C341*J341</f>
        <v>4.4352000000000003E-2</v>
      </c>
      <c r="N341" s="30">
        <v>4811260007472</v>
      </c>
      <c r="O341" s="27">
        <v>73</v>
      </c>
      <c r="P341" s="27">
        <v>7321</v>
      </c>
      <c r="Q341" s="27" t="s">
        <v>415</v>
      </c>
      <c r="R341" s="31">
        <f>VLOOKUP(Q341,[1]Страна!D$1:F$120,2,FALSE)</f>
        <v>0.05</v>
      </c>
      <c r="S341" s="32" t="s">
        <v>457</v>
      </c>
      <c r="T341" s="27" t="str">
        <f>VLOOKUP(S341,[1]Страна!$A$2:$B$246,2,0)</f>
        <v xml:space="preserve">БЕЛАРУСЬ </v>
      </c>
      <c r="W341" s="34"/>
      <c r="X341" s="35" t="e">
        <f t="shared" si="39"/>
        <v>#N/A</v>
      </c>
      <c r="Y341" s="35" t="e">
        <f>VLOOKUP(W341,A340:$S$5784,9,FALSE)</f>
        <v>#N/A</v>
      </c>
      <c r="Z341" s="36" t="e">
        <f t="shared" si="40"/>
        <v>#N/A</v>
      </c>
      <c r="AA341" s="37" t="e">
        <f t="shared" si="41"/>
        <v>#N/A</v>
      </c>
      <c r="AB341" s="38" t="e">
        <f t="shared" si="42"/>
        <v>#N/A</v>
      </c>
      <c r="AC341" s="39" t="e">
        <f t="shared" si="43"/>
        <v>#N/A</v>
      </c>
    </row>
    <row r="342" spans="1:29" ht="10.5" customHeight="1">
      <c r="A342" s="25">
        <v>52866</v>
      </c>
      <c r="B342" s="26" t="s">
        <v>504</v>
      </c>
      <c r="C342" s="27">
        <v>1</v>
      </c>
      <c r="D342" s="27" t="s">
        <v>26</v>
      </c>
      <c r="E342" s="28">
        <v>5048</v>
      </c>
      <c r="F342" s="28">
        <v>5048</v>
      </c>
      <c r="G342" s="28">
        <v>151.44</v>
      </c>
      <c r="H342" s="28">
        <v>11.1</v>
      </c>
      <c r="I342" s="28">
        <v>12</v>
      </c>
      <c r="J342" s="29">
        <v>5.7535999999999997E-2</v>
      </c>
      <c r="K342" s="28">
        <v>11.1</v>
      </c>
      <c r="L342" s="28">
        <v>12</v>
      </c>
      <c r="M342" s="29">
        <f>C342*J342</f>
        <v>5.7535999999999997E-2</v>
      </c>
      <c r="N342" s="30">
        <v>4811260007267</v>
      </c>
      <c r="O342" s="27">
        <v>85</v>
      </c>
      <c r="P342" s="27">
        <v>8516</v>
      </c>
      <c r="Q342" s="27" t="s">
        <v>421</v>
      </c>
      <c r="R342" s="31">
        <f>VLOOKUP(Q342,[1]Страна!D$1:F$120,2,FALSE)</f>
        <v>0.03</v>
      </c>
      <c r="S342" s="32" t="s">
        <v>457</v>
      </c>
      <c r="T342" s="27" t="str">
        <f>VLOOKUP(S342,[1]Страна!$A$2:$B$246,2,0)</f>
        <v xml:space="preserve">БЕЛАРУСЬ </v>
      </c>
      <c r="W342" s="34"/>
      <c r="X342" s="35" t="e">
        <f t="shared" si="39"/>
        <v>#N/A</v>
      </c>
      <c r="Y342" s="35" t="e">
        <f>VLOOKUP(W342,A341:$S$5784,9,FALSE)</f>
        <v>#N/A</v>
      </c>
      <c r="Z342" s="36" t="e">
        <f t="shared" si="40"/>
        <v>#N/A</v>
      </c>
      <c r="AA342" s="37" t="e">
        <f t="shared" si="41"/>
        <v>#N/A</v>
      </c>
      <c r="AB342" s="38" t="e">
        <f t="shared" si="42"/>
        <v>#N/A</v>
      </c>
      <c r="AC342" s="39" t="e">
        <f t="shared" si="43"/>
        <v>#N/A</v>
      </c>
    </row>
    <row r="343" spans="1:29" ht="10.5" customHeight="1">
      <c r="A343" s="25">
        <v>40232</v>
      </c>
      <c r="B343" s="26" t="s">
        <v>505</v>
      </c>
      <c r="C343" s="27">
        <v>4</v>
      </c>
      <c r="D343" s="27" t="s">
        <v>26</v>
      </c>
      <c r="E343" s="28">
        <v>13989</v>
      </c>
      <c r="F343" s="28">
        <v>55956</v>
      </c>
      <c r="G343" s="28">
        <v>1678.6799999999998</v>
      </c>
      <c r="H343" s="28">
        <v>14.2</v>
      </c>
      <c r="I343" s="28">
        <v>15</v>
      </c>
      <c r="J343" s="29">
        <v>6.9431000000000007E-2</v>
      </c>
      <c r="K343" s="28">
        <v>56.8</v>
      </c>
      <c r="L343" s="28">
        <v>60</v>
      </c>
      <c r="M343" s="29">
        <f>C343*J343</f>
        <v>0.27772400000000003</v>
      </c>
      <c r="N343" s="30">
        <v>3838942958007</v>
      </c>
      <c r="O343" s="27">
        <v>85</v>
      </c>
      <c r="P343" s="27">
        <v>8516</v>
      </c>
      <c r="Q343" s="27" t="s">
        <v>421</v>
      </c>
      <c r="R343" s="31">
        <f>VLOOKUP(Q343,[1]Страна!D$1:F$120,2,FALSE)</f>
        <v>0.03</v>
      </c>
      <c r="S343" s="32" t="s">
        <v>506</v>
      </c>
      <c r="T343" s="27" t="str">
        <f>VLOOKUP(S343,[1]Страна!$A$2:$B$246,2,0)</f>
        <v xml:space="preserve">СЛОВЕНИЯ </v>
      </c>
      <c r="W343" s="34"/>
      <c r="X343" s="35" t="e">
        <f t="shared" si="39"/>
        <v>#N/A</v>
      </c>
      <c r="Y343" s="35" t="e">
        <f>VLOOKUP(W343,A342:$S$5784,9,FALSE)</f>
        <v>#N/A</v>
      </c>
      <c r="Z343" s="36" t="e">
        <f t="shared" si="40"/>
        <v>#N/A</v>
      </c>
      <c r="AA343" s="37" t="e">
        <f t="shared" si="41"/>
        <v>#N/A</v>
      </c>
      <c r="AB343" s="38" t="e">
        <f t="shared" si="42"/>
        <v>#N/A</v>
      </c>
      <c r="AC343" s="39" t="e">
        <f t="shared" si="43"/>
        <v>#N/A</v>
      </c>
    </row>
    <row r="344" spans="1:29" ht="10.5" customHeight="1">
      <c r="A344" s="25">
        <v>114341</v>
      </c>
      <c r="B344" s="26" t="s">
        <v>507</v>
      </c>
      <c r="C344" s="27">
        <v>2</v>
      </c>
      <c r="D344" s="27" t="s">
        <v>26</v>
      </c>
      <c r="E344" s="28">
        <v>17182</v>
      </c>
      <c r="F344" s="28">
        <v>34364</v>
      </c>
      <c r="G344" s="28">
        <v>1030.92</v>
      </c>
      <c r="H344" s="28">
        <v>9.3000000000000007</v>
      </c>
      <c r="I344" s="28">
        <v>10</v>
      </c>
      <c r="J344" s="29">
        <v>6.2619999999999995E-2</v>
      </c>
      <c r="K344" s="28">
        <v>18.600000000000001</v>
      </c>
      <c r="L344" s="28">
        <v>20</v>
      </c>
      <c r="M344" s="29">
        <f>C344*J344</f>
        <v>0.12523999999999999</v>
      </c>
      <c r="N344" s="30">
        <v>3838942654237</v>
      </c>
      <c r="O344" s="27">
        <v>85</v>
      </c>
      <c r="P344" s="27">
        <v>8516</v>
      </c>
      <c r="Q344" s="27" t="s">
        <v>421</v>
      </c>
      <c r="R344" s="31">
        <f>VLOOKUP(Q344,[1]Страна!D$1:F$120,2,FALSE)</f>
        <v>0.03</v>
      </c>
      <c r="S344" s="32" t="s">
        <v>506</v>
      </c>
      <c r="T344" s="27" t="str">
        <f>VLOOKUP(S344,[1]Страна!$A$2:$B$246,2,0)</f>
        <v xml:space="preserve">СЛОВЕНИЯ </v>
      </c>
      <c r="W344" s="34"/>
      <c r="X344" s="35" t="e">
        <f t="shared" si="39"/>
        <v>#N/A</v>
      </c>
      <c r="Y344" s="35" t="e">
        <f>VLOOKUP(W344,A343:$S$5784,9,FALSE)</f>
        <v>#N/A</v>
      </c>
      <c r="Z344" s="36" t="e">
        <f t="shared" si="40"/>
        <v>#N/A</v>
      </c>
      <c r="AA344" s="37" t="e">
        <f t="shared" si="41"/>
        <v>#N/A</v>
      </c>
      <c r="AB344" s="38" t="e">
        <f t="shared" si="42"/>
        <v>#N/A</v>
      </c>
      <c r="AC344" s="39" t="e">
        <f t="shared" si="43"/>
        <v>#N/A</v>
      </c>
    </row>
    <row r="345" spans="1:29" ht="10.5" customHeight="1">
      <c r="A345" s="25">
        <v>238077</v>
      </c>
      <c r="B345" s="26" t="s">
        <v>508</v>
      </c>
      <c r="C345" s="27">
        <v>3</v>
      </c>
      <c r="D345" s="27" t="s">
        <v>26</v>
      </c>
      <c r="E345" s="28">
        <v>12752</v>
      </c>
      <c r="F345" s="28">
        <v>38256</v>
      </c>
      <c r="G345" s="28">
        <v>1147.68</v>
      </c>
      <c r="H345" s="28">
        <v>7.9</v>
      </c>
      <c r="I345" s="28">
        <v>8.4</v>
      </c>
      <c r="J345" s="29">
        <v>1.2E-2</v>
      </c>
      <c r="K345" s="28">
        <v>23.700000000000003</v>
      </c>
      <c r="L345" s="28">
        <v>25.200000000000003</v>
      </c>
      <c r="M345" s="29">
        <v>3.6000000000000004E-2</v>
      </c>
      <c r="N345" s="30" t="s">
        <v>509</v>
      </c>
      <c r="O345" s="27">
        <v>85</v>
      </c>
      <c r="P345" s="27">
        <v>8516</v>
      </c>
      <c r="Q345" s="27" t="s">
        <v>421</v>
      </c>
      <c r="R345" s="31">
        <f>VLOOKUP(Q345,[1]Страна!D$1:F$120,2,FALSE)</f>
        <v>0.03</v>
      </c>
      <c r="S345" s="32" t="s">
        <v>506</v>
      </c>
      <c r="T345" s="27" t="str">
        <f>VLOOKUP(S345,[1]Страна!$A$2:$B$246,2,0)</f>
        <v xml:space="preserve">СЛОВЕНИЯ </v>
      </c>
      <c r="W345" s="34"/>
      <c r="X345" s="35" t="e">
        <f t="shared" si="39"/>
        <v>#N/A</v>
      </c>
      <c r="Y345" s="35" t="e">
        <f>VLOOKUP(W345,A344:$S$5784,9,FALSE)</f>
        <v>#N/A</v>
      </c>
      <c r="Z345" s="36" t="e">
        <f t="shared" si="40"/>
        <v>#N/A</v>
      </c>
      <c r="AA345" s="37" t="e">
        <f t="shared" si="41"/>
        <v>#N/A</v>
      </c>
      <c r="AB345" s="38" t="e">
        <f t="shared" si="42"/>
        <v>#N/A</v>
      </c>
      <c r="AC345" s="39" t="e">
        <f t="shared" si="43"/>
        <v>#N/A</v>
      </c>
    </row>
    <row r="346" spans="1:29" ht="10.5" customHeight="1">
      <c r="A346" s="25">
        <v>217867</v>
      </c>
      <c r="B346" s="26" t="s">
        <v>510</v>
      </c>
      <c r="C346" s="27">
        <v>1</v>
      </c>
      <c r="D346" s="27" t="s">
        <v>26</v>
      </c>
      <c r="E346" s="28">
        <v>13906</v>
      </c>
      <c r="F346" s="28">
        <v>13906</v>
      </c>
      <c r="G346" s="28">
        <v>417.18</v>
      </c>
      <c r="H346" s="28">
        <v>8</v>
      </c>
      <c r="I346" s="28">
        <v>8.5</v>
      </c>
      <c r="J346" s="29">
        <v>6.7095000000000002E-2</v>
      </c>
      <c r="K346" s="28">
        <v>8</v>
      </c>
      <c r="L346" s="28">
        <v>8.5</v>
      </c>
      <c r="M346" s="29">
        <f>C346*J346</f>
        <v>6.7095000000000002E-2</v>
      </c>
      <c r="N346" s="30">
        <v>3838942654152</v>
      </c>
      <c r="O346" s="27">
        <v>85</v>
      </c>
      <c r="P346" s="27">
        <v>8516</v>
      </c>
      <c r="Q346" s="27" t="s">
        <v>421</v>
      </c>
      <c r="R346" s="31">
        <f>VLOOKUP(Q346,[1]Страна!D$1:F$120,2,FALSE)</f>
        <v>0.03</v>
      </c>
      <c r="S346" s="32" t="s">
        <v>506</v>
      </c>
      <c r="T346" s="27" t="str">
        <f>VLOOKUP(S346,[1]Страна!$A$2:$B$246,2,0)</f>
        <v xml:space="preserve">СЛОВЕНИЯ </v>
      </c>
      <c r="W346" s="34"/>
      <c r="X346" s="35" t="e">
        <f t="shared" si="39"/>
        <v>#N/A</v>
      </c>
      <c r="Y346" s="35" t="e">
        <f>VLOOKUP(W346,A345:$S$5784,9,FALSE)</f>
        <v>#N/A</v>
      </c>
      <c r="Z346" s="36" t="e">
        <f t="shared" si="40"/>
        <v>#N/A</v>
      </c>
      <c r="AA346" s="37" t="e">
        <f t="shared" si="41"/>
        <v>#N/A</v>
      </c>
      <c r="AB346" s="38" t="e">
        <f t="shared" si="42"/>
        <v>#N/A</v>
      </c>
      <c r="AC346" s="39" t="e">
        <f t="shared" si="43"/>
        <v>#N/A</v>
      </c>
    </row>
    <row r="347" spans="1:29" ht="10.5" customHeight="1">
      <c r="A347" s="25">
        <v>39681</v>
      </c>
      <c r="B347" s="26" t="s">
        <v>511</v>
      </c>
      <c r="C347" s="27">
        <v>2</v>
      </c>
      <c r="D347" s="27" t="s">
        <v>26</v>
      </c>
      <c r="E347" s="28">
        <v>11674</v>
      </c>
      <c r="F347" s="28">
        <v>23348</v>
      </c>
      <c r="G347" s="28">
        <v>1167.4000000000001</v>
      </c>
      <c r="H347" s="28">
        <v>8.5</v>
      </c>
      <c r="I347" s="28">
        <v>9</v>
      </c>
      <c r="J347" s="29">
        <v>8.4500000000000006E-2</v>
      </c>
      <c r="K347" s="28">
        <v>17</v>
      </c>
      <c r="L347" s="28">
        <v>18</v>
      </c>
      <c r="M347" s="29">
        <f>C347*J347</f>
        <v>0.16900000000000001</v>
      </c>
      <c r="N347" s="30">
        <v>3838942903694</v>
      </c>
      <c r="O347" s="27">
        <v>73</v>
      </c>
      <c r="P347" s="27">
        <v>7321</v>
      </c>
      <c r="Q347" s="27" t="s">
        <v>415</v>
      </c>
      <c r="R347" s="31">
        <f>VLOOKUP(Q347,[1]Страна!D$1:F$120,2,FALSE)</f>
        <v>0.05</v>
      </c>
      <c r="S347" s="32" t="s">
        <v>506</v>
      </c>
      <c r="T347" s="27" t="str">
        <f>VLOOKUP(S347,[1]Страна!$A$2:$B$246,2,0)</f>
        <v xml:space="preserve">СЛОВЕНИЯ </v>
      </c>
      <c r="W347" s="34"/>
      <c r="X347" s="35" t="e">
        <f t="shared" si="39"/>
        <v>#N/A</v>
      </c>
      <c r="Y347" s="35" t="e">
        <f>VLOOKUP(W347,A346:$S$5784,9,FALSE)</f>
        <v>#N/A</v>
      </c>
      <c r="Z347" s="36" t="e">
        <f t="shared" si="40"/>
        <v>#N/A</v>
      </c>
      <c r="AA347" s="37" t="e">
        <f t="shared" si="41"/>
        <v>#N/A</v>
      </c>
      <c r="AB347" s="38" t="e">
        <f t="shared" si="42"/>
        <v>#N/A</v>
      </c>
      <c r="AC347" s="39" t="e">
        <f t="shared" si="43"/>
        <v>#N/A</v>
      </c>
    </row>
    <row r="348" spans="1:29" ht="10.5" customHeight="1">
      <c r="A348" s="41">
        <v>209469</v>
      </c>
      <c r="B348" s="42" t="s">
        <v>512</v>
      </c>
      <c r="C348" s="43">
        <v>1</v>
      </c>
      <c r="D348" s="44" t="s">
        <v>26</v>
      </c>
      <c r="E348" s="45">
        <v>8992</v>
      </c>
      <c r="F348" s="45">
        <v>8992</v>
      </c>
      <c r="G348" s="46">
        <v>449.6</v>
      </c>
      <c r="H348" s="46">
        <v>8</v>
      </c>
      <c r="I348" s="46">
        <v>12</v>
      </c>
      <c r="J348" s="47">
        <v>5.8368000000000003E-2</v>
      </c>
      <c r="K348" s="46">
        <v>8</v>
      </c>
      <c r="L348" s="46">
        <v>12</v>
      </c>
      <c r="M348" s="47">
        <v>5.8368000000000003E-2</v>
      </c>
      <c r="N348" s="48" t="s">
        <v>513</v>
      </c>
      <c r="O348" s="49">
        <v>73</v>
      </c>
      <c r="P348" s="49">
        <v>7321</v>
      </c>
      <c r="Q348" s="49" t="s">
        <v>415</v>
      </c>
      <c r="R348" s="50">
        <v>0.05</v>
      </c>
      <c r="S348" s="51" t="s">
        <v>514</v>
      </c>
      <c r="T348" s="27" t="str">
        <f>VLOOKUP(S348,[1]Страна!$A$2:$B$246,2,0)</f>
        <v>СЕРБИЯ</v>
      </c>
      <c r="W348" s="40"/>
      <c r="X348" s="35" t="e">
        <f t="shared" si="39"/>
        <v>#N/A</v>
      </c>
      <c r="Y348" s="35" t="e">
        <f>VLOOKUP(W348,A347:$S$5784,9,FALSE)</f>
        <v>#N/A</v>
      </c>
      <c r="Z348" s="36" t="e">
        <f t="shared" si="40"/>
        <v>#N/A</v>
      </c>
      <c r="AA348" s="37" t="e">
        <f t="shared" si="41"/>
        <v>#N/A</v>
      </c>
      <c r="AB348" s="38" t="e">
        <f t="shared" si="42"/>
        <v>#N/A</v>
      </c>
      <c r="AC348" s="39" t="e">
        <f t="shared" si="43"/>
        <v>#N/A</v>
      </c>
    </row>
    <row r="349" spans="1:29" ht="10.5" customHeight="1">
      <c r="A349" s="25">
        <v>39804</v>
      </c>
      <c r="B349" s="26" t="s">
        <v>515</v>
      </c>
      <c r="C349" s="27">
        <v>1</v>
      </c>
      <c r="D349" s="27" t="s">
        <v>26</v>
      </c>
      <c r="E349" s="28">
        <v>8653</v>
      </c>
      <c r="F349" s="28">
        <v>8653</v>
      </c>
      <c r="G349" s="28">
        <v>432.65000000000003</v>
      </c>
      <c r="H349" s="28">
        <v>7</v>
      </c>
      <c r="I349" s="28">
        <v>9</v>
      </c>
      <c r="J349" s="29">
        <v>5.7456E-2</v>
      </c>
      <c r="K349" s="28">
        <v>7</v>
      </c>
      <c r="L349" s="28">
        <v>9</v>
      </c>
      <c r="M349" s="29">
        <f>C349*J349</f>
        <v>5.7456E-2</v>
      </c>
      <c r="N349" s="30">
        <v>3838942918483</v>
      </c>
      <c r="O349" s="27">
        <v>73</v>
      </c>
      <c r="P349" s="27">
        <v>7321</v>
      </c>
      <c r="Q349" s="27" t="s">
        <v>415</v>
      </c>
      <c r="R349" s="31">
        <f>VLOOKUP(Q349,[1]Страна!D$1:F$120,2,FALSE)</f>
        <v>0.05</v>
      </c>
      <c r="S349" s="32" t="s">
        <v>506</v>
      </c>
      <c r="T349" s="27" t="str">
        <f>VLOOKUP(S349,[1]Страна!$A$2:$B$246,2,0)</f>
        <v xml:space="preserve">СЛОВЕНИЯ </v>
      </c>
      <c r="W349" s="34"/>
      <c r="X349" s="35" t="e">
        <f t="shared" si="39"/>
        <v>#N/A</v>
      </c>
      <c r="Y349" s="35" t="e">
        <f>VLOOKUP(W349,A348:$S$5784,9,FALSE)</f>
        <v>#N/A</v>
      </c>
      <c r="Z349" s="36" t="e">
        <f t="shared" si="40"/>
        <v>#N/A</v>
      </c>
      <c r="AA349" s="37" t="e">
        <f t="shared" si="41"/>
        <v>#N/A</v>
      </c>
      <c r="AB349" s="38" t="e">
        <f t="shared" si="42"/>
        <v>#N/A</v>
      </c>
      <c r="AC349" s="39" t="e">
        <f t="shared" si="43"/>
        <v>#N/A</v>
      </c>
    </row>
    <row r="350" spans="1:29" ht="10.5" customHeight="1">
      <c r="A350" s="41">
        <v>38274</v>
      </c>
      <c r="B350" s="42" t="s">
        <v>516</v>
      </c>
      <c r="C350" s="43">
        <v>3</v>
      </c>
      <c r="D350" s="44" t="s">
        <v>26</v>
      </c>
      <c r="E350" s="45">
        <v>9329</v>
      </c>
      <c r="F350" s="45">
        <v>27987</v>
      </c>
      <c r="G350" s="46">
        <v>1399.3500000000001</v>
      </c>
      <c r="H350" s="46">
        <v>13.2</v>
      </c>
      <c r="I350" s="46">
        <v>18</v>
      </c>
      <c r="J350" s="47">
        <v>6.7924999999999999E-2</v>
      </c>
      <c r="K350" s="46">
        <v>39.599999999999994</v>
      </c>
      <c r="L350" s="46">
        <v>54</v>
      </c>
      <c r="M350" s="47">
        <v>0.20377499999999998</v>
      </c>
      <c r="N350" s="48" t="s">
        <v>517</v>
      </c>
      <c r="O350" s="49">
        <v>73</v>
      </c>
      <c r="P350" s="49">
        <v>7321</v>
      </c>
      <c r="Q350" s="49" t="s">
        <v>415</v>
      </c>
      <c r="R350" s="50">
        <v>0.05</v>
      </c>
      <c r="S350" s="51" t="s">
        <v>506</v>
      </c>
      <c r="T350" s="27" t="str">
        <f>VLOOKUP(S350,[1]Страна!$A$2:$B$246,2,0)</f>
        <v xml:space="preserve">СЛОВЕНИЯ </v>
      </c>
      <c r="W350" s="40"/>
      <c r="X350" s="35" t="e">
        <f t="shared" si="39"/>
        <v>#N/A</v>
      </c>
      <c r="Y350" s="35" t="e">
        <f>VLOOKUP(W350,A349:$S$5784,9,FALSE)</f>
        <v>#N/A</v>
      </c>
      <c r="Z350" s="36" t="e">
        <f t="shared" si="40"/>
        <v>#N/A</v>
      </c>
      <c r="AA350" s="37" t="e">
        <f t="shared" si="41"/>
        <v>#N/A</v>
      </c>
      <c r="AB350" s="38" t="e">
        <f t="shared" si="42"/>
        <v>#N/A</v>
      </c>
      <c r="AC350" s="39" t="e">
        <f t="shared" si="43"/>
        <v>#N/A</v>
      </c>
    </row>
    <row r="351" spans="1:29" ht="10.5" customHeight="1">
      <c r="A351" s="25">
        <v>37687</v>
      </c>
      <c r="B351" s="26" t="s">
        <v>518</v>
      </c>
      <c r="C351" s="27">
        <v>1</v>
      </c>
      <c r="D351" s="27" t="s">
        <v>26</v>
      </c>
      <c r="E351" s="28">
        <v>14691</v>
      </c>
      <c r="F351" s="28">
        <v>14691</v>
      </c>
      <c r="G351" s="28">
        <v>734.55000000000007</v>
      </c>
      <c r="H351" s="28">
        <v>12</v>
      </c>
      <c r="I351" s="28">
        <v>14</v>
      </c>
      <c r="J351" s="29">
        <v>7.5999999999999998E-2</v>
      </c>
      <c r="K351" s="28">
        <v>12</v>
      </c>
      <c r="L351" s="28">
        <v>14</v>
      </c>
      <c r="M351" s="29">
        <v>7.5999999999999998E-2</v>
      </c>
      <c r="N351" s="30" t="s">
        <v>519</v>
      </c>
      <c r="O351" s="27">
        <v>73</v>
      </c>
      <c r="P351" s="27">
        <v>7321</v>
      </c>
      <c r="Q351" s="27" t="s">
        <v>415</v>
      </c>
      <c r="R351" s="31">
        <f>VLOOKUP(Q351,[1]Страна!D$1:F$120,2,FALSE)</f>
        <v>0.05</v>
      </c>
      <c r="S351" s="32" t="s">
        <v>520</v>
      </c>
      <c r="T351" s="27" t="str">
        <f>VLOOKUP(S351,[1]Страна!$A$2:$B$246,2,0)</f>
        <v xml:space="preserve">ИТАЛИЯ </v>
      </c>
      <c r="W351" s="34"/>
      <c r="X351" s="35" t="e">
        <f t="shared" si="39"/>
        <v>#N/A</v>
      </c>
      <c r="Y351" s="35" t="e">
        <f>VLOOKUP(W351,A350:$S$5784,9,FALSE)</f>
        <v>#N/A</v>
      </c>
      <c r="Z351" s="36" t="e">
        <f t="shared" si="40"/>
        <v>#N/A</v>
      </c>
      <c r="AA351" s="37" t="e">
        <f t="shared" si="41"/>
        <v>#N/A</v>
      </c>
      <c r="AB351" s="38" t="e">
        <f t="shared" si="42"/>
        <v>#N/A</v>
      </c>
      <c r="AC351" s="39" t="e">
        <f t="shared" si="43"/>
        <v>#N/A</v>
      </c>
    </row>
    <row r="352" spans="1:29" ht="10.5" customHeight="1">
      <c r="A352" s="25">
        <v>38275</v>
      </c>
      <c r="B352" s="26" t="s">
        <v>521</v>
      </c>
      <c r="C352" s="27">
        <v>1</v>
      </c>
      <c r="D352" s="27" t="s">
        <v>26</v>
      </c>
      <c r="E352" s="28">
        <v>18999</v>
      </c>
      <c r="F352" s="28">
        <v>18999</v>
      </c>
      <c r="G352" s="28">
        <v>949.95</v>
      </c>
      <c r="H352" s="28">
        <v>14.5</v>
      </c>
      <c r="I352" s="28">
        <v>17</v>
      </c>
      <c r="J352" s="29">
        <v>5.2999999999999999E-2</v>
      </c>
      <c r="K352" s="28">
        <v>14.5</v>
      </c>
      <c r="L352" s="28">
        <v>17</v>
      </c>
      <c r="M352" s="29">
        <v>5.2999999999999999E-2</v>
      </c>
      <c r="N352" s="30" t="s">
        <v>522</v>
      </c>
      <c r="O352" s="27">
        <v>73</v>
      </c>
      <c r="P352" s="27">
        <v>7321</v>
      </c>
      <c r="Q352" s="27" t="s">
        <v>415</v>
      </c>
      <c r="R352" s="31">
        <f>VLOOKUP(Q352,[1]Страна!D$1:F$120,2,FALSE)</f>
        <v>0.05</v>
      </c>
      <c r="S352" s="32" t="s">
        <v>520</v>
      </c>
      <c r="T352" s="27" t="str">
        <f>VLOOKUP(S352,[1]Страна!$A$2:$B$246,2,0)</f>
        <v xml:space="preserve">ИТАЛИЯ </v>
      </c>
      <c r="W352" s="34"/>
      <c r="X352" s="35" t="e">
        <f t="shared" si="39"/>
        <v>#N/A</v>
      </c>
      <c r="Y352" s="35" t="e">
        <f>VLOOKUP(W352,A351:$S$5784,9,FALSE)</f>
        <v>#N/A</v>
      </c>
      <c r="Z352" s="36" t="e">
        <f t="shared" si="40"/>
        <v>#N/A</v>
      </c>
      <c r="AA352" s="37" t="e">
        <f t="shared" si="41"/>
        <v>#N/A</v>
      </c>
      <c r="AB352" s="38" t="e">
        <f t="shared" si="42"/>
        <v>#N/A</v>
      </c>
      <c r="AC352" s="39" t="e">
        <f t="shared" si="43"/>
        <v>#N/A</v>
      </c>
    </row>
    <row r="353" spans="1:29" ht="10.5" customHeight="1">
      <c r="A353" s="25">
        <v>38272</v>
      </c>
      <c r="B353" s="26" t="s">
        <v>523</v>
      </c>
      <c r="C353" s="27">
        <v>2</v>
      </c>
      <c r="D353" s="27" t="s">
        <v>26</v>
      </c>
      <c r="E353" s="28">
        <v>19073</v>
      </c>
      <c r="F353" s="28">
        <v>38146</v>
      </c>
      <c r="G353" s="28">
        <v>1907.3000000000002</v>
      </c>
      <c r="H353" s="28">
        <v>14.7</v>
      </c>
      <c r="I353" s="28">
        <v>15.6</v>
      </c>
      <c r="J353" s="29">
        <v>3.9E-2</v>
      </c>
      <c r="K353" s="28">
        <v>29.4</v>
      </c>
      <c r="L353" s="28">
        <v>31.2</v>
      </c>
      <c r="M353" s="29">
        <f t="shared" ref="M353:M363" si="45">C353*J353</f>
        <v>7.8E-2</v>
      </c>
      <c r="N353" s="30">
        <v>3838942933561</v>
      </c>
      <c r="O353" s="27">
        <v>73</v>
      </c>
      <c r="P353" s="27">
        <v>7321</v>
      </c>
      <c r="Q353" s="27" t="s">
        <v>415</v>
      </c>
      <c r="R353" s="31">
        <f>VLOOKUP(Q353,[1]Страна!D$1:F$120,2,FALSE)</f>
        <v>0.05</v>
      </c>
      <c r="S353" s="32" t="s">
        <v>506</v>
      </c>
      <c r="T353" s="27" t="str">
        <f>VLOOKUP(S353,[1]Страна!$A$2:$B$246,2,0)</f>
        <v xml:space="preserve">СЛОВЕНИЯ </v>
      </c>
      <c r="W353" s="34"/>
      <c r="X353" s="35" t="e">
        <f t="shared" si="39"/>
        <v>#N/A</v>
      </c>
      <c r="Y353" s="35" t="e">
        <f>VLOOKUP(W353,A352:$S$5784,9,FALSE)</f>
        <v>#N/A</v>
      </c>
      <c r="Z353" s="36" t="e">
        <f t="shared" si="40"/>
        <v>#N/A</v>
      </c>
      <c r="AA353" s="37" t="e">
        <f t="shared" si="41"/>
        <v>#N/A</v>
      </c>
      <c r="AB353" s="38" t="e">
        <f t="shared" si="42"/>
        <v>#N/A</v>
      </c>
      <c r="AC353" s="39" t="e">
        <f t="shared" si="43"/>
        <v>#N/A</v>
      </c>
    </row>
    <row r="354" spans="1:29" ht="10.5" customHeight="1">
      <c r="A354" s="25">
        <v>129779</v>
      </c>
      <c r="B354" s="26" t="s">
        <v>524</v>
      </c>
      <c r="C354" s="27">
        <v>1</v>
      </c>
      <c r="D354" s="27" t="s">
        <v>26</v>
      </c>
      <c r="E354" s="28">
        <v>13507</v>
      </c>
      <c r="F354" s="28">
        <v>13507</v>
      </c>
      <c r="G354" s="28">
        <v>675.35</v>
      </c>
      <c r="H354" s="28">
        <v>10</v>
      </c>
      <c r="I354" s="28">
        <v>12</v>
      </c>
      <c r="J354" s="29">
        <v>8.1199999999999994E-2</v>
      </c>
      <c r="K354" s="28">
        <v>10</v>
      </c>
      <c r="L354" s="28">
        <v>12</v>
      </c>
      <c r="M354" s="29">
        <f t="shared" si="45"/>
        <v>8.1199999999999994E-2</v>
      </c>
      <c r="N354" s="30">
        <v>3838942928505</v>
      </c>
      <c r="O354" s="27">
        <v>73</v>
      </c>
      <c r="P354" s="27">
        <v>7321</v>
      </c>
      <c r="Q354" s="27" t="s">
        <v>415</v>
      </c>
      <c r="R354" s="31">
        <f>VLOOKUP(Q354,[1]Страна!D$1:F$120,2,FALSE)</f>
        <v>0.05</v>
      </c>
      <c r="S354" s="32" t="s">
        <v>506</v>
      </c>
      <c r="T354" s="27" t="str">
        <f>VLOOKUP(S354,[1]Страна!$A$2:$B$246,2,0)</f>
        <v xml:space="preserve">СЛОВЕНИЯ </v>
      </c>
      <c r="W354" s="34"/>
      <c r="X354" s="35" t="e">
        <f t="shared" si="39"/>
        <v>#N/A</v>
      </c>
      <c r="Y354" s="35" t="e">
        <f>VLOOKUP(W354,A353:$S$5784,9,FALSE)</f>
        <v>#N/A</v>
      </c>
      <c r="Z354" s="36" t="e">
        <f t="shared" si="40"/>
        <v>#N/A</v>
      </c>
      <c r="AA354" s="37" t="e">
        <f t="shared" si="41"/>
        <v>#N/A</v>
      </c>
      <c r="AB354" s="38" t="e">
        <f t="shared" si="42"/>
        <v>#N/A</v>
      </c>
      <c r="AC354" s="39" t="e">
        <f t="shared" si="43"/>
        <v>#N/A</v>
      </c>
    </row>
    <row r="355" spans="1:29" ht="10.5" customHeight="1">
      <c r="A355" s="25">
        <v>230302</v>
      </c>
      <c r="B355" s="26" t="s">
        <v>525</v>
      </c>
      <c r="C355" s="27">
        <v>2</v>
      </c>
      <c r="D355" s="27" t="s">
        <v>26</v>
      </c>
      <c r="E355" s="28">
        <v>11271</v>
      </c>
      <c r="F355" s="28">
        <v>22542</v>
      </c>
      <c r="G355" s="28">
        <v>1127.1000000000001</v>
      </c>
      <c r="H355" s="28">
        <v>11.8</v>
      </c>
      <c r="I355" s="28">
        <v>12.3</v>
      </c>
      <c r="J355" s="29">
        <v>5.5E-2</v>
      </c>
      <c r="K355" s="28">
        <v>24.6</v>
      </c>
      <c r="L355" s="28">
        <v>23.6</v>
      </c>
      <c r="M355" s="29">
        <f t="shared" si="45"/>
        <v>0.11</v>
      </c>
      <c r="N355" s="30">
        <v>0</v>
      </c>
      <c r="O355" s="27">
        <v>73</v>
      </c>
      <c r="P355" s="27">
        <v>7321</v>
      </c>
      <c r="Q355" s="27" t="s">
        <v>415</v>
      </c>
      <c r="R355" s="31">
        <f>VLOOKUP(Q355,[1]Страна!D$1:F$120,2,FALSE)</f>
        <v>0.05</v>
      </c>
      <c r="S355" s="32" t="s">
        <v>514</v>
      </c>
      <c r="T355" s="27" t="str">
        <f>VLOOKUP(S355,[1]Страна!$A$2:$B$246,2,0)</f>
        <v>СЕРБИЯ</v>
      </c>
      <c r="W355" s="34"/>
      <c r="X355" s="35" t="e">
        <f t="shared" si="39"/>
        <v>#N/A</v>
      </c>
      <c r="Y355" s="35" t="e">
        <f>VLOOKUP(W355,A354:$S$5784,9,FALSE)</f>
        <v>#N/A</v>
      </c>
      <c r="Z355" s="36" t="e">
        <f t="shared" si="40"/>
        <v>#N/A</v>
      </c>
      <c r="AA355" s="37" t="e">
        <f t="shared" si="41"/>
        <v>#N/A</v>
      </c>
      <c r="AB355" s="38" t="e">
        <f t="shared" si="42"/>
        <v>#N/A</v>
      </c>
      <c r="AC355" s="39" t="e">
        <f t="shared" si="43"/>
        <v>#N/A</v>
      </c>
    </row>
    <row r="356" spans="1:29" ht="10.5" customHeight="1">
      <c r="A356" s="25">
        <v>38597</v>
      </c>
      <c r="B356" s="26" t="s">
        <v>526</v>
      </c>
      <c r="C356" s="27">
        <v>1</v>
      </c>
      <c r="D356" s="27" t="s">
        <v>26</v>
      </c>
      <c r="E356" s="28">
        <v>13277</v>
      </c>
      <c r="F356" s="28">
        <v>13277</v>
      </c>
      <c r="G356" s="28">
        <v>663.85</v>
      </c>
      <c r="H356" s="28">
        <v>14</v>
      </c>
      <c r="I356" s="28">
        <v>16</v>
      </c>
      <c r="J356" s="29">
        <v>6.7080000000000001E-2</v>
      </c>
      <c r="K356" s="28">
        <v>14</v>
      </c>
      <c r="L356" s="28">
        <v>16</v>
      </c>
      <c r="M356" s="29">
        <f t="shared" si="45"/>
        <v>6.7080000000000001E-2</v>
      </c>
      <c r="N356" s="30">
        <v>3838942934940</v>
      </c>
      <c r="O356" s="27">
        <v>73</v>
      </c>
      <c r="P356" s="27">
        <v>7321</v>
      </c>
      <c r="Q356" s="27" t="s">
        <v>415</v>
      </c>
      <c r="R356" s="31">
        <f>VLOOKUP(Q356,[1]Страна!D$1:F$120,2,FALSE)</f>
        <v>0.05</v>
      </c>
      <c r="S356" s="32" t="s">
        <v>506</v>
      </c>
      <c r="T356" s="27" t="str">
        <f>VLOOKUP(S356,[1]Страна!$A$2:$B$246,2,0)</f>
        <v xml:space="preserve">СЛОВЕНИЯ </v>
      </c>
      <c r="W356" s="34"/>
      <c r="X356" s="35" t="e">
        <f t="shared" si="39"/>
        <v>#N/A</v>
      </c>
      <c r="Y356" s="35" t="e">
        <f>VLOOKUP(W356,A355:$S$5784,9,FALSE)</f>
        <v>#N/A</v>
      </c>
      <c r="Z356" s="36" t="e">
        <f t="shared" si="40"/>
        <v>#N/A</v>
      </c>
      <c r="AA356" s="37" t="e">
        <f t="shared" si="41"/>
        <v>#N/A</v>
      </c>
      <c r="AB356" s="38" t="e">
        <f t="shared" si="42"/>
        <v>#N/A</v>
      </c>
      <c r="AC356" s="39" t="e">
        <f t="shared" si="43"/>
        <v>#N/A</v>
      </c>
    </row>
    <row r="357" spans="1:29" ht="10.5" customHeight="1">
      <c r="A357" s="25">
        <v>202987</v>
      </c>
      <c r="B357" s="26" t="s">
        <v>527</v>
      </c>
      <c r="C357" s="27">
        <v>3</v>
      </c>
      <c r="D357" s="27" t="s">
        <v>26</v>
      </c>
      <c r="E357" s="28">
        <v>15948</v>
      </c>
      <c r="F357" s="28">
        <v>47844</v>
      </c>
      <c r="G357" s="28">
        <v>2392.2000000000003</v>
      </c>
      <c r="H357" s="28">
        <v>9</v>
      </c>
      <c r="I357" s="28">
        <v>9.5</v>
      </c>
      <c r="J357" s="29">
        <v>5.8400000000000001E-2</v>
      </c>
      <c r="K357" s="28">
        <v>27</v>
      </c>
      <c r="L357" s="28">
        <v>28.5</v>
      </c>
      <c r="M357" s="29">
        <f t="shared" si="45"/>
        <v>0.17519999999999999</v>
      </c>
      <c r="N357" s="30"/>
      <c r="O357" s="27">
        <v>73</v>
      </c>
      <c r="P357" s="27">
        <v>7321</v>
      </c>
      <c r="Q357" s="27" t="s">
        <v>415</v>
      </c>
      <c r="R357" s="31">
        <f>VLOOKUP(Q357,[1]Страна!D$1:F$120,2,FALSE)</f>
        <v>0.05</v>
      </c>
      <c r="S357" s="32" t="s">
        <v>506</v>
      </c>
      <c r="T357" s="27" t="str">
        <f>VLOOKUP(S357,[1]Страна!$A$2:$B$246,2,0)</f>
        <v xml:space="preserve">СЛОВЕНИЯ </v>
      </c>
      <c r="W357" s="34"/>
      <c r="X357" s="35" t="e">
        <f t="shared" si="39"/>
        <v>#N/A</v>
      </c>
      <c r="Y357" s="35" t="e">
        <f>VLOOKUP(W357,A356:$S$5784,9,FALSE)</f>
        <v>#N/A</v>
      </c>
      <c r="Z357" s="36" t="e">
        <f t="shared" si="40"/>
        <v>#N/A</v>
      </c>
      <c r="AA357" s="37" t="e">
        <f t="shared" si="41"/>
        <v>#N/A</v>
      </c>
      <c r="AB357" s="38" t="e">
        <f t="shared" si="42"/>
        <v>#N/A</v>
      </c>
      <c r="AC357" s="39" t="e">
        <f t="shared" si="43"/>
        <v>#N/A</v>
      </c>
    </row>
    <row r="358" spans="1:29" ht="10.5" customHeight="1">
      <c r="A358" s="25">
        <v>128341</v>
      </c>
      <c r="B358" s="26" t="s">
        <v>528</v>
      </c>
      <c r="C358" s="27">
        <v>1</v>
      </c>
      <c r="D358" s="27" t="s">
        <v>26</v>
      </c>
      <c r="E358" s="28">
        <v>10858</v>
      </c>
      <c r="F358" s="28">
        <v>10858</v>
      </c>
      <c r="G358" s="28">
        <v>325.74</v>
      </c>
      <c r="H358" s="28">
        <v>8.1999999999999993</v>
      </c>
      <c r="I358" s="28">
        <v>9</v>
      </c>
      <c r="J358" s="29">
        <v>5.3624999999999999E-2</v>
      </c>
      <c r="K358" s="28">
        <v>8.1999999999999993</v>
      </c>
      <c r="L358" s="28">
        <v>9</v>
      </c>
      <c r="M358" s="29">
        <f t="shared" si="45"/>
        <v>5.3624999999999999E-2</v>
      </c>
      <c r="N358" s="30">
        <v>3838942723292</v>
      </c>
      <c r="O358" s="27">
        <v>85</v>
      </c>
      <c r="P358" s="27">
        <v>8516</v>
      </c>
      <c r="Q358" s="27" t="s">
        <v>389</v>
      </c>
      <c r="R358" s="31">
        <f>VLOOKUP(Q358,[1]Страна!D$1:F$120,2,FALSE)</f>
        <v>0.05</v>
      </c>
      <c r="S358" s="32" t="s">
        <v>506</v>
      </c>
      <c r="T358" s="27" t="str">
        <f>VLOOKUP(S358,[1]Страна!$A$2:$B$246,2,0)</f>
        <v xml:space="preserve">СЛОВЕНИЯ </v>
      </c>
      <c r="W358" s="34"/>
      <c r="X358" s="35" t="e">
        <f t="shared" si="39"/>
        <v>#N/A</v>
      </c>
      <c r="Y358" s="35" t="e">
        <f>VLOOKUP(W358,A357:$S$5784,9,FALSE)</f>
        <v>#N/A</v>
      </c>
      <c r="Z358" s="36" t="e">
        <f t="shared" si="40"/>
        <v>#N/A</v>
      </c>
      <c r="AA358" s="37" t="e">
        <f t="shared" si="41"/>
        <v>#N/A</v>
      </c>
      <c r="AB358" s="38" t="e">
        <f t="shared" si="42"/>
        <v>#N/A</v>
      </c>
      <c r="AC358" s="39" t="e">
        <f t="shared" si="43"/>
        <v>#N/A</v>
      </c>
    </row>
    <row r="359" spans="1:29" ht="10.5" customHeight="1">
      <c r="A359" s="25">
        <v>128342</v>
      </c>
      <c r="B359" s="26" t="s">
        <v>529</v>
      </c>
      <c r="C359" s="27">
        <v>4</v>
      </c>
      <c r="D359" s="27" t="s">
        <v>26</v>
      </c>
      <c r="E359" s="28">
        <v>9932</v>
      </c>
      <c r="F359" s="28">
        <v>39728</v>
      </c>
      <c r="G359" s="28">
        <v>1191.8399999999999</v>
      </c>
      <c r="H359" s="28">
        <v>9.8000000000000007</v>
      </c>
      <c r="I359" s="28">
        <v>10.3</v>
      </c>
      <c r="J359" s="29">
        <v>5.9392E-2</v>
      </c>
      <c r="K359" s="28">
        <v>39.200000000000003</v>
      </c>
      <c r="L359" s="28">
        <v>41.2</v>
      </c>
      <c r="M359" s="29">
        <f t="shared" si="45"/>
        <v>0.237568</v>
      </c>
      <c r="N359" s="30">
        <v>3838942723285</v>
      </c>
      <c r="O359" s="27">
        <v>85</v>
      </c>
      <c r="P359" s="27">
        <v>8516</v>
      </c>
      <c r="Q359" s="27" t="s">
        <v>421</v>
      </c>
      <c r="R359" s="31">
        <f>VLOOKUP(Q359,[1]Страна!D$1:F$120,2,FALSE)</f>
        <v>0.03</v>
      </c>
      <c r="S359" s="32" t="s">
        <v>506</v>
      </c>
      <c r="T359" s="27" t="str">
        <f>VLOOKUP(S359,[1]Страна!$A$2:$B$246,2,0)</f>
        <v xml:space="preserve">СЛОВЕНИЯ </v>
      </c>
      <c r="W359" s="34"/>
      <c r="X359" s="35" t="e">
        <f t="shared" si="39"/>
        <v>#N/A</v>
      </c>
      <c r="Y359" s="35" t="e">
        <f>VLOOKUP(W359,A358:$S$5784,9,FALSE)</f>
        <v>#N/A</v>
      </c>
      <c r="Z359" s="36" t="e">
        <f t="shared" si="40"/>
        <v>#N/A</v>
      </c>
      <c r="AA359" s="37" t="e">
        <f t="shared" si="41"/>
        <v>#N/A</v>
      </c>
      <c r="AB359" s="38" t="e">
        <f t="shared" si="42"/>
        <v>#N/A</v>
      </c>
      <c r="AC359" s="39" t="e">
        <f t="shared" si="43"/>
        <v>#N/A</v>
      </c>
    </row>
    <row r="360" spans="1:29" ht="10.5" customHeight="1">
      <c r="A360" s="25">
        <v>114354</v>
      </c>
      <c r="B360" s="26" t="s">
        <v>530</v>
      </c>
      <c r="C360" s="27">
        <v>1</v>
      </c>
      <c r="D360" s="27" t="s">
        <v>26</v>
      </c>
      <c r="E360" s="28">
        <v>7714</v>
      </c>
      <c r="F360" s="28">
        <v>7714</v>
      </c>
      <c r="G360" s="28">
        <v>385.70000000000005</v>
      </c>
      <c r="H360" s="28">
        <v>8.1999999999999993</v>
      </c>
      <c r="I360" s="28">
        <v>9</v>
      </c>
      <c r="J360" s="29">
        <v>5.5579999999999997E-2</v>
      </c>
      <c r="K360" s="28">
        <v>8.1999999999999993</v>
      </c>
      <c r="L360" s="28">
        <v>9</v>
      </c>
      <c r="M360" s="29">
        <f t="shared" si="45"/>
        <v>5.5579999999999997E-2</v>
      </c>
      <c r="N360" s="30"/>
      <c r="O360" s="27">
        <v>73</v>
      </c>
      <c r="P360" s="27">
        <v>7321</v>
      </c>
      <c r="Q360" s="27" t="s">
        <v>415</v>
      </c>
      <c r="R360" s="31">
        <f>VLOOKUP(Q360,[1]Страна!D$1:F$120,2,FALSE)</f>
        <v>0.05</v>
      </c>
      <c r="S360" s="32" t="s">
        <v>506</v>
      </c>
      <c r="T360" s="27" t="str">
        <f>VLOOKUP(S360,[1]Страна!$A$2:$B$246,2,0)</f>
        <v xml:space="preserve">СЛОВЕНИЯ </v>
      </c>
      <c r="W360" s="34"/>
      <c r="X360" s="35" t="e">
        <f t="shared" si="39"/>
        <v>#N/A</v>
      </c>
      <c r="Y360" s="35" t="e">
        <f>VLOOKUP(W360,A359:$S$5784,9,FALSE)</f>
        <v>#N/A</v>
      </c>
      <c r="Z360" s="36" t="e">
        <f t="shared" si="40"/>
        <v>#N/A</v>
      </c>
      <c r="AA360" s="37" t="e">
        <f t="shared" si="41"/>
        <v>#N/A</v>
      </c>
      <c r="AB360" s="38" t="e">
        <f t="shared" si="42"/>
        <v>#N/A</v>
      </c>
      <c r="AC360" s="39" t="e">
        <f t="shared" si="43"/>
        <v>#N/A</v>
      </c>
    </row>
    <row r="361" spans="1:29" ht="10.5" customHeight="1">
      <c r="A361" s="25">
        <v>114355</v>
      </c>
      <c r="B361" s="26" t="s">
        <v>531</v>
      </c>
      <c r="C361" s="27">
        <v>4</v>
      </c>
      <c r="D361" s="27" t="s">
        <v>26</v>
      </c>
      <c r="E361" s="28">
        <v>6852</v>
      </c>
      <c r="F361" s="28">
        <v>27408</v>
      </c>
      <c r="G361" s="28">
        <v>1370.4</v>
      </c>
      <c r="H361" s="28">
        <v>11.1</v>
      </c>
      <c r="I361" s="28">
        <v>12</v>
      </c>
      <c r="J361" s="29">
        <v>5.8368000000000003E-2</v>
      </c>
      <c r="K361" s="28">
        <v>44.4</v>
      </c>
      <c r="L361" s="28">
        <v>48</v>
      </c>
      <c r="M361" s="29">
        <f t="shared" si="45"/>
        <v>0.23347200000000001</v>
      </c>
      <c r="N361" s="30">
        <v>3838942057625</v>
      </c>
      <c r="O361" s="27">
        <v>73</v>
      </c>
      <c r="P361" s="27">
        <v>7321</v>
      </c>
      <c r="Q361" s="27" t="s">
        <v>415</v>
      </c>
      <c r="R361" s="31">
        <f>VLOOKUP(Q361,[1]Страна!D$1:F$120,2,FALSE)</f>
        <v>0.05</v>
      </c>
      <c r="S361" s="32" t="s">
        <v>506</v>
      </c>
      <c r="T361" s="27" t="str">
        <f>VLOOKUP(S361,[1]Страна!$A$2:$B$246,2,0)</f>
        <v xml:space="preserve">СЛОВЕНИЯ </v>
      </c>
      <c r="W361" s="34"/>
      <c r="X361" s="35" t="e">
        <f t="shared" si="39"/>
        <v>#N/A</v>
      </c>
      <c r="Y361" s="35" t="e">
        <f>VLOOKUP(W361,A360:$S$5784,9,FALSE)</f>
        <v>#N/A</v>
      </c>
      <c r="Z361" s="36" t="e">
        <f t="shared" si="40"/>
        <v>#N/A</v>
      </c>
      <c r="AA361" s="37" t="e">
        <f t="shared" si="41"/>
        <v>#N/A</v>
      </c>
      <c r="AB361" s="38" t="e">
        <f t="shared" si="42"/>
        <v>#N/A</v>
      </c>
      <c r="AC361" s="39" t="e">
        <f t="shared" si="43"/>
        <v>#N/A</v>
      </c>
    </row>
    <row r="362" spans="1:29" ht="10.5" customHeight="1">
      <c r="A362" s="25">
        <v>114356</v>
      </c>
      <c r="B362" s="26" t="s">
        <v>532</v>
      </c>
      <c r="C362" s="27">
        <v>2</v>
      </c>
      <c r="D362" s="27" t="s">
        <v>26</v>
      </c>
      <c r="E362" s="28">
        <v>11971</v>
      </c>
      <c r="F362" s="28">
        <v>23942</v>
      </c>
      <c r="G362" s="28">
        <v>1197.1000000000001</v>
      </c>
      <c r="H362" s="28">
        <v>11.2</v>
      </c>
      <c r="I362" s="28">
        <v>12</v>
      </c>
      <c r="J362" s="29">
        <v>5.5579999999999997E-2</v>
      </c>
      <c r="K362" s="28">
        <v>22.4</v>
      </c>
      <c r="L362" s="28">
        <v>24</v>
      </c>
      <c r="M362" s="29">
        <f t="shared" si="45"/>
        <v>0.11115999999999999</v>
      </c>
      <c r="N362" s="30">
        <v>3838942057373</v>
      </c>
      <c r="O362" s="27">
        <v>73</v>
      </c>
      <c r="P362" s="27">
        <v>7321</v>
      </c>
      <c r="Q362" s="27" t="s">
        <v>415</v>
      </c>
      <c r="R362" s="31">
        <f>VLOOKUP(Q362,[1]Страна!D$1:F$120,2,FALSE)</f>
        <v>0.05</v>
      </c>
      <c r="S362" s="32" t="s">
        <v>506</v>
      </c>
      <c r="T362" s="27" t="str">
        <f>VLOOKUP(S362,[1]Страна!$A$2:$B$246,2,0)</f>
        <v xml:space="preserve">СЛОВЕНИЯ </v>
      </c>
      <c r="W362" s="34"/>
      <c r="X362" s="35" t="e">
        <f t="shared" si="39"/>
        <v>#N/A</v>
      </c>
      <c r="Y362" s="35" t="e">
        <f>VLOOKUP(W362,A361:$S$5784,9,FALSE)</f>
        <v>#N/A</v>
      </c>
      <c r="Z362" s="36" t="e">
        <f t="shared" si="40"/>
        <v>#N/A</v>
      </c>
      <c r="AA362" s="37" t="e">
        <f t="shared" si="41"/>
        <v>#N/A</v>
      </c>
      <c r="AB362" s="38" t="e">
        <f t="shared" si="42"/>
        <v>#N/A</v>
      </c>
      <c r="AC362" s="39" t="e">
        <f t="shared" si="43"/>
        <v>#N/A</v>
      </c>
    </row>
    <row r="363" spans="1:29" ht="10.5" customHeight="1">
      <c r="A363" s="25">
        <v>190944</v>
      </c>
      <c r="B363" s="26" t="s">
        <v>533</v>
      </c>
      <c r="C363" s="27">
        <v>1</v>
      </c>
      <c r="D363" s="27" t="s">
        <v>26</v>
      </c>
      <c r="E363" s="28">
        <v>10378</v>
      </c>
      <c r="F363" s="28">
        <v>10378</v>
      </c>
      <c r="G363" s="28">
        <v>518.9</v>
      </c>
      <c r="H363" s="28">
        <v>9</v>
      </c>
      <c r="I363" s="28">
        <v>9.5</v>
      </c>
      <c r="J363" s="29">
        <v>5.3760000000000002E-2</v>
      </c>
      <c r="K363" s="28">
        <v>9</v>
      </c>
      <c r="L363" s="28">
        <v>9.5</v>
      </c>
      <c r="M363" s="29">
        <f t="shared" si="45"/>
        <v>5.3760000000000002E-2</v>
      </c>
      <c r="N363" s="30">
        <v>3838942057366</v>
      </c>
      <c r="O363" s="27">
        <v>73</v>
      </c>
      <c r="P363" s="27">
        <v>7321</v>
      </c>
      <c r="Q363" s="27" t="s">
        <v>415</v>
      </c>
      <c r="R363" s="31">
        <f>VLOOKUP(Q363,[1]Страна!D$1:F$120,2,FALSE)</f>
        <v>0.05</v>
      </c>
      <c r="S363" s="32" t="s">
        <v>506</v>
      </c>
      <c r="T363" s="27" t="str">
        <f>VLOOKUP(S363,[1]Страна!$A$2:$B$246,2,0)</f>
        <v xml:space="preserve">СЛОВЕНИЯ </v>
      </c>
      <c r="W363" s="34"/>
      <c r="X363" s="35" t="e">
        <f t="shared" si="39"/>
        <v>#N/A</v>
      </c>
      <c r="Y363" s="35" t="e">
        <f>VLOOKUP(W363,A362:$S$5784,9,FALSE)</f>
        <v>#N/A</v>
      </c>
      <c r="Z363" s="36" t="e">
        <f t="shared" si="40"/>
        <v>#N/A</v>
      </c>
      <c r="AA363" s="37" t="e">
        <f t="shared" si="41"/>
        <v>#N/A</v>
      </c>
      <c r="AB363" s="38" t="e">
        <f t="shared" si="42"/>
        <v>#N/A</v>
      </c>
      <c r="AC363" s="39" t="e">
        <f t="shared" si="43"/>
        <v>#N/A</v>
      </c>
    </row>
    <row r="364" spans="1:29" ht="10.5" customHeight="1">
      <c r="A364" s="55" t="s">
        <v>534</v>
      </c>
      <c r="B364" s="55" t="s">
        <v>535</v>
      </c>
      <c r="C364" s="27"/>
      <c r="D364" s="27" t="s">
        <v>26</v>
      </c>
      <c r="E364" s="28"/>
      <c r="F364" s="28"/>
      <c r="G364" s="28"/>
      <c r="H364" s="28">
        <v>11.2</v>
      </c>
      <c r="I364" s="28">
        <v>12</v>
      </c>
      <c r="J364" s="29">
        <v>5.5579999999999997E-2</v>
      </c>
      <c r="K364" s="28"/>
      <c r="L364" s="28"/>
      <c r="M364" s="29"/>
      <c r="N364" s="30"/>
      <c r="O364" s="27">
        <v>73</v>
      </c>
      <c r="P364" s="27">
        <v>7321</v>
      </c>
      <c r="Q364" s="27" t="s">
        <v>415</v>
      </c>
      <c r="R364" s="31">
        <f>VLOOKUP(Q364,[1]Страна!D$1:F$120,2,FALSE)</f>
        <v>0.05</v>
      </c>
      <c r="S364" s="32" t="s">
        <v>28</v>
      </c>
      <c r="T364" s="27" t="str">
        <f>VLOOKUP(S364,[1]Страна!$A$2:$B$246,2,0)</f>
        <v>КИТАЙ</v>
      </c>
      <c r="W364" s="34"/>
      <c r="X364" s="35"/>
      <c r="Y364" s="35"/>
      <c r="Z364" s="36" t="e">
        <f t="shared" si="40"/>
        <v>#N/A</v>
      </c>
      <c r="AA364" s="37" t="e">
        <f t="shared" si="41"/>
        <v>#N/A</v>
      </c>
      <c r="AB364" s="38" t="e">
        <f t="shared" si="42"/>
        <v>#N/A</v>
      </c>
      <c r="AC364" s="39" t="e">
        <f t="shared" si="43"/>
        <v>#N/A</v>
      </c>
    </row>
    <row r="365" spans="1:29" ht="10.5" customHeight="1">
      <c r="A365" s="55" t="s">
        <v>536</v>
      </c>
      <c r="B365" s="55" t="s">
        <v>537</v>
      </c>
      <c r="C365" s="27"/>
      <c r="D365" s="27" t="s">
        <v>26</v>
      </c>
      <c r="E365" s="28"/>
      <c r="F365" s="28"/>
      <c r="G365" s="28"/>
      <c r="H365" s="28">
        <v>9</v>
      </c>
      <c r="I365" s="28">
        <v>9.5</v>
      </c>
      <c r="J365" s="29">
        <v>5.3760000000000002E-2</v>
      </c>
      <c r="K365" s="28"/>
      <c r="L365" s="28"/>
      <c r="M365" s="29"/>
      <c r="N365" s="30"/>
      <c r="O365" s="27">
        <v>73</v>
      </c>
      <c r="P365" s="27">
        <v>7321</v>
      </c>
      <c r="Q365" s="27" t="s">
        <v>415</v>
      </c>
      <c r="R365" s="31">
        <f>VLOOKUP(Q365,[1]Страна!D$1:F$120,2,FALSE)</f>
        <v>0.05</v>
      </c>
      <c r="S365" s="32" t="s">
        <v>28</v>
      </c>
      <c r="T365" s="27" t="str">
        <f>VLOOKUP(S365,[1]Страна!$A$2:$B$246,2,0)</f>
        <v>КИТАЙ</v>
      </c>
      <c r="W365" s="40"/>
      <c r="X365" s="35"/>
      <c r="Y365" s="35"/>
      <c r="Z365" s="36" t="e">
        <f t="shared" si="40"/>
        <v>#N/A</v>
      </c>
      <c r="AA365" s="37" t="e">
        <f t="shared" si="41"/>
        <v>#N/A</v>
      </c>
      <c r="AB365" s="38" t="e">
        <f t="shared" si="42"/>
        <v>#N/A</v>
      </c>
      <c r="AC365" s="39" t="e">
        <f t="shared" si="43"/>
        <v>#N/A</v>
      </c>
    </row>
    <row r="366" spans="1:29" ht="10.5" customHeight="1">
      <c r="A366" s="25">
        <v>39833</v>
      </c>
      <c r="B366" s="26" t="s">
        <v>538</v>
      </c>
      <c r="C366" s="27">
        <v>1</v>
      </c>
      <c r="D366" s="27" t="s">
        <v>26</v>
      </c>
      <c r="E366" s="28">
        <v>8347</v>
      </c>
      <c r="F366" s="28">
        <f>C366*E366</f>
        <v>8347</v>
      </c>
      <c r="G366" s="28">
        <f>F366*R366</f>
        <v>250.41</v>
      </c>
      <c r="H366" s="28">
        <v>7.5</v>
      </c>
      <c r="I366" s="28">
        <v>8</v>
      </c>
      <c r="J366" s="29">
        <v>5.3690000000000002E-2</v>
      </c>
      <c r="K366" s="28">
        <f>H366*C366</f>
        <v>7.5</v>
      </c>
      <c r="L366" s="28">
        <f>I366*C366</f>
        <v>8</v>
      </c>
      <c r="M366" s="29">
        <f>J366*C366</f>
        <v>5.3690000000000002E-2</v>
      </c>
      <c r="N366" s="30" t="s">
        <v>539</v>
      </c>
      <c r="O366" s="27">
        <v>85</v>
      </c>
      <c r="P366" s="27">
        <v>8516</v>
      </c>
      <c r="Q366" s="27" t="s">
        <v>421</v>
      </c>
      <c r="R366" s="31">
        <f>VLOOKUP(Q366,[1]Страна!D$1:F$120,2,FALSE)</f>
        <v>0.03</v>
      </c>
      <c r="S366" s="32" t="s">
        <v>540</v>
      </c>
      <c r="T366" s="27" t="str">
        <f>VLOOKUP(S366,[1]Страна!$A$2:$B$246,2,0)</f>
        <v>ПОЛЬША</v>
      </c>
      <c r="W366" s="34"/>
      <c r="X366" s="35" t="e">
        <f t="shared" ref="X366:X429" si="46">VLOOKUP(W366,$A$2:$S$5784,8,FALSE)</f>
        <v>#N/A</v>
      </c>
      <c r="Y366" s="35" t="e">
        <f>VLOOKUP(W366,A365:$S$5784,9,FALSE)</f>
        <v>#N/A</v>
      </c>
      <c r="Z366" s="36" t="e">
        <f t="shared" si="40"/>
        <v>#N/A</v>
      </c>
      <c r="AA366" s="37" t="e">
        <f t="shared" si="41"/>
        <v>#N/A</v>
      </c>
      <c r="AB366" s="38" t="e">
        <f t="shared" si="42"/>
        <v>#N/A</v>
      </c>
      <c r="AC366" s="39" t="e">
        <f t="shared" si="43"/>
        <v>#N/A</v>
      </c>
    </row>
    <row r="367" spans="1:29" ht="10.5" customHeight="1">
      <c r="A367" s="25">
        <v>76953</v>
      </c>
      <c r="B367" s="26" t="s">
        <v>541</v>
      </c>
      <c r="C367" s="27">
        <v>1</v>
      </c>
      <c r="D367" s="27" t="s">
        <v>26</v>
      </c>
      <c r="E367" s="28">
        <v>5526</v>
      </c>
      <c r="F367" s="28">
        <v>5526</v>
      </c>
      <c r="G367" s="28">
        <v>276.3</v>
      </c>
      <c r="H367" s="28">
        <v>9</v>
      </c>
      <c r="I367" s="28">
        <v>10</v>
      </c>
      <c r="J367" s="29">
        <v>5.04E-2</v>
      </c>
      <c r="K367" s="28">
        <v>9</v>
      </c>
      <c r="L367" s="28">
        <v>10</v>
      </c>
      <c r="M367" s="29">
        <f>C367*J367</f>
        <v>5.04E-2</v>
      </c>
      <c r="N367" s="30">
        <v>0</v>
      </c>
      <c r="O367" s="27">
        <v>73</v>
      </c>
      <c r="P367" s="27">
        <v>7321</v>
      </c>
      <c r="Q367" s="27" t="s">
        <v>415</v>
      </c>
      <c r="R367" s="31">
        <f>VLOOKUP(Q367,[1]Страна!D$1:F$120,2,FALSE)</f>
        <v>0.05</v>
      </c>
      <c r="S367" s="32" t="s">
        <v>540</v>
      </c>
      <c r="T367" s="27" t="str">
        <f>VLOOKUP(S367,[1]Страна!$A$2:$B$246,2,0)</f>
        <v>ПОЛЬША</v>
      </c>
      <c r="W367" s="34"/>
      <c r="X367" s="35" t="e">
        <f t="shared" si="46"/>
        <v>#N/A</v>
      </c>
      <c r="Y367" s="35" t="e">
        <f>VLOOKUP(W367,A366:$S$5784,9,FALSE)</f>
        <v>#N/A</v>
      </c>
      <c r="Z367" s="36" t="e">
        <f t="shared" si="40"/>
        <v>#N/A</v>
      </c>
      <c r="AA367" s="37" t="e">
        <f t="shared" si="41"/>
        <v>#N/A</v>
      </c>
      <c r="AB367" s="38" t="e">
        <f t="shared" si="42"/>
        <v>#N/A</v>
      </c>
      <c r="AC367" s="39" t="e">
        <f t="shared" si="43"/>
        <v>#N/A</v>
      </c>
    </row>
    <row r="368" spans="1:29" ht="10.5" customHeight="1">
      <c r="A368" s="25">
        <v>76961</v>
      </c>
      <c r="B368" s="26" t="s">
        <v>542</v>
      </c>
      <c r="C368" s="27">
        <v>1</v>
      </c>
      <c r="D368" s="27" t="s">
        <v>26</v>
      </c>
      <c r="E368" s="28">
        <v>9855</v>
      </c>
      <c r="F368" s="28">
        <v>9855</v>
      </c>
      <c r="G368" s="28">
        <v>492.75</v>
      </c>
      <c r="H368" s="28">
        <v>11</v>
      </c>
      <c r="I368" s="28">
        <v>12</v>
      </c>
      <c r="J368" s="29">
        <v>5.4600000000000003E-2</v>
      </c>
      <c r="K368" s="28">
        <v>11</v>
      </c>
      <c r="L368" s="28">
        <v>12</v>
      </c>
      <c r="M368" s="29">
        <f>C368*J368</f>
        <v>5.4600000000000003E-2</v>
      </c>
      <c r="N368" s="30">
        <v>5906006208097</v>
      </c>
      <c r="O368" s="27">
        <v>73</v>
      </c>
      <c r="P368" s="27">
        <v>7321</v>
      </c>
      <c r="Q368" s="27" t="s">
        <v>415</v>
      </c>
      <c r="R368" s="31">
        <f>VLOOKUP(Q368,[1]Страна!D$1:F$120,2,FALSE)</f>
        <v>0.05</v>
      </c>
      <c r="S368" s="32" t="s">
        <v>540</v>
      </c>
      <c r="T368" s="27" t="str">
        <f>VLOOKUP(S368,[1]Страна!$A$2:$B$246,2,0)</f>
        <v>ПОЛЬША</v>
      </c>
      <c r="W368" s="34"/>
      <c r="X368" s="35" t="e">
        <f t="shared" si="46"/>
        <v>#N/A</v>
      </c>
      <c r="Y368" s="35" t="e">
        <f>VLOOKUP(W368,A367:$S$5784,9,FALSE)</f>
        <v>#N/A</v>
      </c>
      <c r="Z368" s="36" t="e">
        <f t="shared" si="40"/>
        <v>#N/A</v>
      </c>
      <c r="AA368" s="37" t="e">
        <f t="shared" si="41"/>
        <v>#N/A</v>
      </c>
      <c r="AB368" s="38" t="e">
        <f t="shared" si="42"/>
        <v>#N/A</v>
      </c>
      <c r="AC368" s="39" t="e">
        <f t="shared" si="43"/>
        <v>#N/A</v>
      </c>
    </row>
    <row r="369" spans="1:29" ht="10.5" customHeight="1">
      <c r="A369" s="25">
        <v>38591</v>
      </c>
      <c r="B369" s="26" t="s">
        <v>543</v>
      </c>
      <c r="C369" s="27">
        <v>1</v>
      </c>
      <c r="D369" s="27" t="s">
        <v>26</v>
      </c>
      <c r="E369" s="28">
        <v>6341</v>
      </c>
      <c r="F369" s="28">
        <v>6341</v>
      </c>
      <c r="G369" s="28">
        <v>317.05</v>
      </c>
      <c r="H369" s="28">
        <v>7.3</v>
      </c>
      <c r="I369" s="28">
        <v>8</v>
      </c>
      <c r="J369" s="29">
        <v>5.28E-2</v>
      </c>
      <c r="K369" s="28">
        <v>7.3</v>
      </c>
      <c r="L369" s="28">
        <v>8</v>
      </c>
      <c r="M369" s="29">
        <f>C369*J369</f>
        <v>5.28E-2</v>
      </c>
      <c r="N369" s="30">
        <v>5906006060183</v>
      </c>
      <c r="O369" s="27">
        <v>73</v>
      </c>
      <c r="P369" s="27">
        <v>7321</v>
      </c>
      <c r="Q369" s="27" t="s">
        <v>415</v>
      </c>
      <c r="R369" s="31">
        <f>VLOOKUP(Q369,[1]Страна!D$1:F$120,2,FALSE)</f>
        <v>0.05</v>
      </c>
      <c r="S369" s="32" t="s">
        <v>540</v>
      </c>
      <c r="T369" s="27" t="str">
        <f>VLOOKUP(S369,[1]Страна!$A$2:$B$246,2,0)</f>
        <v>ПОЛЬША</v>
      </c>
      <c r="W369" s="34"/>
      <c r="X369" s="35" t="e">
        <f t="shared" si="46"/>
        <v>#N/A</v>
      </c>
      <c r="Y369" s="35" t="e">
        <f>VLOOKUP(W369,A368:$S$5784,9,FALSE)</f>
        <v>#N/A</v>
      </c>
      <c r="Z369" s="36" t="e">
        <f t="shared" si="40"/>
        <v>#N/A</v>
      </c>
      <c r="AA369" s="37" t="e">
        <f t="shared" si="41"/>
        <v>#N/A</v>
      </c>
      <c r="AB369" s="38" t="e">
        <f t="shared" si="42"/>
        <v>#N/A</v>
      </c>
      <c r="AC369" s="39" t="e">
        <f t="shared" si="43"/>
        <v>#N/A</v>
      </c>
    </row>
    <row r="370" spans="1:29" ht="10.5" customHeight="1">
      <c r="A370" s="25">
        <v>70338</v>
      </c>
      <c r="B370" s="26" t="s">
        <v>544</v>
      </c>
      <c r="C370" s="27">
        <v>1</v>
      </c>
      <c r="D370" s="27" t="s">
        <v>26</v>
      </c>
      <c r="E370" s="28">
        <v>8211</v>
      </c>
      <c r="F370" s="28">
        <v>8211</v>
      </c>
      <c r="G370" s="28">
        <v>410.55</v>
      </c>
      <c r="H370" s="28">
        <v>11.2</v>
      </c>
      <c r="I370" s="28">
        <v>12</v>
      </c>
      <c r="J370" s="29">
        <v>5.2271999999999999E-2</v>
      </c>
      <c r="K370" s="28">
        <v>11.2</v>
      </c>
      <c r="L370" s="28">
        <v>12</v>
      </c>
      <c r="M370" s="29">
        <f>C370*J370</f>
        <v>5.2271999999999999E-2</v>
      </c>
      <c r="N370" s="30">
        <v>5906006060176</v>
      </c>
      <c r="O370" s="27">
        <v>73</v>
      </c>
      <c r="P370" s="27">
        <v>7321</v>
      </c>
      <c r="Q370" s="27" t="s">
        <v>415</v>
      </c>
      <c r="R370" s="31">
        <f>VLOOKUP(Q370,[1]Страна!D$1:F$120,2,FALSE)</f>
        <v>0.05</v>
      </c>
      <c r="S370" s="32" t="s">
        <v>540</v>
      </c>
      <c r="T370" s="27" t="str">
        <f>VLOOKUP(S370,[1]Страна!$A$2:$B$246,2,0)</f>
        <v>ПОЛЬША</v>
      </c>
      <c r="W370" s="34"/>
      <c r="X370" s="35" t="e">
        <f t="shared" si="46"/>
        <v>#N/A</v>
      </c>
      <c r="Y370" s="35" t="e">
        <f>VLOOKUP(W370,A369:$S$5784,9,FALSE)</f>
        <v>#N/A</v>
      </c>
      <c r="Z370" s="36" t="e">
        <f t="shared" si="40"/>
        <v>#N/A</v>
      </c>
      <c r="AA370" s="37" t="e">
        <f t="shared" si="41"/>
        <v>#N/A</v>
      </c>
      <c r="AB370" s="38" t="e">
        <f t="shared" si="42"/>
        <v>#N/A</v>
      </c>
      <c r="AC370" s="39" t="e">
        <f t="shared" si="43"/>
        <v>#N/A</v>
      </c>
    </row>
    <row r="371" spans="1:29" ht="10.5" customHeight="1">
      <c r="A371" s="25">
        <v>216447</v>
      </c>
      <c r="B371" s="26" t="s">
        <v>545</v>
      </c>
      <c r="C371" s="27">
        <v>1</v>
      </c>
      <c r="D371" s="27" t="s">
        <v>26</v>
      </c>
      <c r="E371" s="28">
        <v>8486</v>
      </c>
      <c r="F371" s="28">
        <f>C371*E371</f>
        <v>8486</v>
      </c>
      <c r="G371" s="28">
        <f>F371*R371</f>
        <v>424.3</v>
      </c>
      <c r="H371" s="28">
        <v>10.3</v>
      </c>
      <c r="I371" s="28">
        <v>12</v>
      </c>
      <c r="J371" s="29">
        <v>5.4600000000000003E-2</v>
      </c>
      <c r="K371" s="28">
        <f>H371*C371</f>
        <v>10.3</v>
      </c>
      <c r="L371" s="28">
        <f>I371*C371</f>
        <v>12</v>
      </c>
      <c r="M371" s="29">
        <f>J371*C371</f>
        <v>5.4600000000000003E-2</v>
      </c>
      <c r="N371" s="30" t="s">
        <v>546</v>
      </c>
      <c r="O371" s="27">
        <v>73</v>
      </c>
      <c r="P371" s="27">
        <v>7321</v>
      </c>
      <c r="Q371" s="27" t="s">
        <v>415</v>
      </c>
      <c r="R371" s="31">
        <f>VLOOKUP(Q371,[1]Страна!D$1:F$120,2,FALSE)</f>
        <v>0.05</v>
      </c>
      <c r="S371" s="32" t="s">
        <v>540</v>
      </c>
      <c r="T371" s="27" t="str">
        <f>VLOOKUP(S371,[1]Страна!$A$2:$B$246,2,0)</f>
        <v>ПОЛЬША</v>
      </c>
      <c r="W371" s="34"/>
      <c r="X371" s="35" t="e">
        <f t="shared" si="46"/>
        <v>#N/A</v>
      </c>
      <c r="Y371" s="35" t="e">
        <f>VLOOKUP(W371,A370:$S$5784,9,FALSE)</f>
        <v>#N/A</v>
      </c>
      <c r="Z371" s="36" t="e">
        <f t="shared" si="40"/>
        <v>#N/A</v>
      </c>
      <c r="AA371" s="37" t="e">
        <f t="shared" si="41"/>
        <v>#N/A</v>
      </c>
      <c r="AB371" s="38" t="e">
        <f t="shared" si="42"/>
        <v>#N/A</v>
      </c>
      <c r="AC371" s="39" t="e">
        <f t="shared" si="43"/>
        <v>#N/A</v>
      </c>
    </row>
    <row r="372" spans="1:29" ht="10.5" customHeight="1">
      <c r="A372" s="25">
        <v>219221</v>
      </c>
      <c r="B372" s="26" t="s">
        <v>547</v>
      </c>
      <c r="C372" s="27">
        <v>1</v>
      </c>
      <c r="D372" s="27" t="s">
        <v>26</v>
      </c>
      <c r="E372" s="28">
        <v>8713</v>
      </c>
      <c r="F372" s="28">
        <v>8713</v>
      </c>
      <c r="G372" s="28">
        <v>435.65000000000003</v>
      </c>
      <c r="H372" s="28">
        <v>11</v>
      </c>
      <c r="I372" s="28">
        <v>12</v>
      </c>
      <c r="J372" s="29">
        <v>6.1400000000000003E-2</v>
      </c>
      <c r="K372" s="28">
        <v>11</v>
      </c>
      <c r="L372" s="28">
        <v>12</v>
      </c>
      <c r="M372" s="29">
        <f t="shared" ref="M372:M390" si="47">C372*J372</f>
        <v>6.1400000000000003E-2</v>
      </c>
      <c r="N372" s="30">
        <v>0</v>
      </c>
      <c r="O372" s="27">
        <v>73</v>
      </c>
      <c r="P372" s="27">
        <v>7321</v>
      </c>
      <c r="Q372" s="27" t="s">
        <v>415</v>
      </c>
      <c r="R372" s="31">
        <f>VLOOKUP(Q372,[1]Страна!D$1:F$120,2,FALSE)</f>
        <v>0.05</v>
      </c>
      <c r="S372" s="32" t="s">
        <v>540</v>
      </c>
      <c r="T372" s="27" t="str">
        <f>VLOOKUP(S372,[1]Страна!$A$2:$B$246,2,0)</f>
        <v>ПОЛЬША</v>
      </c>
      <c r="W372" s="34"/>
      <c r="X372" s="35" t="e">
        <f t="shared" si="46"/>
        <v>#N/A</v>
      </c>
      <c r="Y372" s="35" t="e">
        <f>VLOOKUP(W372,A371:$S$5784,9,FALSE)</f>
        <v>#N/A</v>
      </c>
      <c r="Z372" s="36" t="e">
        <f t="shared" si="40"/>
        <v>#N/A</v>
      </c>
      <c r="AA372" s="37" t="e">
        <f t="shared" si="41"/>
        <v>#N/A</v>
      </c>
      <c r="AB372" s="38" t="e">
        <f t="shared" si="42"/>
        <v>#N/A</v>
      </c>
      <c r="AC372" s="39" t="e">
        <f t="shared" si="43"/>
        <v>#N/A</v>
      </c>
    </row>
    <row r="373" spans="1:29" ht="10.5" customHeight="1">
      <c r="A373" s="25">
        <v>209532</v>
      </c>
      <c r="B373" s="26" t="s">
        <v>548</v>
      </c>
      <c r="C373" s="27">
        <v>1</v>
      </c>
      <c r="D373" s="27" t="s">
        <v>26</v>
      </c>
      <c r="E373" s="28">
        <v>9070</v>
      </c>
      <c r="F373" s="28">
        <v>9070</v>
      </c>
      <c r="G373" s="28">
        <v>453.5</v>
      </c>
      <c r="H373" s="28">
        <v>11</v>
      </c>
      <c r="I373" s="28">
        <v>12</v>
      </c>
      <c r="J373" s="29">
        <v>6.1359999999999998E-2</v>
      </c>
      <c r="K373" s="28">
        <v>11</v>
      </c>
      <c r="L373" s="28">
        <v>12</v>
      </c>
      <c r="M373" s="29">
        <f t="shared" si="47"/>
        <v>6.1359999999999998E-2</v>
      </c>
      <c r="N373" s="30">
        <v>5906006060664</v>
      </c>
      <c r="O373" s="27">
        <v>73</v>
      </c>
      <c r="P373" s="27">
        <v>7321</v>
      </c>
      <c r="Q373" s="27" t="s">
        <v>415</v>
      </c>
      <c r="R373" s="31">
        <f>VLOOKUP(Q373,[1]Страна!D$1:F$120,2,FALSE)</f>
        <v>0.05</v>
      </c>
      <c r="S373" s="32" t="s">
        <v>28</v>
      </c>
      <c r="T373" s="27" t="str">
        <f>VLOOKUP(S373,[1]Страна!$A$2:$B$246,2,0)</f>
        <v>КИТАЙ</v>
      </c>
      <c r="W373" s="34"/>
      <c r="X373" s="35" t="e">
        <f t="shared" si="46"/>
        <v>#N/A</v>
      </c>
      <c r="Y373" s="35" t="e">
        <f>VLOOKUP(W373,A372:$S$5784,9,FALSE)</f>
        <v>#N/A</v>
      </c>
      <c r="Z373" s="36" t="e">
        <f t="shared" si="40"/>
        <v>#N/A</v>
      </c>
      <c r="AA373" s="37" t="e">
        <f t="shared" si="41"/>
        <v>#N/A</v>
      </c>
      <c r="AB373" s="38" t="e">
        <f t="shared" si="42"/>
        <v>#N/A</v>
      </c>
      <c r="AC373" s="39" t="e">
        <f t="shared" si="43"/>
        <v>#N/A</v>
      </c>
    </row>
    <row r="374" spans="1:29" ht="10.5" customHeight="1">
      <c r="A374" s="25">
        <v>219222</v>
      </c>
      <c r="B374" s="26" t="s">
        <v>549</v>
      </c>
      <c r="C374" s="27">
        <v>1</v>
      </c>
      <c r="D374" s="27" t="s">
        <v>26</v>
      </c>
      <c r="E374" s="28">
        <v>9733</v>
      </c>
      <c r="F374" s="28">
        <v>9733</v>
      </c>
      <c r="G374" s="28">
        <v>486.65000000000003</v>
      </c>
      <c r="H374" s="28">
        <v>11.2</v>
      </c>
      <c r="I374" s="28">
        <v>12</v>
      </c>
      <c r="J374" s="29">
        <v>6.1400000000000003E-2</v>
      </c>
      <c r="K374" s="28">
        <v>11.2</v>
      </c>
      <c r="L374" s="28">
        <v>12</v>
      </c>
      <c r="M374" s="29">
        <f t="shared" si="47"/>
        <v>6.1400000000000003E-2</v>
      </c>
      <c r="N374" s="30">
        <v>0</v>
      </c>
      <c r="O374" s="27">
        <v>73</v>
      </c>
      <c r="P374" s="27">
        <v>7321</v>
      </c>
      <c r="Q374" s="27" t="s">
        <v>415</v>
      </c>
      <c r="R374" s="31">
        <f>VLOOKUP(Q374,[1]Страна!D$1:F$120,2,FALSE)</f>
        <v>0.05</v>
      </c>
      <c r="S374" s="32" t="s">
        <v>28</v>
      </c>
      <c r="T374" s="27" t="str">
        <f>VLOOKUP(S374,[1]Страна!$A$2:$B$246,2,0)</f>
        <v>КИТАЙ</v>
      </c>
      <c r="W374" s="34"/>
      <c r="X374" s="35" t="e">
        <f t="shared" si="46"/>
        <v>#N/A</v>
      </c>
      <c r="Y374" s="35" t="e">
        <f>VLOOKUP(W374,A373:$S$5784,9,FALSE)</f>
        <v>#N/A</v>
      </c>
      <c r="Z374" s="36" t="e">
        <f t="shared" si="40"/>
        <v>#N/A</v>
      </c>
      <c r="AA374" s="37" t="e">
        <f t="shared" si="41"/>
        <v>#N/A</v>
      </c>
      <c r="AB374" s="38" t="e">
        <f t="shared" si="42"/>
        <v>#N/A</v>
      </c>
      <c r="AC374" s="39" t="e">
        <f t="shared" si="43"/>
        <v>#N/A</v>
      </c>
    </row>
    <row r="375" spans="1:29" ht="10.5" customHeight="1">
      <c r="A375" s="25">
        <v>219223</v>
      </c>
      <c r="B375" s="26" t="s">
        <v>550</v>
      </c>
      <c r="C375" s="27">
        <v>1</v>
      </c>
      <c r="D375" s="27" t="s">
        <v>26</v>
      </c>
      <c r="E375" s="28">
        <v>5814</v>
      </c>
      <c r="F375" s="28">
        <v>5814</v>
      </c>
      <c r="G375" s="28">
        <v>290.7</v>
      </c>
      <c r="H375" s="28">
        <v>10.3</v>
      </c>
      <c r="I375" s="28">
        <v>11</v>
      </c>
      <c r="J375" s="29">
        <v>3.2829999999999998E-2</v>
      </c>
      <c r="K375" s="28">
        <v>10.3</v>
      </c>
      <c r="L375" s="28">
        <v>11</v>
      </c>
      <c r="M375" s="29">
        <f t="shared" si="47"/>
        <v>3.2829999999999998E-2</v>
      </c>
      <c r="N375" s="30">
        <v>0</v>
      </c>
      <c r="O375" s="27">
        <v>73</v>
      </c>
      <c r="P375" s="27">
        <v>7321</v>
      </c>
      <c r="Q375" s="27" t="s">
        <v>415</v>
      </c>
      <c r="R375" s="31">
        <f>VLOOKUP(Q375,[1]Страна!D$1:F$120,2,FALSE)</f>
        <v>0.05</v>
      </c>
      <c r="S375" s="32" t="s">
        <v>540</v>
      </c>
      <c r="T375" s="27" t="str">
        <f>VLOOKUP(S375,[1]Страна!$A$2:$B$246,2,0)</f>
        <v>ПОЛЬША</v>
      </c>
      <c r="W375" s="34"/>
      <c r="X375" s="35" t="e">
        <f t="shared" si="46"/>
        <v>#N/A</v>
      </c>
      <c r="Y375" s="35" t="e">
        <f>VLOOKUP(W375,A374:$S$5784,9,FALSE)</f>
        <v>#N/A</v>
      </c>
      <c r="Z375" s="36" t="e">
        <f t="shared" si="40"/>
        <v>#N/A</v>
      </c>
      <c r="AA375" s="37" t="e">
        <f t="shared" si="41"/>
        <v>#N/A</v>
      </c>
      <c r="AB375" s="38" t="e">
        <f t="shared" si="42"/>
        <v>#N/A</v>
      </c>
      <c r="AC375" s="39" t="e">
        <f t="shared" si="43"/>
        <v>#N/A</v>
      </c>
    </row>
    <row r="376" spans="1:29" ht="10.5" customHeight="1">
      <c r="A376" s="25">
        <v>219224</v>
      </c>
      <c r="B376" s="26" t="s">
        <v>551</v>
      </c>
      <c r="C376" s="27">
        <v>1</v>
      </c>
      <c r="D376" s="27" t="s">
        <v>26</v>
      </c>
      <c r="E376" s="28">
        <v>9473</v>
      </c>
      <c r="F376" s="28">
        <v>9473</v>
      </c>
      <c r="G376" s="28">
        <v>189.46</v>
      </c>
      <c r="H376" s="28">
        <v>13.5</v>
      </c>
      <c r="I376" s="28">
        <v>14.5</v>
      </c>
      <c r="J376" s="29">
        <v>6.1400000000000003E-2</v>
      </c>
      <c r="K376" s="28">
        <v>13.5</v>
      </c>
      <c r="L376" s="28">
        <v>14.5</v>
      </c>
      <c r="M376" s="29">
        <f t="shared" si="47"/>
        <v>6.1400000000000003E-2</v>
      </c>
      <c r="N376" s="30">
        <v>0</v>
      </c>
      <c r="O376" s="27">
        <v>73</v>
      </c>
      <c r="P376" s="27">
        <v>7321</v>
      </c>
      <c r="Q376" s="27" t="s">
        <v>415</v>
      </c>
      <c r="R376" s="31">
        <f>VLOOKUP(Q376,[1]Страна!D$1:F$120,2,FALSE)</f>
        <v>0.05</v>
      </c>
      <c r="S376" s="32" t="s">
        <v>28</v>
      </c>
      <c r="T376" s="27" t="str">
        <f>VLOOKUP(S376,[1]Страна!$A$2:$B$246,2,0)</f>
        <v>КИТАЙ</v>
      </c>
      <c r="W376" s="34"/>
      <c r="X376" s="35" t="e">
        <f t="shared" si="46"/>
        <v>#N/A</v>
      </c>
      <c r="Y376" s="35" t="e">
        <f>VLOOKUP(W376,A375:$S$5784,9,FALSE)</f>
        <v>#N/A</v>
      </c>
      <c r="Z376" s="36" t="e">
        <f t="shared" si="40"/>
        <v>#N/A</v>
      </c>
      <c r="AA376" s="37" t="e">
        <f t="shared" si="41"/>
        <v>#N/A</v>
      </c>
      <c r="AB376" s="38" t="e">
        <f t="shared" si="42"/>
        <v>#N/A</v>
      </c>
      <c r="AC376" s="39" t="e">
        <f t="shared" si="43"/>
        <v>#N/A</v>
      </c>
    </row>
    <row r="377" spans="1:29" ht="10.5" customHeight="1">
      <c r="A377" s="25">
        <v>114358</v>
      </c>
      <c r="B377" s="26" t="s">
        <v>552</v>
      </c>
      <c r="C377" s="27">
        <v>2</v>
      </c>
      <c r="D377" s="27" t="s">
        <v>26</v>
      </c>
      <c r="E377" s="28">
        <v>13746</v>
      </c>
      <c r="F377" s="28">
        <v>27492</v>
      </c>
      <c r="G377" s="28">
        <v>1374.6000000000001</v>
      </c>
      <c r="H377" s="28">
        <v>11</v>
      </c>
      <c r="I377" s="28">
        <v>12</v>
      </c>
      <c r="J377" s="29">
        <v>3.7499999999999999E-2</v>
      </c>
      <c r="K377" s="28">
        <v>22</v>
      </c>
      <c r="L377" s="28">
        <v>24</v>
      </c>
      <c r="M377" s="29">
        <f t="shared" si="47"/>
        <v>7.4999999999999997E-2</v>
      </c>
      <c r="N377" s="30">
        <v>8806084890252</v>
      </c>
      <c r="O377" s="27">
        <v>73</v>
      </c>
      <c r="P377" s="27">
        <v>7321</v>
      </c>
      <c r="Q377" s="27" t="s">
        <v>415</v>
      </c>
      <c r="R377" s="31">
        <f>VLOOKUP(Q377,[1]Страна!D$1:F$120,2,FALSE)</f>
        <v>0.05</v>
      </c>
      <c r="S377" s="32" t="s">
        <v>223</v>
      </c>
      <c r="T377" s="27" t="str">
        <f>VLOOKUP(S377,[1]Страна!$A$2:$B$246,2,0)</f>
        <v>ТУРЦИЯ</v>
      </c>
      <c r="W377" s="34"/>
      <c r="X377" s="35" t="e">
        <f t="shared" si="46"/>
        <v>#N/A</v>
      </c>
      <c r="Y377" s="35" t="e">
        <f>VLOOKUP(W377,A376:$S$5784,9,FALSE)</f>
        <v>#N/A</v>
      </c>
      <c r="Z377" s="36" t="e">
        <f t="shared" si="40"/>
        <v>#N/A</v>
      </c>
      <c r="AA377" s="37" t="e">
        <f t="shared" si="41"/>
        <v>#N/A</v>
      </c>
      <c r="AB377" s="38" t="e">
        <f t="shared" si="42"/>
        <v>#N/A</v>
      </c>
      <c r="AC377" s="39" t="e">
        <f t="shared" si="43"/>
        <v>#N/A</v>
      </c>
    </row>
    <row r="378" spans="1:29" ht="10.5" customHeight="1">
      <c r="A378" s="25">
        <v>77041</v>
      </c>
      <c r="B378" s="26" t="s">
        <v>553</v>
      </c>
      <c r="C378" s="27">
        <v>2</v>
      </c>
      <c r="D378" s="27" t="s">
        <v>26</v>
      </c>
      <c r="E378" s="28">
        <v>19432</v>
      </c>
      <c r="F378" s="28">
        <v>38864</v>
      </c>
      <c r="G378" s="28">
        <v>1165.9199999999998</v>
      </c>
      <c r="H378" s="28">
        <v>11</v>
      </c>
      <c r="I378" s="28">
        <v>12</v>
      </c>
      <c r="J378" s="29">
        <v>5.6640000000000003E-2</v>
      </c>
      <c r="K378" s="28">
        <v>22</v>
      </c>
      <c r="L378" s="28">
        <v>24</v>
      </c>
      <c r="M378" s="29">
        <f t="shared" si="47"/>
        <v>0.11328000000000001</v>
      </c>
      <c r="N378" s="30"/>
      <c r="O378" s="27">
        <v>85</v>
      </c>
      <c r="P378" s="27">
        <v>8516</v>
      </c>
      <c r="Q378" s="27" t="s">
        <v>421</v>
      </c>
      <c r="R378" s="31">
        <f>VLOOKUP(Q378,[1]Страна!D$1:F$120,2,FALSE)</f>
        <v>0.03</v>
      </c>
      <c r="S378" s="32" t="s">
        <v>28</v>
      </c>
      <c r="T378" s="27" t="str">
        <f>VLOOKUP(S378,[1]Страна!$A$2:$B$246,2,0)</f>
        <v>КИТАЙ</v>
      </c>
      <c r="W378" s="34"/>
      <c r="X378" s="35" t="e">
        <f t="shared" si="46"/>
        <v>#N/A</v>
      </c>
      <c r="Y378" s="35" t="e">
        <f>VLOOKUP(W378,A377:$S$5784,9,FALSE)</f>
        <v>#N/A</v>
      </c>
      <c r="Z378" s="36" t="e">
        <f t="shared" si="40"/>
        <v>#N/A</v>
      </c>
      <c r="AA378" s="37" t="e">
        <f t="shared" si="41"/>
        <v>#N/A</v>
      </c>
      <c r="AB378" s="38" t="e">
        <f t="shared" si="42"/>
        <v>#N/A</v>
      </c>
      <c r="AC378" s="39" t="e">
        <f t="shared" si="43"/>
        <v>#N/A</v>
      </c>
    </row>
    <row r="379" spans="1:29" ht="10.5" customHeight="1">
      <c r="A379" s="25">
        <v>37484</v>
      </c>
      <c r="B379" s="26" t="s">
        <v>554</v>
      </c>
      <c r="C379" s="27">
        <v>1</v>
      </c>
      <c r="D379" s="27" t="s">
        <v>26</v>
      </c>
      <c r="E379" s="28">
        <v>16828</v>
      </c>
      <c r="F379" s="28">
        <v>16828</v>
      </c>
      <c r="G379" s="28">
        <v>504.84</v>
      </c>
      <c r="H379" s="28">
        <v>8</v>
      </c>
      <c r="I379" s="28">
        <v>10.5</v>
      </c>
      <c r="J379" s="29">
        <v>5.6016999999999997E-2</v>
      </c>
      <c r="K379" s="28">
        <v>8</v>
      </c>
      <c r="L379" s="28">
        <v>10.5</v>
      </c>
      <c r="M379" s="29">
        <f t="shared" si="47"/>
        <v>5.6016999999999997E-2</v>
      </c>
      <c r="N379" s="30">
        <v>0</v>
      </c>
      <c r="O379" s="27">
        <v>85</v>
      </c>
      <c r="P379" s="27">
        <v>8516</v>
      </c>
      <c r="Q379" s="27" t="s">
        <v>421</v>
      </c>
      <c r="R379" s="31">
        <f>VLOOKUP(Q379,[1]Страна!D$1:F$120,2,FALSE)</f>
        <v>0.03</v>
      </c>
      <c r="S379" s="32" t="s">
        <v>555</v>
      </c>
      <c r="T379" s="27" t="str">
        <f>VLOOKUP(S379,[1]Страна!$A$2:$B$246,2,0)</f>
        <v>ТАИЛАНД</v>
      </c>
      <c r="W379" s="34"/>
      <c r="X379" s="35" t="e">
        <f t="shared" si="46"/>
        <v>#N/A</v>
      </c>
      <c r="Y379" s="35" t="e">
        <f>VLOOKUP(W379,A378:$S$5784,9,FALSE)</f>
        <v>#N/A</v>
      </c>
      <c r="Z379" s="36" t="e">
        <f t="shared" si="40"/>
        <v>#N/A</v>
      </c>
      <c r="AA379" s="37" t="e">
        <f t="shared" si="41"/>
        <v>#N/A</v>
      </c>
      <c r="AB379" s="38" t="e">
        <f t="shared" si="42"/>
        <v>#N/A</v>
      </c>
      <c r="AC379" s="39" t="e">
        <f t="shared" si="43"/>
        <v>#N/A</v>
      </c>
    </row>
    <row r="380" spans="1:29" ht="10.5" customHeight="1">
      <c r="A380" s="25">
        <v>40036</v>
      </c>
      <c r="B380" s="26" t="s">
        <v>556</v>
      </c>
      <c r="C380" s="27">
        <v>1</v>
      </c>
      <c r="D380" s="27" t="s">
        <v>26</v>
      </c>
      <c r="E380" s="28">
        <v>13139</v>
      </c>
      <c r="F380" s="28">
        <v>13139</v>
      </c>
      <c r="G380" s="28">
        <v>394.16999999999996</v>
      </c>
      <c r="H380" s="28">
        <v>8</v>
      </c>
      <c r="I380" s="28">
        <v>10.5</v>
      </c>
      <c r="J380" s="29">
        <v>6.0374999999999998E-2</v>
      </c>
      <c r="K380" s="28">
        <v>8</v>
      </c>
      <c r="L380" s="28">
        <v>10.5</v>
      </c>
      <c r="M380" s="29">
        <f t="shared" si="47"/>
        <v>6.0374999999999998E-2</v>
      </c>
      <c r="N380" s="30">
        <v>0</v>
      </c>
      <c r="O380" s="27">
        <v>85</v>
      </c>
      <c r="P380" s="27">
        <v>8516</v>
      </c>
      <c r="Q380" s="27" t="s">
        <v>421</v>
      </c>
      <c r="R380" s="31">
        <f>VLOOKUP(Q380,[1]Страна!D$1:F$120,2,FALSE)</f>
        <v>0.03</v>
      </c>
      <c r="S380" s="32" t="s">
        <v>555</v>
      </c>
      <c r="T380" s="27" t="str">
        <f>VLOOKUP(S380,[1]Страна!$A$2:$B$246,2,0)</f>
        <v>ТАИЛАНД</v>
      </c>
      <c r="W380" s="34"/>
      <c r="X380" s="35" t="e">
        <f t="shared" si="46"/>
        <v>#N/A</v>
      </c>
      <c r="Y380" s="35" t="e">
        <f>VLOOKUP(W380,A379:$S$5784,9,FALSE)</f>
        <v>#N/A</v>
      </c>
      <c r="Z380" s="36" t="e">
        <f t="shared" si="40"/>
        <v>#N/A</v>
      </c>
      <c r="AA380" s="37" t="e">
        <f t="shared" si="41"/>
        <v>#N/A</v>
      </c>
      <c r="AB380" s="38" t="e">
        <f t="shared" si="42"/>
        <v>#N/A</v>
      </c>
      <c r="AC380" s="39" t="e">
        <f t="shared" si="43"/>
        <v>#N/A</v>
      </c>
    </row>
    <row r="381" spans="1:29" ht="10.5" customHeight="1">
      <c r="A381" s="25">
        <v>51962</v>
      </c>
      <c r="B381" s="26" t="s">
        <v>557</v>
      </c>
      <c r="C381" s="27">
        <v>1</v>
      </c>
      <c r="D381" s="27" t="s">
        <v>26</v>
      </c>
      <c r="E381" s="28">
        <v>13598</v>
      </c>
      <c r="F381" s="28">
        <v>13598</v>
      </c>
      <c r="G381" s="28">
        <v>407.94</v>
      </c>
      <c r="H381" s="28">
        <v>8</v>
      </c>
      <c r="I381" s="28">
        <v>10.5</v>
      </c>
      <c r="J381" s="29">
        <v>5.9892000000000001E-2</v>
      </c>
      <c r="K381" s="28">
        <v>8</v>
      </c>
      <c r="L381" s="28">
        <v>10.5</v>
      </c>
      <c r="M381" s="29">
        <f t="shared" si="47"/>
        <v>5.9892000000000001E-2</v>
      </c>
      <c r="N381" s="30">
        <v>0</v>
      </c>
      <c r="O381" s="27">
        <v>85</v>
      </c>
      <c r="P381" s="27">
        <v>8516</v>
      </c>
      <c r="Q381" s="27" t="s">
        <v>421</v>
      </c>
      <c r="R381" s="31">
        <f>VLOOKUP(Q381,[1]Страна!D$1:F$120,2,FALSE)</f>
        <v>0.03</v>
      </c>
      <c r="S381" s="32" t="s">
        <v>555</v>
      </c>
      <c r="T381" s="27" t="str">
        <f>VLOOKUP(S381,[1]Страна!$A$2:$B$246,2,0)</f>
        <v>ТАИЛАНД</v>
      </c>
      <c r="W381" s="34"/>
      <c r="X381" s="35" t="e">
        <f t="shared" si="46"/>
        <v>#N/A</v>
      </c>
      <c r="Y381" s="35" t="e">
        <f>VLOOKUP(W381,A380:$S$5784,9,FALSE)</f>
        <v>#N/A</v>
      </c>
      <c r="Z381" s="36" t="e">
        <f t="shared" si="40"/>
        <v>#N/A</v>
      </c>
      <c r="AA381" s="37" t="e">
        <f t="shared" si="41"/>
        <v>#N/A</v>
      </c>
      <c r="AB381" s="38" t="e">
        <f t="shared" si="42"/>
        <v>#N/A</v>
      </c>
      <c r="AC381" s="39" t="e">
        <f t="shared" si="43"/>
        <v>#N/A</v>
      </c>
    </row>
    <row r="382" spans="1:29" ht="10.5" customHeight="1">
      <c r="A382" s="25">
        <v>12984</v>
      </c>
      <c r="B382" s="26" t="s">
        <v>558</v>
      </c>
      <c r="C382" s="27">
        <v>4</v>
      </c>
      <c r="D382" s="27" t="s">
        <v>26</v>
      </c>
      <c r="E382" s="28">
        <v>11870</v>
      </c>
      <c r="F382" s="28">
        <v>47480</v>
      </c>
      <c r="G382" s="28">
        <v>1424.3999999999999</v>
      </c>
      <c r="H382" s="28">
        <v>7.5</v>
      </c>
      <c r="I382" s="28">
        <v>10</v>
      </c>
      <c r="J382" s="29">
        <v>4.1250000000000002E-2</v>
      </c>
      <c r="K382" s="28">
        <v>30</v>
      </c>
      <c r="L382" s="28">
        <v>40</v>
      </c>
      <c r="M382" s="29">
        <f t="shared" si="47"/>
        <v>0.16500000000000001</v>
      </c>
      <c r="N382" s="30"/>
      <c r="O382" s="27">
        <v>85</v>
      </c>
      <c r="P382" s="27">
        <v>8516</v>
      </c>
      <c r="Q382" s="27" t="s">
        <v>421</v>
      </c>
      <c r="R382" s="31">
        <f>VLOOKUP(Q382,[1]Страна!D$1:F$120,2,FALSE)</f>
        <v>0.03</v>
      </c>
      <c r="S382" s="32" t="s">
        <v>555</v>
      </c>
      <c r="T382" s="27" t="str">
        <f>VLOOKUP(S382,[1]Страна!$A$2:$B$246,2,0)</f>
        <v>ТАИЛАНД</v>
      </c>
      <c r="W382" s="34"/>
      <c r="X382" s="35" t="e">
        <f t="shared" si="46"/>
        <v>#N/A</v>
      </c>
      <c r="Y382" s="35" t="e">
        <f>VLOOKUP(W382,A381:$S$5784,9,FALSE)</f>
        <v>#N/A</v>
      </c>
      <c r="Z382" s="36" t="e">
        <f t="shared" si="40"/>
        <v>#N/A</v>
      </c>
      <c r="AA382" s="37" t="e">
        <f t="shared" si="41"/>
        <v>#N/A</v>
      </c>
      <c r="AB382" s="38" t="e">
        <f t="shared" si="42"/>
        <v>#N/A</v>
      </c>
      <c r="AC382" s="39" t="e">
        <f t="shared" si="43"/>
        <v>#N/A</v>
      </c>
    </row>
    <row r="383" spans="1:29" ht="10.5" customHeight="1">
      <c r="A383" s="25">
        <v>40045</v>
      </c>
      <c r="B383" s="26" t="s">
        <v>559</v>
      </c>
      <c r="C383" s="27">
        <v>1</v>
      </c>
      <c r="D383" s="27" t="s">
        <v>26</v>
      </c>
      <c r="E383" s="28">
        <v>17590</v>
      </c>
      <c r="F383" s="28">
        <v>17590</v>
      </c>
      <c r="G383" s="28">
        <v>527.69999999999993</v>
      </c>
      <c r="H383" s="28">
        <v>8</v>
      </c>
      <c r="I383" s="28">
        <v>10.5</v>
      </c>
      <c r="J383" s="29">
        <v>0.12675</v>
      </c>
      <c r="K383" s="28">
        <v>8</v>
      </c>
      <c r="L383" s="28">
        <v>10.5</v>
      </c>
      <c r="M383" s="29">
        <f t="shared" si="47"/>
        <v>0.12675</v>
      </c>
      <c r="N383" s="30">
        <v>0</v>
      </c>
      <c r="O383" s="27">
        <v>85</v>
      </c>
      <c r="P383" s="27">
        <v>8516</v>
      </c>
      <c r="Q383" s="27" t="s">
        <v>421</v>
      </c>
      <c r="R383" s="31">
        <f>VLOOKUP(Q383,[1]Страна!D$1:F$120,2,FALSE)</f>
        <v>0.03</v>
      </c>
      <c r="S383" s="32" t="s">
        <v>555</v>
      </c>
      <c r="T383" s="27" t="str">
        <f>VLOOKUP(S383,[1]Страна!$A$2:$B$246,2,0)</f>
        <v>ТАИЛАНД</v>
      </c>
      <c r="W383" s="34"/>
      <c r="X383" s="35" t="e">
        <f t="shared" si="46"/>
        <v>#N/A</v>
      </c>
      <c r="Y383" s="35" t="e">
        <f>VLOOKUP(W383,A382:$S$5784,9,FALSE)</f>
        <v>#N/A</v>
      </c>
      <c r="Z383" s="36" t="e">
        <f t="shared" si="40"/>
        <v>#N/A</v>
      </c>
      <c r="AA383" s="37" t="e">
        <f t="shared" si="41"/>
        <v>#N/A</v>
      </c>
      <c r="AB383" s="38" t="e">
        <f t="shared" si="42"/>
        <v>#N/A</v>
      </c>
      <c r="AC383" s="39" t="e">
        <f t="shared" si="43"/>
        <v>#N/A</v>
      </c>
    </row>
    <row r="384" spans="1:29" ht="10.5" customHeight="1">
      <c r="A384" s="25">
        <v>39400</v>
      </c>
      <c r="B384" s="26" t="s">
        <v>560</v>
      </c>
      <c r="C384" s="27">
        <v>2</v>
      </c>
      <c r="D384" s="27" t="s">
        <v>26</v>
      </c>
      <c r="E384" s="28">
        <v>12204</v>
      </c>
      <c r="F384" s="28">
        <v>24408</v>
      </c>
      <c r="G384" s="28">
        <v>1220.4000000000001</v>
      </c>
      <c r="H384" s="28">
        <v>16</v>
      </c>
      <c r="I384" s="28">
        <v>18.3</v>
      </c>
      <c r="J384" s="29">
        <v>7.3440000000000005E-2</v>
      </c>
      <c r="K384" s="28">
        <v>32</v>
      </c>
      <c r="L384" s="28">
        <v>36.6</v>
      </c>
      <c r="M384" s="29">
        <f t="shared" si="47"/>
        <v>0.14688000000000001</v>
      </c>
      <c r="N384" s="30"/>
      <c r="O384" s="27">
        <v>73</v>
      </c>
      <c r="P384" s="27">
        <v>7321</v>
      </c>
      <c r="Q384" s="27" t="s">
        <v>415</v>
      </c>
      <c r="R384" s="31">
        <f>VLOOKUP(Q384,[1]Страна!D$1:F$120,2,FALSE)</f>
        <v>0.05</v>
      </c>
      <c r="S384" s="32" t="s">
        <v>28</v>
      </c>
      <c r="T384" s="27" t="str">
        <f>VLOOKUP(S384,[1]Страна!$A$2:$B$246,2,0)</f>
        <v>КИТАЙ</v>
      </c>
      <c r="W384" s="34"/>
      <c r="X384" s="35" t="e">
        <f t="shared" si="46"/>
        <v>#N/A</v>
      </c>
      <c r="Y384" s="35" t="e">
        <f>VLOOKUP(W384,A383:$S$5784,9,FALSE)</f>
        <v>#N/A</v>
      </c>
      <c r="Z384" s="36" t="e">
        <f t="shared" si="40"/>
        <v>#N/A</v>
      </c>
      <c r="AA384" s="37" t="e">
        <f t="shared" si="41"/>
        <v>#N/A</v>
      </c>
      <c r="AB384" s="38" t="e">
        <f t="shared" si="42"/>
        <v>#N/A</v>
      </c>
      <c r="AC384" s="39" t="e">
        <f t="shared" si="43"/>
        <v>#N/A</v>
      </c>
    </row>
    <row r="385" spans="1:29" ht="10.5" customHeight="1">
      <c r="A385" s="25">
        <v>39401</v>
      </c>
      <c r="B385" s="26" t="s">
        <v>561</v>
      </c>
      <c r="C385" s="27">
        <v>1</v>
      </c>
      <c r="D385" s="27" t="s">
        <v>26</v>
      </c>
      <c r="E385" s="28">
        <v>10674</v>
      </c>
      <c r="F385" s="28">
        <v>10674</v>
      </c>
      <c r="G385" s="28">
        <v>533.70000000000005</v>
      </c>
      <c r="H385" s="28">
        <v>11</v>
      </c>
      <c r="I385" s="28">
        <v>13.3</v>
      </c>
      <c r="J385" s="29">
        <v>6.9360000000000005E-2</v>
      </c>
      <c r="K385" s="28">
        <v>11</v>
      </c>
      <c r="L385" s="28">
        <v>13.3</v>
      </c>
      <c r="M385" s="29">
        <f t="shared" si="47"/>
        <v>6.9360000000000005E-2</v>
      </c>
      <c r="N385" s="30">
        <v>0</v>
      </c>
      <c r="O385" s="27">
        <v>73</v>
      </c>
      <c r="P385" s="27">
        <v>7321</v>
      </c>
      <c r="Q385" s="27" t="s">
        <v>415</v>
      </c>
      <c r="R385" s="31">
        <f>VLOOKUP(Q385,[1]Страна!D$1:F$120,2,FALSE)</f>
        <v>0.05</v>
      </c>
      <c r="S385" s="32" t="s">
        <v>28</v>
      </c>
      <c r="T385" s="27" t="str">
        <f>VLOOKUP(S385,[1]Страна!$A$2:$B$246,2,0)</f>
        <v>КИТАЙ</v>
      </c>
      <c r="W385" s="34"/>
      <c r="X385" s="35" t="e">
        <f t="shared" si="46"/>
        <v>#N/A</v>
      </c>
      <c r="Y385" s="35" t="e">
        <f>VLOOKUP(W385,A384:$S$5784,9,FALSE)</f>
        <v>#N/A</v>
      </c>
      <c r="Z385" s="36" t="e">
        <f t="shared" si="40"/>
        <v>#N/A</v>
      </c>
      <c r="AA385" s="37" t="e">
        <f t="shared" si="41"/>
        <v>#N/A</v>
      </c>
      <c r="AB385" s="38" t="e">
        <f t="shared" si="42"/>
        <v>#N/A</v>
      </c>
      <c r="AC385" s="39" t="e">
        <f t="shared" si="43"/>
        <v>#N/A</v>
      </c>
    </row>
    <row r="386" spans="1:29" ht="10.5" customHeight="1">
      <c r="A386" s="25">
        <v>51684</v>
      </c>
      <c r="B386" s="26" t="s">
        <v>562</v>
      </c>
      <c r="C386" s="27">
        <v>4</v>
      </c>
      <c r="D386" s="27" t="s">
        <v>26</v>
      </c>
      <c r="E386" s="28">
        <v>10985</v>
      </c>
      <c r="F386" s="28">
        <v>43940</v>
      </c>
      <c r="G386" s="28">
        <v>2197</v>
      </c>
      <c r="H386" s="28">
        <v>10.6</v>
      </c>
      <c r="I386" s="28">
        <v>13.1</v>
      </c>
      <c r="J386" s="29">
        <v>6.9599999999999995E-2</v>
      </c>
      <c r="K386" s="28">
        <v>42.4</v>
      </c>
      <c r="L386" s="28">
        <v>52.4</v>
      </c>
      <c r="M386" s="29">
        <f t="shared" si="47"/>
        <v>0.27839999999999998</v>
      </c>
      <c r="N386" s="30"/>
      <c r="O386" s="27">
        <v>73</v>
      </c>
      <c r="P386" s="27">
        <v>7321</v>
      </c>
      <c r="Q386" s="27" t="s">
        <v>415</v>
      </c>
      <c r="R386" s="31">
        <f>VLOOKUP(Q386,[1]Страна!D$1:F$120,2,FALSE)</f>
        <v>0.05</v>
      </c>
      <c r="S386" s="32" t="s">
        <v>28</v>
      </c>
      <c r="T386" s="27" t="str">
        <f>VLOOKUP(S386,[1]Страна!$A$2:$B$246,2,0)</f>
        <v>КИТАЙ</v>
      </c>
      <c r="W386" s="34"/>
      <c r="X386" s="35" t="e">
        <f t="shared" si="46"/>
        <v>#N/A</v>
      </c>
      <c r="Y386" s="35" t="e">
        <f>VLOOKUP(W386,A385:$S$5784,9,FALSE)</f>
        <v>#N/A</v>
      </c>
      <c r="Z386" s="36" t="e">
        <f t="shared" si="40"/>
        <v>#N/A</v>
      </c>
      <c r="AA386" s="37" t="e">
        <f t="shared" si="41"/>
        <v>#N/A</v>
      </c>
      <c r="AB386" s="38" t="e">
        <f t="shared" si="42"/>
        <v>#N/A</v>
      </c>
      <c r="AC386" s="39" t="e">
        <f t="shared" si="43"/>
        <v>#N/A</v>
      </c>
    </row>
    <row r="387" spans="1:29" ht="10.5" customHeight="1">
      <c r="A387" s="25">
        <v>77000</v>
      </c>
      <c r="B387" s="26" t="s">
        <v>563</v>
      </c>
      <c r="C387" s="27">
        <v>2</v>
      </c>
      <c r="D387" s="27" t="s">
        <v>26</v>
      </c>
      <c r="E387" s="28">
        <v>14601</v>
      </c>
      <c r="F387" s="28">
        <v>29202</v>
      </c>
      <c r="G387" s="28">
        <v>1460.1000000000001</v>
      </c>
      <c r="H387" s="28">
        <v>10</v>
      </c>
      <c r="I387" s="28">
        <v>12</v>
      </c>
      <c r="J387" s="29">
        <v>8.4500000000000006E-2</v>
      </c>
      <c r="K387" s="28">
        <v>20</v>
      </c>
      <c r="L387" s="28">
        <v>24</v>
      </c>
      <c r="M387" s="29">
        <f t="shared" si="47"/>
        <v>0.16900000000000001</v>
      </c>
      <c r="N387" s="30"/>
      <c r="O387" s="27">
        <v>73</v>
      </c>
      <c r="P387" s="27">
        <v>7321</v>
      </c>
      <c r="Q387" s="27" t="s">
        <v>415</v>
      </c>
      <c r="R387" s="31">
        <f>VLOOKUP(Q387,[1]Страна!D$1:F$120,2,FALSE)</f>
        <v>0.05</v>
      </c>
      <c r="S387" s="32" t="s">
        <v>28</v>
      </c>
      <c r="T387" s="27" t="str">
        <f>VLOOKUP(S387,[1]Страна!$A$2:$B$246,2,0)</f>
        <v>КИТАЙ</v>
      </c>
      <c r="W387" s="34"/>
      <c r="X387" s="35" t="e">
        <f t="shared" si="46"/>
        <v>#N/A</v>
      </c>
      <c r="Y387" s="35" t="e">
        <f>VLOOKUP(W387,A386:$S$5784,9,FALSE)</f>
        <v>#N/A</v>
      </c>
      <c r="Z387" s="36" t="e">
        <f t="shared" ref="Z387:Z450" si="48">VLOOKUP(W387,A$3:T$5784,18,FALSE)</f>
        <v>#N/A</v>
      </c>
      <c r="AA387" s="37" t="e">
        <f t="shared" ref="AA387:AA450" si="49">VLOOKUP(W387,A$3:S$5784,10,FALSE)</f>
        <v>#N/A</v>
      </c>
      <c r="AB387" s="38" t="e">
        <f t="shared" ref="AB387:AB450" si="50">VLOOKUP(W387,A$3:T$5784,20,FALSE)</f>
        <v>#N/A</v>
      </c>
      <c r="AC387" s="39" t="e">
        <f t="shared" si="43"/>
        <v>#N/A</v>
      </c>
    </row>
    <row r="388" spans="1:29" ht="10.5" customHeight="1">
      <c r="A388" s="25">
        <v>178448</v>
      </c>
      <c r="B388" s="26" t="s">
        <v>564</v>
      </c>
      <c r="C388" s="27">
        <v>1</v>
      </c>
      <c r="D388" s="27" t="s">
        <v>26</v>
      </c>
      <c r="E388" s="28">
        <v>13380</v>
      </c>
      <c r="F388" s="28">
        <v>13380</v>
      </c>
      <c r="G388" s="28">
        <v>669</v>
      </c>
      <c r="H388" s="28">
        <v>10</v>
      </c>
      <c r="I388" s="28">
        <v>12</v>
      </c>
      <c r="J388" s="29">
        <v>6.3375000000000001E-2</v>
      </c>
      <c r="K388" s="28">
        <v>10</v>
      </c>
      <c r="L388" s="28">
        <v>12</v>
      </c>
      <c r="M388" s="29">
        <f t="shared" si="47"/>
        <v>6.3375000000000001E-2</v>
      </c>
      <c r="N388" s="30">
        <v>0</v>
      </c>
      <c r="O388" s="27">
        <v>73</v>
      </c>
      <c r="P388" s="27">
        <v>7321</v>
      </c>
      <c r="Q388" s="27" t="s">
        <v>415</v>
      </c>
      <c r="R388" s="31">
        <f>VLOOKUP(Q388,[1]Страна!D$1:F$120,2,FALSE)</f>
        <v>0.05</v>
      </c>
      <c r="S388" s="32" t="s">
        <v>28</v>
      </c>
      <c r="T388" s="27" t="str">
        <f>VLOOKUP(S388,[1]Страна!$A$2:$B$246,2,0)</f>
        <v>КИТАЙ</v>
      </c>
      <c r="W388" s="34"/>
      <c r="X388" s="35" t="e">
        <f t="shared" si="46"/>
        <v>#N/A</v>
      </c>
      <c r="Y388" s="35" t="e">
        <f>VLOOKUP(W388,A387:$S$5784,9,FALSE)</f>
        <v>#N/A</v>
      </c>
      <c r="Z388" s="36" t="e">
        <f t="shared" si="48"/>
        <v>#N/A</v>
      </c>
      <c r="AA388" s="37" t="e">
        <f t="shared" si="49"/>
        <v>#N/A</v>
      </c>
      <c r="AB388" s="38" t="e">
        <f t="shared" si="50"/>
        <v>#N/A</v>
      </c>
      <c r="AC388" s="39" t="e">
        <f t="shared" ref="AC388:AC451" si="51">VLOOKUP(W388,A$3:T$5784,14,FALSE)</f>
        <v>#N/A</v>
      </c>
    </row>
    <row r="389" spans="1:29" ht="10.5" customHeight="1">
      <c r="A389" s="25">
        <v>39402</v>
      </c>
      <c r="B389" s="26" t="s">
        <v>565</v>
      </c>
      <c r="C389" s="27">
        <v>1</v>
      </c>
      <c r="D389" s="27" t="s">
        <v>26</v>
      </c>
      <c r="E389" s="28">
        <v>8591</v>
      </c>
      <c r="F389" s="28">
        <v>8591</v>
      </c>
      <c r="G389" s="28">
        <v>429.55</v>
      </c>
      <c r="H389" s="28">
        <v>9</v>
      </c>
      <c r="I389" s="28">
        <v>11.3</v>
      </c>
      <c r="J389" s="29">
        <v>6.9360000000000005E-2</v>
      </c>
      <c r="K389" s="28">
        <v>9</v>
      </c>
      <c r="L389" s="28">
        <v>11.3</v>
      </c>
      <c r="M389" s="29">
        <f t="shared" si="47"/>
        <v>6.9360000000000005E-2</v>
      </c>
      <c r="N389" s="30">
        <v>0</v>
      </c>
      <c r="O389" s="27">
        <v>73</v>
      </c>
      <c r="P389" s="27">
        <v>7321</v>
      </c>
      <c r="Q389" s="27" t="s">
        <v>415</v>
      </c>
      <c r="R389" s="31">
        <f>VLOOKUP(Q389,[1]Страна!D$1:F$120,2,FALSE)</f>
        <v>0.05</v>
      </c>
      <c r="S389" s="32" t="s">
        <v>28</v>
      </c>
      <c r="T389" s="27" t="str">
        <f>VLOOKUP(S389,[1]Страна!$A$2:$B$246,2,0)</f>
        <v>КИТАЙ</v>
      </c>
      <c r="W389" s="34"/>
      <c r="X389" s="35" t="e">
        <f t="shared" si="46"/>
        <v>#N/A</v>
      </c>
      <c r="Y389" s="35" t="e">
        <f>VLOOKUP(W389,A388:$S$5784,9,FALSE)</f>
        <v>#N/A</v>
      </c>
      <c r="Z389" s="36" t="e">
        <f t="shared" si="48"/>
        <v>#N/A</v>
      </c>
      <c r="AA389" s="37" t="e">
        <f t="shared" si="49"/>
        <v>#N/A</v>
      </c>
      <c r="AB389" s="38" t="e">
        <f t="shared" si="50"/>
        <v>#N/A</v>
      </c>
      <c r="AC389" s="39" t="e">
        <f t="shared" si="51"/>
        <v>#N/A</v>
      </c>
    </row>
    <row r="390" spans="1:29" ht="10.5" customHeight="1">
      <c r="A390" s="25">
        <v>52623</v>
      </c>
      <c r="B390" s="26" t="s">
        <v>566</v>
      </c>
      <c r="C390" s="27">
        <v>1</v>
      </c>
      <c r="D390" s="27" t="s">
        <v>26</v>
      </c>
      <c r="E390" s="28">
        <v>9437</v>
      </c>
      <c r="F390" s="28">
        <v>9437</v>
      </c>
      <c r="G390" s="28">
        <v>471.85</v>
      </c>
      <c r="H390" s="28">
        <v>9.1</v>
      </c>
      <c r="I390" s="28">
        <v>11.6</v>
      </c>
      <c r="J390" s="29">
        <v>6.9360000000000005E-2</v>
      </c>
      <c r="K390" s="28">
        <v>9.1</v>
      </c>
      <c r="L390" s="28">
        <v>11.6</v>
      </c>
      <c r="M390" s="29">
        <f t="shared" si="47"/>
        <v>6.9360000000000005E-2</v>
      </c>
      <c r="N390" s="30">
        <v>0</v>
      </c>
      <c r="O390" s="27">
        <v>73</v>
      </c>
      <c r="P390" s="27">
        <v>7321</v>
      </c>
      <c r="Q390" s="27" t="s">
        <v>415</v>
      </c>
      <c r="R390" s="31">
        <f>VLOOKUP(Q390,[1]Страна!D$1:F$120,2,FALSE)</f>
        <v>0.05</v>
      </c>
      <c r="S390" s="32" t="s">
        <v>28</v>
      </c>
      <c r="T390" s="27" t="str">
        <f>VLOOKUP(S390,[1]Страна!$A$2:$B$246,2,0)</f>
        <v>КИТАЙ</v>
      </c>
      <c r="W390" s="34"/>
      <c r="X390" s="35" t="e">
        <f t="shared" si="46"/>
        <v>#N/A</v>
      </c>
      <c r="Y390" s="35" t="e">
        <f>VLOOKUP(W390,A389:$S$5784,9,FALSE)</f>
        <v>#N/A</v>
      </c>
      <c r="Z390" s="36" t="e">
        <f t="shared" si="48"/>
        <v>#N/A</v>
      </c>
      <c r="AA390" s="37" t="e">
        <f t="shared" si="49"/>
        <v>#N/A</v>
      </c>
      <c r="AB390" s="38" t="e">
        <f t="shared" si="50"/>
        <v>#N/A</v>
      </c>
      <c r="AC390" s="39" t="e">
        <f t="shared" si="51"/>
        <v>#N/A</v>
      </c>
    </row>
    <row r="391" spans="1:29" ht="10.5" customHeight="1">
      <c r="A391" s="25">
        <v>231649</v>
      </c>
      <c r="B391" s="26" t="s">
        <v>567</v>
      </c>
      <c r="C391" s="27">
        <v>1</v>
      </c>
      <c r="D391" s="27" t="s">
        <v>26</v>
      </c>
      <c r="E391" s="28">
        <v>2372</v>
      </c>
      <c r="F391" s="28">
        <v>2372</v>
      </c>
      <c r="G391" s="28">
        <v>118.60000000000001</v>
      </c>
      <c r="H391" s="28">
        <v>1.99</v>
      </c>
      <c r="I391" s="28">
        <v>2.59</v>
      </c>
      <c r="J391" s="29">
        <v>1.2959999999999999E-2</v>
      </c>
      <c r="K391" s="28">
        <v>1.99</v>
      </c>
      <c r="L391" s="28">
        <v>2.59</v>
      </c>
      <c r="M391" s="29">
        <v>1.2959999999999999E-2</v>
      </c>
      <c r="N391" s="30" t="s">
        <v>568</v>
      </c>
      <c r="O391" s="27">
        <v>85</v>
      </c>
      <c r="P391" s="27">
        <v>8516</v>
      </c>
      <c r="Q391" s="27" t="s">
        <v>389</v>
      </c>
      <c r="R391" s="31">
        <f>VLOOKUP(Q391,[1]Страна!D$1:F$120,2,FALSE)</f>
        <v>0.05</v>
      </c>
      <c r="S391" s="32" t="s">
        <v>28</v>
      </c>
      <c r="T391" s="27" t="str">
        <f>VLOOKUP(S391,[1]Страна!$A$2:$B$246,2,0)</f>
        <v>КИТАЙ</v>
      </c>
      <c r="W391" s="34"/>
      <c r="X391" s="35" t="e">
        <f t="shared" si="46"/>
        <v>#N/A</v>
      </c>
      <c r="Y391" s="35" t="e">
        <f>VLOOKUP(W391,A390:$S$5784,9,FALSE)</f>
        <v>#N/A</v>
      </c>
      <c r="Z391" s="36" t="e">
        <f t="shared" si="48"/>
        <v>#N/A</v>
      </c>
      <c r="AA391" s="37" t="e">
        <f t="shared" si="49"/>
        <v>#N/A</v>
      </c>
      <c r="AB391" s="38" t="e">
        <f t="shared" si="50"/>
        <v>#N/A</v>
      </c>
      <c r="AC391" s="39" t="e">
        <f t="shared" si="51"/>
        <v>#N/A</v>
      </c>
    </row>
    <row r="392" spans="1:29" ht="10.5" customHeight="1">
      <c r="A392" s="25">
        <v>232555</v>
      </c>
      <c r="B392" s="26" t="s">
        <v>569</v>
      </c>
      <c r="C392" s="27">
        <v>1</v>
      </c>
      <c r="D392" s="27" t="s">
        <v>26</v>
      </c>
      <c r="E392" s="28">
        <v>2508</v>
      </c>
      <c r="F392" s="28">
        <v>2508</v>
      </c>
      <c r="G392" s="28">
        <v>125.4</v>
      </c>
      <c r="H392" s="28">
        <v>1.5</v>
      </c>
      <c r="I392" s="28">
        <v>2</v>
      </c>
      <c r="J392" s="29">
        <v>1.3140000000000001E-2</v>
      </c>
      <c r="K392" s="28">
        <v>1.5</v>
      </c>
      <c r="L392" s="28">
        <v>2</v>
      </c>
      <c r="M392" s="29">
        <v>1.3140000000000001E-2</v>
      </c>
      <c r="N392" s="30">
        <v>5055323620652</v>
      </c>
      <c r="O392" s="27">
        <v>85</v>
      </c>
      <c r="P392" s="27">
        <v>8516</v>
      </c>
      <c r="Q392" s="27" t="s">
        <v>389</v>
      </c>
      <c r="R392" s="31">
        <f>VLOOKUP(Q392,[1]Страна!D$1:F$120,2,FALSE)</f>
        <v>0.05</v>
      </c>
      <c r="S392" s="32" t="s">
        <v>28</v>
      </c>
      <c r="T392" s="27" t="str">
        <f>VLOOKUP(S392,[1]Страна!$A$2:$B$246,2,0)</f>
        <v>КИТАЙ</v>
      </c>
      <c r="W392" s="34"/>
      <c r="X392" s="35" t="e">
        <f t="shared" si="46"/>
        <v>#N/A</v>
      </c>
      <c r="Y392" s="35" t="e">
        <f>VLOOKUP(W392,A391:$S$5784,9,FALSE)</f>
        <v>#N/A</v>
      </c>
      <c r="Z392" s="36" t="e">
        <f t="shared" si="48"/>
        <v>#N/A</v>
      </c>
      <c r="AA392" s="37" t="e">
        <f t="shared" si="49"/>
        <v>#N/A</v>
      </c>
      <c r="AB392" s="38" t="e">
        <f t="shared" si="50"/>
        <v>#N/A</v>
      </c>
      <c r="AC392" s="39" t="e">
        <f t="shared" si="51"/>
        <v>#N/A</v>
      </c>
    </row>
    <row r="393" spans="1:29" ht="10.5" customHeight="1">
      <c r="A393" s="25">
        <v>52179</v>
      </c>
      <c r="B393" s="26" t="s">
        <v>570</v>
      </c>
      <c r="C393" s="27">
        <v>1</v>
      </c>
      <c r="D393" s="27" t="s">
        <v>26</v>
      </c>
      <c r="E393" s="28">
        <v>811</v>
      </c>
      <c r="F393" s="28">
        <v>811</v>
      </c>
      <c r="G393" s="28">
        <v>40.550000000000004</v>
      </c>
      <c r="H393" s="28">
        <v>1.58</v>
      </c>
      <c r="I393" s="28">
        <v>1.8</v>
      </c>
      <c r="J393" s="29">
        <v>8.0190000000000001E-3</v>
      </c>
      <c r="K393" s="28">
        <v>1.58</v>
      </c>
      <c r="L393" s="28">
        <v>1.8</v>
      </c>
      <c r="M393" s="29">
        <f>C393*J393</f>
        <v>8.0190000000000001E-3</v>
      </c>
      <c r="N393" s="30">
        <v>8693807217416</v>
      </c>
      <c r="O393" s="27">
        <v>85</v>
      </c>
      <c r="P393" s="27">
        <v>8516</v>
      </c>
      <c r="Q393" s="27" t="s">
        <v>97</v>
      </c>
      <c r="R393" s="31">
        <f>VLOOKUP(Q393,[1]Страна!D$1:F$120,2,FALSE)</f>
        <v>0.05</v>
      </c>
      <c r="S393" s="32" t="s">
        <v>28</v>
      </c>
      <c r="T393" s="27" t="str">
        <f>VLOOKUP(S393,[1]Страна!$A$2:$B$246,2,0)</f>
        <v>КИТАЙ</v>
      </c>
      <c r="W393" s="34"/>
      <c r="X393" s="35" t="e">
        <f t="shared" si="46"/>
        <v>#N/A</v>
      </c>
      <c r="Y393" s="35" t="e">
        <f>VLOOKUP(W393,A392:$S$5784,9,FALSE)</f>
        <v>#N/A</v>
      </c>
      <c r="Z393" s="36" t="e">
        <f t="shared" si="48"/>
        <v>#N/A</v>
      </c>
      <c r="AA393" s="37" t="e">
        <f t="shared" si="49"/>
        <v>#N/A</v>
      </c>
      <c r="AB393" s="38" t="e">
        <f t="shared" si="50"/>
        <v>#N/A</v>
      </c>
      <c r="AC393" s="39" t="e">
        <f t="shared" si="51"/>
        <v>#N/A</v>
      </c>
    </row>
    <row r="394" spans="1:29" ht="10.5" customHeight="1">
      <c r="A394" s="25">
        <v>203759</v>
      </c>
      <c r="B394" s="26" t="s">
        <v>571</v>
      </c>
      <c r="C394" s="27">
        <v>1</v>
      </c>
      <c r="D394" s="27" t="s">
        <v>26</v>
      </c>
      <c r="E394" s="28">
        <v>1549</v>
      </c>
      <c r="F394" s="28">
        <v>1549</v>
      </c>
      <c r="G394" s="28">
        <v>77.45</v>
      </c>
      <c r="H394" s="28">
        <v>2.5</v>
      </c>
      <c r="I394" s="28">
        <v>3.1</v>
      </c>
      <c r="J394" s="29">
        <v>2.112E-2</v>
      </c>
      <c r="K394" s="28">
        <v>2.5</v>
      </c>
      <c r="L394" s="28">
        <v>3.1</v>
      </c>
      <c r="M394" s="29">
        <f>C394*J394</f>
        <v>2.112E-2</v>
      </c>
      <c r="N394" s="30">
        <v>4895156874393</v>
      </c>
      <c r="O394" s="27">
        <v>85</v>
      </c>
      <c r="P394" s="27">
        <v>8516</v>
      </c>
      <c r="Q394" s="27" t="s">
        <v>389</v>
      </c>
      <c r="R394" s="31">
        <f>VLOOKUP(Q394,[1]Страна!D$1:F$120,2,FALSE)</f>
        <v>0.05</v>
      </c>
      <c r="S394" s="32" t="s">
        <v>28</v>
      </c>
      <c r="T394" s="27" t="str">
        <f>VLOOKUP(S394,[1]Страна!$A$2:$B$246,2,0)</f>
        <v>КИТАЙ</v>
      </c>
      <c r="W394" s="34"/>
      <c r="X394" s="35" t="e">
        <f t="shared" si="46"/>
        <v>#N/A</v>
      </c>
      <c r="Y394" s="35" t="e">
        <f>VLOOKUP(W394,A393:$S$5784,9,FALSE)</f>
        <v>#N/A</v>
      </c>
      <c r="Z394" s="36" t="e">
        <f t="shared" si="48"/>
        <v>#N/A</v>
      </c>
      <c r="AA394" s="37" t="e">
        <f t="shared" si="49"/>
        <v>#N/A</v>
      </c>
      <c r="AB394" s="38" t="e">
        <f t="shared" si="50"/>
        <v>#N/A</v>
      </c>
      <c r="AC394" s="39" t="e">
        <f t="shared" si="51"/>
        <v>#N/A</v>
      </c>
    </row>
    <row r="395" spans="1:29" ht="10.5" customHeight="1">
      <c r="A395" s="25">
        <v>202108</v>
      </c>
      <c r="B395" s="26" t="s">
        <v>572</v>
      </c>
      <c r="C395" s="27">
        <v>1</v>
      </c>
      <c r="D395" s="27" t="s">
        <v>26</v>
      </c>
      <c r="E395" s="28">
        <v>2287</v>
      </c>
      <c r="F395" s="28">
        <v>2287</v>
      </c>
      <c r="G395" s="28">
        <v>114.35000000000001</v>
      </c>
      <c r="H395" s="28">
        <v>2.5</v>
      </c>
      <c r="I395" s="28">
        <v>3.1</v>
      </c>
      <c r="J395" s="29">
        <v>8.064E-3</v>
      </c>
      <c r="K395" s="28">
        <v>2.5</v>
      </c>
      <c r="L395" s="28">
        <v>3.1</v>
      </c>
      <c r="M395" s="29">
        <f>C395*J395</f>
        <v>8.064E-3</v>
      </c>
      <c r="N395" s="30">
        <v>4895156848653</v>
      </c>
      <c r="O395" s="27">
        <v>85</v>
      </c>
      <c r="P395" s="27">
        <v>8516</v>
      </c>
      <c r="Q395" s="27" t="s">
        <v>389</v>
      </c>
      <c r="R395" s="31">
        <f>VLOOKUP(Q395,[1]Страна!D$1:F$120,2,FALSE)</f>
        <v>0.05</v>
      </c>
      <c r="S395" s="32" t="s">
        <v>28</v>
      </c>
      <c r="T395" s="27" t="str">
        <f>VLOOKUP(S395,[1]Страна!$A$2:$B$246,2,0)</f>
        <v>КИТАЙ</v>
      </c>
      <c r="W395" s="34"/>
      <c r="X395" s="35" t="e">
        <f t="shared" si="46"/>
        <v>#N/A</v>
      </c>
      <c r="Y395" s="35" t="e">
        <f>VLOOKUP(W395,A394:$S$5784,9,FALSE)</f>
        <v>#N/A</v>
      </c>
      <c r="Z395" s="36" t="e">
        <f t="shared" si="48"/>
        <v>#N/A</v>
      </c>
      <c r="AA395" s="37" t="e">
        <f t="shared" si="49"/>
        <v>#N/A</v>
      </c>
      <c r="AB395" s="38" t="e">
        <f t="shared" si="50"/>
        <v>#N/A</v>
      </c>
      <c r="AC395" s="39" t="e">
        <f t="shared" si="51"/>
        <v>#N/A</v>
      </c>
    </row>
    <row r="396" spans="1:29" ht="10.5" customHeight="1">
      <c r="A396" s="25" t="s">
        <v>573</v>
      </c>
      <c r="B396" s="26" t="s">
        <v>574</v>
      </c>
      <c r="C396" s="27">
        <v>2</v>
      </c>
      <c r="D396" s="27" t="s">
        <v>220</v>
      </c>
      <c r="E396" s="28">
        <v>1630</v>
      </c>
      <c r="F396" s="28">
        <v>3260</v>
      </c>
      <c r="G396" s="28">
        <v>65.852000000000004</v>
      </c>
      <c r="H396" s="28">
        <v>2</v>
      </c>
      <c r="I396" s="28">
        <v>2.4</v>
      </c>
      <c r="J396" s="29">
        <v>2.112E-2</v>
      </c>
      <c r="K396" s="28">
        <v>4</v>
      </c>
      <c r="L396" s="28">
        <v>4.8</v>
      </c>
      <c r="M396" s="29">
        <v>0</v>
      </c>
      <c r="N396" s="30"/>
      <c r="O396" s="27">
        <v>85</v>
      </c>
      <c r="P396" s="27">
        <v>8516</v>
      </c>
      <c r="Q396" s="27" t="s">
        <v>389</v>
      </c>
      <c r="R396" s="31">
        <f>VLOOKUP(Q396,[1]Страна!D$1:F$120,2,FALSE)</f>
        <v>0.05</v>
      </c>
      <c r="S396" s="32" t="s">
        <v>28</v>
      </c>
      <c r="T396" s="27" t="str">
        <f>VLOOKUP(S396,[1]Страна!$A$2:$B$246,2,0)</f>
        <v>КИТАЙ</v>
      </c>
      <c r="W396" s="34"/>
      <c r="X396" s="35" t="e">
        <f t="shared" si="46"/>
        <v>#N/A</v>
      </c>
      <c r="Y396" s="35" t="e">
        <f>VLOOKUP(W396,A395:$S$5784,9,FALSE)</f>
        <v>#N/A</v>
      </c>
      <c r="Z396" s="36" t="e">
        <f t="shared" si="48"/>
        <v>#N/A</v>
      </c>
      <c r="AA396" s="37" t="e">
        <f t="shared" si="49"/>
        <v>#N/A</v>
      </c>
      <c r="AB396" s="38" t="e">
        <f t="shared" si="50"/>
        <v>#N/A</v>
      </c>
      <c r="AC396" s="39" t="e">
        <f t="shared" si="51"/>
        <v>#N/A</v>
      </c>
    </row>
    <row r="397" spans="1:29" ht="10.5" customHeight="1">
      <c r="A397" s="25" t="s">
        <v>575</v>
      </c>
      <c r="B397" s="26" t="s">
        <v>576</v>
      </c>
      <c r="C397" s="27">
        <v>6</v>
      </c>
      <c r="D397" s="27" t="s">
        <v>220</v>
      </c>
      <c r="E397" s="28">
        <v>929</v>
      </c>
      <c r="F397" s="28">
        <v>5574</v>
      </c>
      <c r="G397" s="28">
        <v>112.59480000000001</v>
      </c>
      <c r="H397" s="28">
        <v>1.5</v>
      </c>
      <c r="I397" s="28">
        <v>1.75</v>
      </c>
      <c r="J397" s="29">
        <v>2.112E-2</v>
      </c>
      <c r="K397" s="28">
        <v>9</v>
      </c>
      <c r="L397" s="28" t="s">
        <v>577</v>
      </c>
      <c r="M397" s="29">
        <v>0</v>
      </c>
      <c r="N397" s="30"/>
      <c r="O397" s="27">
        <v>85</v>
      </c>
      <c r="P397" s="27">
        <v>8516</v>
      </c>
      <c r="Q397" s="27" t="s">
        <v>389</v>
      </c>
      <c r="R397" s="31">
        <f>VLOOKUP(Q397,[1]Страна!D$1:F$120,2,FALSE)</f>
        <v>0.05</v>
      </c>
      <c r="S397" s="32" t="s">
        <v>28</v>
      </c>
      <c r="T397" s="27" t="str">
        <f>VLOOKUP(S397,[1]Страна!$A$2:$B$246,2,0)</f>
        <v>КИТАЙ</v>
      </c>
      <c r="W397" s="34"/>
      <c r="X397" s="35" t="e">
        <f t="shared" si="46"/>
        <v>#N/A</v>
      </c>
      <c r="Y397" s="35" t="e">
        <f>VLOOKUP(W397,A396:$S$5784,9,FALSE)</f>
        <v>#N/A</v>
      </c>
      <c r="Z397" s="36" t="e">
        <f t="shared" si="48"/>
        <v>#N/A</v>
      </c>
      <c r="AA397" s="37" t="e">
        <f t="shared" si="49"/>
        <v>#N/A</v>
      </c>
      <c r="AB397" s="38" t="e">
        <f t="shared" si="50"/>
        <v>#N/A</v>
      </c>
      <c r="AC397" s="39" t="e">
        <f t="shared" si="51"/>
        <v>#N/A</v>
      </c>
    </row>
    <row r="398" spans="1:29" ht="10.5" customHeight="1">
      <c r="A398" s="25">
        <v>222625</v>
      </c>
      <c r="B398" s="26" t="s">
        <v>578</v>
      </c>
      <c r="C398" s="27">
        <v>1</v>
      </c>
      <c r="D398" s="27" t="s">
        <v>26</v>
      </c>
      <c r="E398" s="28">
        <v>595</v>
      </c>
      <c r="F398" s="28">
        <f>C398*E398</f>
        <v>595</v>
      </c>
      <c r="G398" s="28">
        <f>F398*R398</f>
        <v>17.849999999999998</v>
      </c>
      <c r="H398" s="28">
        <v>7.0000000000000007E-2</v>
      </c>
      <c r="I398" s="28">
        <v>0.1</v>
      </c>
      <c r="J398" s="29">
        <v>7.4999999999999993E-5</v>
      </c>
      <c r="K398" s="28">
        <f>H398*C398</f>
        <v>7.0000000000000007E-2</v>
      </c>
      <c r="L398" s="28">
        <f>I398*C398</f>
        <v>0.1</v>
      </c>
      <c r="M398" s="29">
        <f>J398*C398</f>
        <v>7.4999999999999993E-5</v>
      </c>
      <c r="N398" s="30" t="s">
        <v>579</v>
      </c>
      <c r="O398" s="27">
        <v>85</v>
      </c>
      <c r="P398" s="27">
        <v>8525</v>
      </c>
      <c r="Q398" s="27" t="s">
        <v>580</v>
      </c>
      <c r="R398" s="31">
        <f>VLOOKUP(Q398,[1]Страна!D$1:F$120,2,FALSE)</f>
        <v>0.03</v>
      </c>
      <c r="S398" s="32" t="s">
        <v>28</v>
      </c>
      <c r="T398" s="27" t="str">
        <f>VLOOKUP(S398,[1]Страна!$A$2:$B$246,2,0)</f>
        <v>КИТАЙ</v>
      </c>
      <c r="W398" s="34"/>
      <c r="X398" s="35" t="e">
        <f t="shared" si="46"/>
        <v>#N/A</v>
      </c>
      <c r="Y398" s="35" t="e">
        <f>VLOOKUP(W398,A397:$S$5784,9,FALSE)</f>
        <v>#N/A</v>
      </c>
      <c r="Z398" s="36" t="e">
        <f t="shared" si="48"/>
        <v>#N/A</v>
      </c>
      <c r="AA398" s="37" t="e">
        <f t="shared" si="49"/>
        <v>#N/A</v>
      </c>
      <c r="AB398" s="38" t="e">
        <f t="shared" si="50"/>
        <v>#N/A</v>
      </c>
      <c r="AC398" s="39" t="e">
        <f t="shared" si="51"/>
        <v>#N/A</v>
      </c>
    </row>
    <row r="399" spans="1:29" ht="10.5" customHeight="1">
      <c r="A399" s="25">
        <v>222624</v>
      </c>
      <c r="B399" s="26" t="s">
        <v>581</v>
      </c>
      <c r="C399" s="27">
        <v>3</v>
      </c>
      <c r="D399" s="27" t="s">
        <v>26</v>
      </c>
      <c r="E399" s="28">
        <v>654</v>
      </c>
      <c r="F399" s="28">
        <v>1962</v>
      </c>
      <c r="G399" s="28">
        <v>58.86</v>
      </c>
      <c r="H399" s="28">
        <v>6.7000000000000004E-2</v>
      </c>
      <c r="I399" s="28">
        <v>0.1</v>
      </c>
      <c r="J399" s="29">
        <v>5.9999999999999995E-4</v>
      </c>
      <c r="K399" s="28">
        <v>0.20100000000000001</v>
      </c>
      <c r="L399" s="28">
        <v>0.3</v>
      </c>
      <c r="M399" s="29">
        <f>C399*J399</f>
        <v>1.8E-3</v>
      </c>
      <c r="N399" s="30">
        <v>8717371864286</v>
      </c>
      <c r="O399" s="27">
        <v>85</v>
      </c>
      <c r="P399" s="27">
        <v>8525</v>
      </c>
      <c r="Q399" s="27" t="s">
        <v>580</v>
      </c>
      <c r="R399" s="31">
        <f>VLOOKUP(Q399,[1]Страна!D$1:F$120,2,FALSE)</f>
        <v>0.03</v>
      </c>
      <c r="S399" s="32" t="s">
        <v>28</v>
      </c>
      <c r="T399" s="27" t="str">
        <f>VLOOKUP(S399,[1]Страна!$A$2:$B$246,2,0)</f>
        <v>КИТАЙ</v>
      </c>
      <c r="W399" s="34"/>
      <c r="X399" s="35" t="e">
        <f t="shared" si="46"/>
        <v>#N/A</v>
      </c>
      <c r="Y399" s="35" t="e">
        <f>VLOOKUP(W399,A398:$S$5784,9,FALSE)</f>
        <v>#N/A</v>
      </c>
      <c r="Z399" s="36" t="e">
        <f t="shared" si="48"/>
        <v>#N/A</v>
      </c>
      <c r="AA399" s="37" t="e">
        <f t="shared" si="49"/>
        <v>#N/A</v>
      </c>
      <c r="AB399" s="38" t="e">
        <f t="shared" si="50"/>
        <v>#N/A</v>
      </c>
      <c r="AC399" s="39" t="e">
        <f t="shared" si="51"/>
        <v>#N/A</v>
      </c>
    </row>
    <row r="400" spans="1:29" ht="10.5" customHeight="1">
      <c r="A400" s="41">
        <v>103660</v>
      </c>
      <c r="B400" s="42" t="s">
        <v>582</v>
      </c>
      <c r="C400" s="43">
        <v>1</v>
      </c>
      <c r="D400" s="44" t="s">
        <v>26</v>
      </c>
      <c r="E400" s="45">
        <v>323</v>
      </c>
      <c r="F400" s="45">
        <v>323</v>
      </c>
      <c r="G400" s="46">
        <v>9.69</v>
      </c>
      <c r="H400" s="46">
        <v>0.08</v>
      </c>
      <c r="I400" s="46">
        <v>0.15</v>
      </c>
      <c r="J400" s="47">
        <v>6.3000000000000003E-4</v>
      </c>
      <c r="K400" s="46">
        <v>0.08</v>
      </c>
      <c r="L400" s="46">
        <v>0.15</v>
      </c>
      <c r="M400" s="47">
        <v>6.3000000000000003E-4</v>
      </c>
      <c r="N400" s="48" t="s">
        <v>583</v>
      </c>
      <c r="O400" s="49">
        <v>85</v>
      </c>
      <c r="P400" s="49">
        <v>8525</v>
      </c>
      <c r="Q400" s="49" t="s">
        <v>580</v>
      </c>
      <c r="R400" s="50">
        <v>0.03</v>
      </c>
      <c r="S400" s="51" t="s">
        <v>28</v>
      </c>
      <c r="T400" s="27" t="str">
        <f>VLOOKUP(S400,[1]Страна!$A$2:$B$246,2,0)</f>
        <v>КИТАЙ</v>
      </c>
      <c r="W400" s="40"/>
      <c r="X400" s="35" t="e">
        <f t="shared" si="46"/>
        <v>#N/A</v>
      </c>
      <c r="Y400" s="35" t="e">
        <f>VLOOKUP(W400,A399:$S$5784,9,FALSE)</f>
        <v>#N/A</v>
      </c>
      <c r="Z400" s="36" t="e">
        <f t="shared" si="48"/>
        <v>#N/A</v>
      </c>
      <c r="AA400" s="37" t="e">
        <f t="shared" si="49"/>
        <v>#N/A</v>
      </c>
      <c r="AB400" s="38" t="e">
        <f t="shared" si="50"/>
        <v>#N/A</v>
      </c>
      <c r="AC400" s="39" t="e">
        <f t="shared" si="51"/>
        <v>#N/A</v>
      </c>
    </row>
    <row r="401" spans="1:29" ht="10.5" customHeight="1">
      <c r="A401" s="41">
        <v>154079</v>
      </c>
      <c r="B401" s="42" t="s">
        <v>584</v>
      </c>
      <c r="C401" s="43">
        <v>1</v>
      </c>
      <c r="D401" s="44" t="s">
        <v>26</v>
      </c>
      <c r="E401" s="45">
        <v>306</v>
      </c>
      <c r="F401" s="45">
        <v>306</v>
      </c>
      <c r="G401" s="46">
        <v>9.18</v>
      </c>
      <c r="H401" s="46">
        <v>0.08</v>
      </c>
      <c r="I401" s="46">
        <v>0.3</v>
      </c>
      <c r="J401" s="47">
        <v>5.53E-4</v>
      </c>
      <c r="K401" s="46">
        <v>0.08</v>
      </c>
      <c r="L401" s="46">
        <v>0.3</v>
      </c>
      <c r="M401" s="47">
        <v>5.53E-4</v>
      </c>
      <c r="N401" s="48" t="s">
        <v>585</v>
      </c>
      <c r="O401" s="49">
        <v>85</v>
      </c>
      <c r="P401" s="49">
        <v>8525</v>
      </c>
      <c r="Q401" s="49" t="s">
        <v>580</v>
      </c>
      <c r="R401" s="50">
        <v>0.03</v>
      </c>
      <c r="S401" s="51" t="s">
        <v>28</v>
      </c>
      <c r="T401" s="27" t="str">
        <f>VLOOKUP(S401,[1]Страна!$A$2:$B$246,2,0)</f>
        <v>КИТАЙ</v>
      </c>
      <c r="W401" s="40"/>
      <c r="X401" s="35" t="e">
        <f t="shared" si="46"/>
        <v>#N/A</v>
      </c>
      <c r="Y401" s="35" t="e">
        <f>VLOOKUP(W401,A400:$S$5784,9,FALSE)</f>
        <v>#N/A</v>
      </c>
      <c r="Z401" s="36" t="e">
        <f t="shared" si="48"/>
        <v>#N/A</v>
      </c>
      <c r="AA401" s="37" t="e">
        <f t="shared" si="49"/>
        <v>#N/A</v>
      </c>
      <c r="AB401" s="38" t="e">
        <f t="shared" si="50"/>
        <v>#N/A</v>
      </c>
      <c r="AC401" s="39" t="e">
        <f t="shared" si="51"/>
        <v>#N/A</v>
      </c>
    </row>
    <row r="402" spans="1:29" ht="10.5" customHeight="1">
      <c r="A402" s="41">
        <v>133485</v>
      </c>
      <c r="B402" s="42" t="s">
        <v>586</v>
      </c>
      <c r="C402" s="43">
        <v>1</v>
      </c>
      <c r="D402" s="44" t="s">
        <v>26</v>
      </c>
      <c r="E402" s="45">
        <v>544</v>
      </c>
      <c r="F402" s="45">
        <v>544</v>
      </c>
      <c r="G402" s="46">
        <v>16.32</v>
      </c>
      <c r="H402" s="46">
        <v>0.08</v>
      </c>
      <c r="I402" s="46">
        <v>0.13</v>
      </c>
      <c r="J402" s="47">
        <v>1.2960000000000001E-3</v>
      </c>
      <c r="K402" s="46">
        <v>0.08</v>
      </c>
      <c r="L402" s="46">
        <v>0.13</v>
      </c>
      <c r="M402" s="47">
        <v>1.2960000000000001E-3</v>
      </c>
      <c r="N402" s="48" t="s">
        <v>587</v>
      </c>
      <c r="O402" s="49">
        <v>85</v>
      </c>
      <c r="P402" s="49">
        <v>8525</v>
      </c>
      <c r="Q402" s="49" t="s">
        <v>580</v>
      </c>
      <c r="R402" s="50">
        <v>0.03</v>
      </c>
      <c r="S402" s="51" t="s">
        <v>28</v>
      </c>
      <c r="T402" s="27" t="str">
        <f>VLOOKUP(S402,[1]Страна!$A$2:$B$246,2,0)</f>
        <v>КИТАЙ</v>
      </c>
      <c r="W402" s="40"/>
      <c r="X402" s="35" t="e">
        <f t="shared" si="46"/>
        <v>#N/A</v>
      </c>
      <c r="Y402" s="35" t="e">
        <f>VLOOKUP(W402,A401:$S$5784,9,FALSE)</f>
        <v>#N/A</v>
      </c>
      <c r="Z402" s="36" t="e">
        <f t="shared" si="48"/>
        <v>#N/A</v>
      </c>
      <c r="AA402" s="37" t="e">
        <f t="shared" si="49"/>
        <v>#N/A</v>
      </c>
      <c r="AB402" s="38" t="e">
        <f t="shared" si="50"/>
        <v>#N/A</v>
      </c>
      <c r="AC402" s="39" t="e">
        <f t="shared" si="51"/>
        <v>#N/A</v>
      </c>
    </row>
    <row r="403" spans="1:29" ht="10.5" customHeight="1">
      <c r="A403" s="25">
        <v>90193</v>
      </c>
      <c r="B403" s="26" t="s">
        <v>588</v>
      </c>
      <c r="C403" s="27">
        <v>2</v>
      </c>
      <c r="D403" s="27" t="s">
        <v>26</v>
      </c>
      <c r="E403" s="28">
        <v>578</v>
      </c>
      <c r="F403" s="28">
        <v>1156</v>
      </c>
      <c r="G403" s="28">
        <v>34.68</v>
      </c>
      <c r="H403" s="28">
        <v>0.08</v>
      </c>
      <c r="I403" s="28">
        <v>0.12</v>
      </c>
      <c r="J403" s="29">
        <v>1.4959999999999999E-3</v>
      </c>
      <c r="K403" s="28">
        <v>0.16</v>
      </c>
      <c r="L403" s="28">
        <v>0.24</v>
      </c>
      <c r="M403" s="29">
        <f>C403*J403</f>
        <v>2.9919999999999999E-3</v>
      </c>
      <c r="N403" s="30">
        <v>4714033633215</v>
      </c>
      <c r="O403" s="27">
        <v>85</v>
      </c>
      <c r="P403" s="27">
        <v>8525</v>
      </c>
      <c r="Q403" s="27" t="s">
        <v>580</v>
      </c>
      <c r="R403" s="31">
        <f>VLOOKUP(Q403,[1]Страна!D$1:F$120,2,FALSE)</f>
        <v>0.03</v>
      </c>
      <c r="S403" s="32" t="s">
        <v>28</v>
      </c>
      <c r="T403" s="27" t="str">
        <f>VLOOKUP(S403,[1]Страна!$A$2:$B$246,2,0)</f>
        <v>КИТАЙ</v>
      </c>
      <c r="W403" s="34"/>
      <c r="X403" s="35" t="e">
        <f t="shared" si="46"/>
        <v>#N/A</v>
      </c>
      <c r="Y403" s="35" t="e">
        <f>VLOOKUP(W403,A402:$S$5784,9,FALSE)</f>
        <v>#N/A</v>
      </c>
      <c r="Z403" s="36" t="e">
        <f t="shared" si="48"/>
        <v>#N/A</v>
      </c>
      <c r="AA403" s="37" t="e">
        <f t="shared" si="49"/>
        <v>#N/A</v>
      </c>
      <c r="AB403" s="38" t="e">
        <f t="shared" si="50"/>
        <v>#N/A</v>
      </c>
      <c r="AC403" s="39" t="e">
        <f t="shared" si="51"/>
        <v>#N/A</v>
      </c>
    </row>
    <row r="404" spans="1:29" ht="10.5" customHeight="1">
      <c r="A404" s="25">
        <v>33747</v>
      </c>
      <c r="B404" s="26" t="s">
        <v>589</v>
      </c>
      <c r="C404" s="27">
        <v>4</v>
      </c>
      <c r="D404" s="27" t="s">
        <v>26</v>
      </c>
      <c r="E404" s="28">
        <v>383</v>
      </c>
      <c r="F404" s="28">
        <v>1532</v>
      </c>
      <c r="G404" s="28">
        <v>0</v>
      </c>
      <c r="H404" s="28">
        <v>1.8</v>
      </c>
      <c r="I404" s="28">
        <v>2</v>
      </c>
      <c r="J404" s="29">
        <v>2.5000000000000001E-2</v>
      </c>
      <c r="K404" s="28">
        <v>7.2</v>
      </c>
      <c r="L404" s="28">
        <v>8</v>
      </c>
      <c r="M404" s="29">
        <f>C404*J404</f>
        <v>0.1</v>
      </c>
      <c r="N404" s="30">
        <v>4680013310639</v>
      </c>
      <c r="O404" s="27">
        <v>84</v>
      </c>
      <c r="P404" s="27">
        <v>8414</v>
      </c>
      <c r="Q404" s="27" t="s">
        <v>590</v>
      </c>
      <c r="R404" s="31">
        <f>VLOOKUP(Q404,[1]Страна!D$1:F$120,2,FALSE)</f>
        <v>0</v>
      </c>
      <c r="S404" s="32" t="s">
        <v>28</v>
      </c>
      <c r="T404" s="27" t="str">
        <f>VLOOKUP(S404,[1]Страна!$A$2:$B$246,2,0)</f>
        <v>КИТАЙ</v>
      </c>
      <c r="W404" s="34"/>
      <c r="X404" s="35" t="e">
        <f t="shared" si="46"/>
        <v>#N/A</v>
      </c>
      <c r="Y404" s="35" t="e">
        <f>VLOOKUP(W404,A403:$S$5784,9,FALSE)</f>
        <v>#N/A</v>
      </c>
      <c r="Z404" s="36" t="e">
        <f t="shared" si="48"/>
        <v>#N/A</v>
      </c>
      <c r="AA404" s="37" t="e">
        <f t="shared" si="49"/>
        <v>#N/A</v>
      </c>
      <c r="AB404" s="38" t="e">
        <f t="shared" si="50"/>
        <v>#N/A</v>
      </c>
      <c r="AC404" s="39" t="e">
        <f t="shared" si="51"/>
        <v>#N/A</v>
      </c>
    </row>
    <row r="405" spans="1:29" ht="10.5" customHeight="1">
      <c r="A405" s="25" t="s">
        <v>591</v>
      </c>
      <c r="B405" s="26" t="s">
        <v>592</v>
      </c>
      <c r="C405" s="27">
        <v>1000</v>
      </c>
      <c r="D405" s="27" t="s">
        <v>220</v>
      </c>
      <c r="E405" s="28">
        <v>530</v>
      </c>
      <c r="F405" s="28">
        <v>530000</v>
      </c>
      <c r="G405" s="28">
        <v>10706</v>
      </c>
      <c r="H405" s="28">
        <v>2.65</v>
      </c>
      <c r="I405" s="28">
        <v>2.8250000000000002</v>
      </c>
      <c r="J405" s="29">
        <v>1.4999999999999999E-2</v>
      </c>
      <c r="K405" s="28">
        <v>2650</v>
      </c>
      <c r="L405" s="28">
        <v>2825</v>
      </c>
      <c r="M405" s="29">
        <v>1.4999999999999999E-2</v>
      </c>
      <c r="N405" s="30"/>
      <c r="O405" s="27">
        <v>84</v>
      </c>
      <c r="P405" s="27">
        <v>8414</v>
      </c>
      <c r="Q405" s="27" t="s">
        <v>590</v>
      </c>
      <c r="R405" s="31">
        <f>VLOOKUP(Q405,[1]Страна!D$1:F$120,2,FALSE)</f>
        <v>0</v>
      </c>
      <c r="S405" s="32" t="s">
        <v>28</v>
      </c>
      <c r="T405" s="27" t="str">
        <f>VLOOKUP(S405,[1]Страна!$A$2:$B$246,2,0)</f>
        <v>КИТАЙ</v>
      </c>
      <c r="W405" s="34"/>
      <c r="X405" s="35" t="e">
        <f t="shared" si="46"/>
        <v>#N/A</v>
      </c>
      <c r="Y405" s="35" t="e">
        <f>VLOOKUP(W405,A404:$S$5784,9,FALSE)</f>
        <v>#N/A</v>
      </c>
      <c r="Z405" s="36" t="e">
        <f t="shared" si="48"/>
        <v>#N/A</v>
      </c>
      <c r="AA405" s="37" t="e">
        <f t="shared" si="49"/>
        <v>#N/A</v>
      </c>
      <c r="AB405" s="38" t="e">
        <f t="shared" si="50"/>
        <v>#N/A</v>
      </c>
      <c r="AC405" s="39" t="e">
        <f t="shared" si="51"/>
        <v>#N/A</v>
      </c>
    </row>
    <row r="406" spans="1:29" ht="10.5" customHeight="1">
      <c r="A406" s="25" t="s">
        <v>593</v>
      </c>
      <c r="B406" s="26" t="s">
        <v>594</v>
      </c>
      <c r="C406" s="27">
        <v>500</v>
      </c>
      <c r="D406" s="27" t="s">
        <v>220</v>
      </c>
      <c r="E406" s="28">
        <v>566</v>
      </c>
      <c r="F406" s="28">
        <v>283000</v>
      </c>
      <c r="G406" s="28">
        <v>5716.6</v>
      </c>
      <c r="H406" s="28">
        <v>2.7</v>
      </c>
      <c r="I406" s="28">
        <v>2.85</v>
      </c>
      <c r="J406" s="29">
        <v>1.4999999999999999E-2</v>
      </c>
      <c r="K406" s="28">
        <v>1350</v>
      </c>
      <c r="L406" s="28">
        <v>1425</v>
      </c>
      <c r="M406" s="29">
        <v>1.4999999999999999E-2</v>
      </c>
      <c r="N406" s="30"/>
      <c r="O406" s="27">
        <v>84</v>
      </c>
      <c r="P406" s="27">
        <v>8414</v>
      </c>
      <c r="Q406" s="27" t="s">
        <v>590</v>
      </c>
      <c r="R406" s="31">
        <f>VLOOKUP(Q406,[1]Страна!D$1:F$120,2,FALSE)</f>
        <v>0</v>
      </c>
      <c r="S406" s="32" t="s">
        <v>28</v>
      </c>
      <c r="T406" s="27" t="str">
        <f>VLOOKUP(S406,[1]Страна!$A$2:$B$246,2,0)</f>
        <v>КИТАЙ</v>
      </c>
      <c r="W406" s="34"/>
      <c r="X406" s="35" t="e">
        <f t="shared" si="46"/>
        <v>#N/A</v>
      </c>
      <c r="Y406" s="35" t="e">
        <f>VLOOKUP(W406,A405:$S$5784,9,FALSE)</f>
        <v>#N/A</v>
      </c>
      <c r="Z406" s="36" t="e">
        <f t="shared" si="48"/>
        <v>#N/A</v>
      </c>
      <c r="AA406" s="37" t="e">
        <f t="shared" si="49"/>
        <v>#N/A</v>
      </c>
      <c r="AB406" s="38" t="e">
        <f t="shared" si="50"/>
        <v>#N/A</v>
      </c>
      <c r="AC406" s="39" t="e">
        <f t="shared" si="51"/>
        <v>#N/A</v>
      </c>
    </row>
    <row r="407" spans="1:29" ht="10.5" customHeight="1">
      <c r="A407" s="25">
        <v>236436</v>
      </c>
      <c r="B407" s="26" t="s">
        <v>595</v>
      </c>
      <c r="C407" s="27">
        <v>10</v>
      </c>
      <c r="D407" s="27" t="s">
        <v>26</v>
      </c>
      <c r="E407" s="28">
        <v>650</v>
      </c>
      <c r="F407" s="28">
        <v>6500</v>
      </c>
      <c r="G407" s="28">
        <v>0</v>
      </c>
      <c r="H407" s="28">
        <v>2.5</v>
      </c>
      <c r="I407" s="28">
        <v>3</v>
      </c>
      <c r="J407" s="29">
        <v>1.9609999999999999E-2</v>
      </c>
      <c r="K407" s="28">
        <v>25</v>
      </c>
      <c r="L407" s="28">
        <v>30</v>
      </c>
      <c r="M407" s="29">
        <f t="shared" ref="M407:M413" si="52">C407*J407</f>
        <v>0.1961</v>
      </c>
      <c r="N407" s="30">
        <v>0</v>
      </c>
      <c r="O407" s="27">
        <v>84</v>
      </c>
      <c r="P407" s="27">
        <v>8414</v>
      </c>
      <c r="Q407" s="27" t="s">
        <v>590</v>
      </c>
      <c r="R407" s="31">
        <f>VLOOKUP(Q407,[1]Страна!D$1:F$120,2,FALSE)</f>
        <v>0</v>
      </c>
      <c r="S407" s="32" t="s">
        <v>28</v>
      </c>
      <c r="T407" s="27" t="str">
        <f>VLOOKUP(S407,[1]Страна!$A$2:$B$246,2,0)</f>
        <v>КИТАЙ</v>
      </c>
      <c r="W407" s="34"/>
      <c r="X407" s="35" t="e">
        <f t="shared" si="46"/>
        <v>#N/A</v>
      </c>
      <c r="Y407" s="35" t="e">
        <f>VLOOKUP(W407,A406:$S$5784,9,FALSE)</f>
        <v>#N/A</v>
      </c>
      <c r="Z407" s="36" t="e">
        <f t="shared" si="48"/>
        <v>#N/A</v>
      </c>
      <c r="AA407" s="37" t="e">
        <f t="shared" si="49"/>
        <v>#N/A</v>
      </c>
      <c r="AB407" s="38" t="e">
        <f t="shared" si="50"/>
        <v>#N/A</v>
      </c>
      <c r="AC407" s="39" t="e">
        <f t="shared" si="51"/>
        <v>#N/A</v>
      </c>
    </row>
    <row r="408" spans="1:29" ht="10.5" customHeight="1">
      <c r="A408" s="25">
        <v>236435</v>
      </c>
      <c r="B408" s="26" t="s">
        <v>596</v>
      </c>
      <c r="C408" s="27">
        <v>5</v>
      </c>
      <c r="D408" s="27" t="s">
        <v>26</v>
      </c>
      <c r="E408" s="28">
        <v>697</v>
      </c>
      <c r="F408" s="28">
        <v>3485</v>
      </c>
      <c r="G408" s="28">
        <v>0</v>
      </c>
      <c r="H408" s="28">
        <v>2.5</v>
      </c>
      <c r="I408" s="28">
        <v>3</v>
      </c>
      <c r="J408" s="29">
        <v>1.9609999999999999E-2</v>
      </c>
      <c r="K408" s="28">
        <v>12.5</v>
      </c>
      <c r="L408" s="28">
        <v>15</v>
      </c>
      <c r="M408" s="29">
        <f t="shared" si="52"/>
        <v>9.8049999999999998E-2</v>
      </c>
      <c r="N408" s="30">
        <v>0</v>
      </c>
      <c r="O408" s="27">
        <v>84</v>
      </c>
      <c r="P408" s="27">
        <v>8414</v>
      </c>
      <c r="Q408" s="27" t="s">
        <v>590</v>
      </c>
      <c r="R408" s="31">
        <f>VLOOKUP(Q408,[1]Страна!D$1:F$120,2,FALSE)</f>
        <v>0</v>
      </c>
      <c r="S408" s="32" t="s">
        <v>28</v>
      </c>
      <c r="T408" s="27" t="str">
        <f>VLOOKUP(S408,[1]Страна!$A$2:$B$246,2,0)</f>
        <v>КИТАЙ</v>
      </c>
      <c r="W408" s="34"/>
      <c r="X408" s="35" t="e">
        <f t="shared" si="46"/>
        <v>#N/A</v>
      </c>
      <c r="Y408" s="35" t="e">
        <f>VLOOKUP(W408,A407:$S$5784,9,FALSE)</f>
        <v>#N/A</v>
      </c>
      <c r="Z408" s="36" t="e">
        <f t="shared" si="48"/>
        <v>#N/A</v>
      </c>
      <c r="AA408" s="37" t="e">
        <f t="shared" si="49"/>
        <v>#N/A</v>
      </c>
      <c r="AB408" s="38" t="e">
        <f t="shared" si="50"/>
        <v>#N/A</v>
      </c>
      <c r="AC408" s="39" t="e">
        <f t="shared" si="51"/>
        <v>#N/A</v>
      </c>
    </row>
    <row r="409" spans="1:29" ht="10.5" customHeight="1">
      <c r="A409" s="25">
        <v>236437</v>
      </c>
      <c r="B409" s="26" t="s">
        <v>597</v>
      </c>
      <c r="C409" s="27">
        <v>5</v>
      </c>
      <c r="D409" s="27" t="s">
        <v>26</v>
      </c>
      <c r="E409" s="28">
        <v>730</v>
      </c>
      <c r="F409" s="28">
        <v>3650</v>
      </c>
      <c r="G409" s="28">
        <v>0</v>
      </c>
      <c r="H409" s="28">
        <v>2.5</v>
      </c>
      <c r="I409" s="28">
        <v>3</v>
      </c>
      <c r="J409" s="29">
        <v>2.9069999999999999E-2</v>
      </c>
      <c r="K409" s="28">
        <v>12.5</v>
      </c>
      <c r="L409" s="28">
        <v>15</v>
      </c>
      <c r="M409" s="29">
        <f t="shared" si="52"/>
        <v>0.14534999999999998</v>
      </c>
      <c r="N409" s="30">
        <v>0</v>
      </c>
      <c r="O409" s="27">
        <v>84</v>
      </c>
      <c r="P409" s="27">
        <v>8414</v>
      </c>
      <c r="Q409" s="27" t="s">
        <v>590</v>
      </c>
      <c r="R409" s="31">
        <f>VLOOKUP(Q409,[1]Страна!D$1:F$120,2,FALSE)</f>
        <v>0</v>
      </c>
      <c r="S409" s="32" t="s">
        <v>28</v>
      </c>
      <c r="T409" s="27" t="str">
        <f>VLOOKUP(S409,[1]Страна!$A$2:$B$246,2,0)</f>
        <v>КИТАЙ</v>
      </c>
      <c r="W409" s="34"/>
      <c r="X409" s="35" t="e">
        <f t="shared" si="46"/>
        <v>#N/A</v>
      </c>
      <c r="Y409" s="35" t="e">
        <f>VLOOKUP(W409,A408:$S$5784,9,FALSE)</f>
        <v>#N/A</v>
      </c>
      <c r="Z409" s="36" t="e">
        <f t="shared" si="48"/>
        <v>#N/A</v>
      </c>
      <c r="AA409" s="37" t="e">
        <f t="shared" si="49"/>
        <v>#N/A</v>
      </c>
      <c r="AB409" s="38" t="e">
        <f t="shared" si="50"/>
        <v>#N/A</v>
      </c>
      <c r="AC409" s="39" t="e">
        <f t="shared" si="51"/>
        <v>#N/A</v>
      </c>
    </row>
    <row r="410" spans="1:29" ht="10.5" customHeight="1">
      <c r="A410" s="25">
        <v>236438</v>
      </c>
      <c r="B410" s="26" t="s">
        <v>598</v>
      </c>
      <c r="C410" s="27">
        <v>10</v>
      </c>
      <c r="D410" s="27" t="s">
        <v>26</v>
      </c>
      <c r="E410" s="28">
        <v>723</v>
      </c>
      <c r="F410" s="28">
        <v>7230</v>
      </c>
      <c r="G410" s="28">
        <v>0</v>
      </c>
      <c r="H410" s="28">
        <v>2.5</v>
      </c>
      <c r="I410" s="28">
        <v>3</v>
      </c>
      <c r="J410" s="29">
        <v>2.9069999999999999E-2</v>
      </c>
      <c r="K410" s="28">
        <v>25</v>
      </c>
      <c r="L410" s="28">
        <v>30</v>
      </c>
      <c r="M410" s="29">
        <f t="shared" si="52"/>
        <v>0.29069999999999996</v>
      </c>
      <c r="N410" s="30">
        <v>0</v>
      </c>
      <c r="O410" s="27">
        <v>84</v>
      </c>
      <c r="P410" s="27">
        <v>8414</v>
      </c>
      <c r="Q410" s="27" t="s">
        <v>590</v>
      </c>
      <c r="R410" s="31">
        <f>VLOOKUP(Q410,[1]Страна!D$1:F$120,2,FALSE)</f>
        <v>0</v>
      </c>
      <c r="S410" s="32" t="s">
        <v>28</v>
      </c>
      <c r="T410" s="27" t="str">
        <f>VLOOKUP(S410,[1]Страна!$A$2:$B$246,2,0)</f>
        <v>КИТАЙ</v>
      </c>
      <c r="W410" s="34"/>
      <c r="X410" s="35" t="e">
        <f t="shared" si="46"/>
        <v>#N/A</v>
      </c>
      <c r="Y410" s="35" t="e">
        <f>VLOOKUP(W410,A409:$S$5784,9,FALSE)</f>
        <v>#N/A</v>
      </c>
      <c r="Z410" s="36" t="e">
        <f t="shared" si="48"/>
        <v>#N/A</v>
      </c>
      <c r="AA410" s="37" t="e">
        <f t="shared" si="49"/>
        <v>#N/A</v>
      </c>
      <c r="AB410" s="38" t="e">
        <f t="shared" si="50"/>
        <v>#N/A</v>
      </c>
      <c r="AC410" s="39" t="e">
        <f t="shared" si="51"/>
        <v>#N/A</v>
      </c>
    </row>
    <row r="411" spans="1:29" ht="10.5" customHeight="1">
      <c r="A411" s="25">
        <v>236439</v>
      </c>
      <c r="B411" s="26" t="s">
        <v>599</v>
      </c>
      <c r="C411" s="27">
        <v>5</v>
      </c>
      <c r="D411" s="27" t="s">
        <v>26</v>
      </c>
      <c r="E411" s="28">
        <v>935</v>
      </c>
      <c r="F411" s="28">
        <v>4675</v>
      </c>
      <c r="G411" s="28">
        <v>0</v>
      </c>
      <c r="H411" s="28">
        <v>2.5</v>
      </c>
      <c r="I411" s="28">
        <v>3</v>
      </c>
      <c r="J411" s="29">
        <v>2.9069999999999999E-2</v>
      </c>
      <c r="K411" s="28">
        <v>12.5</v>
      </c>
      <c r="L411" s="28">
        <v>15</v>
      </c>
      <c r="M411" s="29">
        <f t="shared" si="52"/>
        <v>0.14534999999999998</v>
      </c>
      <c r="N411" s="30">
        <v>0</v>
      </c>
      <c r="O411" s="27">
        <v>84</v>
      </c>
      <c r="P411" s="27">
        <v>8414</v>
      </c>
      <c r="Q411" s="27" t="s">
        <v>590</v>
      </c>
      <c r="R411" s="31">
        <f>VLOOKUP(Q411,[1]Страна!D$1:F$120,2,FALSE)</f>
        <v>0</v>
      </c>
      <c r="S411" s="32" t="s">
        <v>28</v>
      </c>
      <c r="T411" s="27" t="str">
        <f>VLOOKUP(S411,[1]Страна!$A$2:$B$246,2,0)</f>
        <v>КИТАЙ</v>
      </c>
      <c r="W411" s="34"/>
      <c r="X411" s="35" t="e">
        <f t="shared" si="46"/>
        <v>#N/A</v>
      </c>
      <c r="Y411" s="35" t="e">
        <f>VLOOKUP(W411,A410:$S$5784,9,FALSE)</f>
        <v>#N/A</v>
      </c>
      <c r="Z411" s="36" t="e">
        <f t="shared" si="48"/>
        <v>#N/A</v>
      </c>
      <c r="AA411" s="37" t="e">
        <f t="shared" si="49"/>
        <v>#N/A</v>
      </c>
      <c r="AB411" s="38" t="e">
        <f t="shared" si="50"/>
        <v>#N/A</v>
      </c>
      <c r="AC411" s="39" t="e">
        <f t="shared" si="51"/>
        <v>#N/A</v>
      </c>
    </row>
    <row r="412" spans="1:29" ht="10.5" customHeight="1">
      <c r="A412" s="25">
        <v>236442</v>
      </c>
      <c r="B412" s="26" t="s">
        <v>600</v>
      </c>
      <c r="C412" s="27">
        <v>5</v>
      </c>
      <c r="D412" s="27" t="s">
        <v>26</v>
      </c>
      <c r="E412" s="28">
        <v>935</v>
      </c>
      <c r="F412" s="28">
        <v>4675</v>
      </c>
      <c r="G412" s="28">
        <v>0</v>
      </c>
      <c r="H412" s="28">
        <v>2.5</v>
      </c>
      <c r="I412" s="28">
        <v>3</v>
      </c>
      <c r="J412" s="29">
        <v>2.9069999999999999E-2</v>
      </c>
      <c r="K412" s="28">
        <v>12.5</v>
      </c>
      <c r="L412" s="28">
        <v>15</v>
      </c>
      <c r="M412" s="29">
        <f t="shared" si="52"/>
        <v>0.14534999999999998</v>
      </c>
      <c r="N412" s="30">
        <v>0</v>
      </c>
      <c r="O412" s="27">
        <v>84</v>
      </c>
      <c r="P412" s="27">
        <v>8414</v>
      </c>
      <c r="Q412" s="27" t="s">
        <v>590</v>
      </c>
      <c r="R412" s="31">
        <f>VLOOKUP(Q412,[1]Страна!D$1:F$120,2,FALSE)</f>
        <v>0</v>
      </c>
      <c r="S412" s="32" t="s">
        <v>28</v>
      </c>
      <c r="T412" s="27" t="str">
        <f>VLOOKUP(S412,[1]Страна!$A$2:$B$246,2,0)</f>
        <v>КИТАЙ</v>
      </c>
      <c r="W412" s="34"/>
      <c r="X412" s="35" t="e">
        <f t="shared" si="46"/>
        <v>#N/A</v>
      </c>
      <c r="Y412" s="35" t="e">
        <f>VLOOKUP(W412,A411:$S$5784,9,FALSE)</f>
        <v>#N/A</v>
      </c>
      <c r="Z412" s="36" t="e">
        <f t="shared" si="48"/>
        <v>#N/A</v>
      </c>
      <c r="AA412" s="37" t="e">
        <f t="shared" si="49"/>
        <v>#N/A</v>
      </c>
      <c r="AB412" s="38" t="e">
        <f t="shared" si="50"/>
        <v>#N/A</v>
      </c>
      <c r="AC412" s="39" t="e">
        <f t="shared" si="51"/>
        <v>#N/A</v>
      </c>
    </row>
    <row r="413" spans="1:29" ht="10.5" customHeight="1">
      <c r="A413" s="25">
        <v>236440</v>
      </c>
      <c r="B413" s="26" t="s">
        <v>601</v>
      </c>
      <c r="C413" s="27">
        <v>3</v>
      </c>
      <c r="D413" s="27" t="s">
        <v>26</v>
      </c>
      <c r="E413" s="28">
        <v>1200</v>
      </c>
      <c r="F413" s="28">
        <v>3600</v>
      </c>
      <c r="G413" s="28">
        <v>0</v>
      </c>
      <c r="H413" s="28">
        <v>2.5</v>
      </c>
      <c r="I413" s="28">
        <v>3</v>
      </c>
      <c r="J413" s="29">
        <v>2.9069999999999999E-2</v>
      </c>
      <c r="K413" s="28">
        <v>7.5</v>
      </c>
      <c r="L413" s="28">
        <v>9</v>
      </c>
      <c r="M413" s="29">
        <f t="shared" si="52"/>
        <v>8.7209999999999996E-2</v>
      </c>
      <c r="N413" s="30">
        <v>0</v>
      </c>
      <c r="O413" s="27">
        <v>84</v>
      </c>
      <c r="P413" s="27">
        <v>8414</v>
      </c>
      <c r="Q413" s="27" t="s">
        <v>590</v>
      </c>
      <c r="R413" s="31">
        <f>VLOOKUP(Q413,[1]Страна!D$1:F$120,2,FALSE)</f>
        <v>0</v>
      </c>
      <c r="S413" s="32" t="s">
        <v>28</v>
      </c>
      <c r="T413" s="27" t="str">
        <f>VLOOKUP(S413,[1]Страна!$A$2:$B$246,2,0)</f>
        <v>КИТАЙ</v>
      </c>
      <c r="W413" s="34"/>
      <c r="X413" s="35" t="e">
        <f t="shared" si="46"/>
        <v>#N/A</v>
      </c>
      <c r="Y413" s="35" t="e">
        <f>VLOOKUP(W413,A412:$S$5784,9,FALSE)</f>
        <v>#N/A</v>
      </c>
      <c r="Z413" s="36" t="e">
        <f t="shared" si="48"/>
        <v>#N/A</v>
      </c>
      <c r="AA413" s="37" t="e">
        <f t="shared" si="49"/>
        <v>#N/A</v>
      </c>
      <c r="AB413" s="38" t="e">
        <f t="shared" si="50"/>
        <v>#N/A</v>
      </c>
      <c r="AC413" s="39" t="e">
        <f t="shared" si="51"/>
        <v>#N/A</v>
      </c>
    </row>
    <row r="414" spans="1:29" ht="10.5" customHeight="1">
      <c r="A414" s="25">
        <v>238345</v>
      </c>
      <c r="B414" s="26" t="s">
        <v>602</v>
      </c>
      <c r="C414" s="27">
        <v>5</v>
      </c>
      <c r="D414" s="27" t="s">
        <v>26</v>
      </c>
      <c r="E414" s="28">
        <v>425</v>
      </c>
      <c r="F414" s="28">
        <v>2125</v>
      </c>
      <c r="G414" s="28">
        <v>0</v>
      </c>
      <c r="H414" s="28">
        <v>0.12</v>
      </c>
      <c r="I414" s="28">
        <v>0.2</v>
      </c>
      <c r="J414" s="29">
        <v>4.1E-5</v>
      </c>
      <c r="K414" s="28">
        <v>0.6</v>
      </c>
      <c r="L414" s="28">
        <v>1</v>
      </c>
      <c r="M414" s="29">
        <v>2.05E-4</v>
      </c>
      <c r="N414" s="30" t="s">
        <v>603</v>
      </c>
      <c r="O414" s="27">
        <v>84</v>
      </c>
      <c r="P414" s="27">
        <v>8414</v>
      </c>
      <c r="Q414" s="27" t="s">
        <v>590</v>
      </c>
      <c r="R414" s="31">
        <f>VLOOKUP(Q414,[1]Страна!D$1:F$120,2,FALSE)</f>
        <v>0</v>
      </c>
      <c r="S414" s="32" t="s">
        <v>28</v>
      </c>
      <c r="T414" s="27" t="str">
        <f>VLOOKUP(S414,[1]Страна!$A$2:$B$246,2,0)</f>
        <v>КИТАЙ</v>
      </c>
      <c r="W414" s="34"/>
      <c r="X414" s="35" t="e">
        <f t="shared" si="46"/>
        <v>#N/A</v>
      </c>
      <c r="Y414" s="35" t="e">
        <f>VLOOKUP(W414,A413:$S$5784,9,FALSE)</f>
        <v>#N/A</v>
      </c>
      <c r="Z414" s="36" t="e">
        <f t="shared" si="48"/>
        <v>#N/A</v>
      </c>
      <c r="AA414" s="37" t="e">
        <f t="shared" si="49"/>
        <v>#N/A</v>
      </c>
      <c r="AB414" s="38" t="e">
        <f t="shared" si="50"/>
        <v>#N/A</v>
      </c>
      <c r="AC414" s="39" t="e">
        <f t="shared" si="51"/>
        <v>#N/A</v>
      </c>
    </row>
    <row r="415" spans="1:29" ht="10.5" customHeight="1">
      <c r="A415" s="25">
        <v>238346</v>
      </c>
      <c r="B415" s="26" t="s">
        <v>604</v>
      </c>
      <c r="C415" s="27">
        <v>5</v>
      </c>
      <c r="D415" s="27" t="s">
        <v>26</v>
      </c>
      <c r="E415" s="28">
        <v>425</v>
      </c>
      <c r="F415" s="28">
        <v>2125</v>
      </c>
      <c r="G415" s="28">
        <v>0</v>
      </c>
      <c r="H415" s="28">
        <v>0.12</v>
      </c>
      <c r="I415" s="28">
        <v>0.2</v>
      </c>
      <c r="J415" s="29">
        <v>4.1E-5</v>
      </c>
      <c r="K415" s="28">
        <v>0.6</v>
      </c>
      <c r="L415" s="28">
        <v>1</v>
      </c>
      <c r="M415" s="29">
        <v>0</v>
      </c>
      <c r="N415" s="30" t="s">
        <v>605</v>
      </c>
      <c r="O415" s="27">
        <v>84</v>
      </c>
      <c r="P415" s="27">
        <v>8414</v>
      </c>
      <c r="Q415" s="27" t="s">
        <v>590</v>
      </c>
      <c r="R415" s="31">
        <f>VLOOKUP(Q415,[1]Страна!D$1:F$120,2,FALSE)</f>
        <v>0</v>
      </c>
      <c r="S415" s="32" t="s">
        <v>28</v>
      </c>
      <c r="T415" s="27" t="str">
        <f>VLOOKUP(S415,[1]Страна!$A$2:$B$246,2,0)</f>
        <v>КИТАЙ</v>
      </c>
      <c r="W415" s="34"/>
      <c r="X415" s="35" t="e">
        <f t="shared" si="46"/>
        <v>#N/A</v>
      </c>
      <c r="Y415" s="35" t="e">
        <f>VLOOKUP(W415,A414:$S$5784,9,FALSE)</f>
        <v>#N/A</v>
      </c>
      <c r="Z415" s="36" t="e">
        <f t="shared" si="48"/>
        <v>#N/A</v>
      </c>
      <c r="AA415" s="37" t="e">
        <f t="shared" si="49"/>
        <v>#N/A</v>
      </c>
      <c r="AB415" s="38" t="e">
        <f t="shared" si="50"/>
        <v>#N/A</v>
      </c>
      <c r="AC415" s="39" t="e">
        <f t="shared" si="51"/>
        <v>#N/A</v>
      </c>
    </row>
    <row r="416" spans="1:29" ht="10.5" customHeight="1">
      <c r="A416" s="25">
        <v>236934</v>
      </c>
      <c r="B416" s="26" t="s">
        <v>606</v>
      </c>
      <c r="C416" s="27">
        <v>10</v>
      </c>
      <c r="D416" s="27" t="s">
        <v>26</v>
      </c>
      <c r="E416" s="28">
        <v>497</v>
      </c>
      <c r="F416" s="28">
        <v>4970</v>
      </c>
      <c r="G416" s="28">
        <v>0</v>
      </c>
      <c r="H416" s="28">
        <v>0.2</v>
      </c>
      <c r="I416" s="28">
        <v>0.25</v>
      </c>
      <c r="J416" s="29">
        <v>2.5600000000000002E-3</v>
      </c>
      <c r="K416" s="28">
        <v>2</v>
      </c>
      <c r="L416" s="28">
        <v>2.5</v>
      </c>
      <c r="M416" s="29">
        <v>2.5600000000000001E-2</v>
      </c>
      <c r="N416" s="30" t="s">
        <v>607</v>
      </c>
      <c r="O416" s="27">
        <v>84</v>
      </c>
      <c r="P416" s="27">
        <v>8414</v>
      </c>
      <c r="Q416" s="27" t="s">
        <v>590</v>
      </c>
      <c r="R416" s="31">
        <f>VLOOKUP(Q416,[1]Страна!D$1:F$120,2,FALSE)</f>
        <v>0</v>
      </c>
      <c r="S416" s="32" t="s">
        <v>28</v>
      </c>
      <c r="T416" s="27" t="str">
        <f>VLOOKUP(S416,[1]Страна!$A$2:$B$246,2,0)</f>
        <v>КИТАЙ</v>
      </c>
      <c r="W416" s="34"/>
      <c r="X416" s="35" t="e">
        <f t="shared" si="46"/>
        <v>#N/A</v>
      </c>
      <c r="Y416" s="35" t="e">
        <f>VLOOKUP(W416,A415:$S$5784,9,FALSE)</f>
        <v>#N/A</v>
      </c>
      <c r="Z416" s="36" t="e">
        <f t="shared" si="48"/>
        <v>#N/A</v>
      </c>
      <c r="AA416" s="37" t="e">
        <f t="shared" si="49"/>
        <v>#N/A</v>
      </c>
      <c r="AB416" s="38" t="e">
        <f t="shared" si="50"/>
        <v>#N/A</v>
      </c>
      <c r="AC416" s="39" t="e">
        <f t="shared" si="51"/>
        <v>#N/A</v>
      </c>
    </row>
    <row r="417" spans="1:29" ht="10.5" customHeight="1">
      <c r="A417" s="25">
        <v>218063</v>
      </c>
      <c r="B417" s="26" t="s">
        <v>608</v>
      </c>
      <c r="C417" s="27">
        <v>14</v>
      </c>
      <c r="D417" s="27" t="s">
        <v>26</v>
      </c>
      <c r="E417" s="28">
        <v>185</v>
      </c>
      <c r="F417" s="28">
        <v>2590</v>
      </c>
      <c r="G417" s="28">
        <v>0</v>
      </c>
      <c r="H417" s="28">
        <v>0.15</v>
      </c>
      <c r="I417" s="28">
        <v>0.3</v>
      </c>
      <c r="J417" s="29">
        <v>0.06</v>
      </c>
      <c r="K417" s="28">
        <v>2.1</v>
      </c>
      <c r="L417" s="28">
        <v>4.2</v>
      </c>
      <c r="M417" s="29">
        <f t="shared" ref="M417:M426" si="53">C417*J417</f>
        <v>0.84</v>
      </c>
      <c r="N417" s="30">
        <v>0</v>
      </c>
      <c r="O417" s="27">
        <v>84</v>
      </c>
      <c r="P417" s="27">
        <v>8414</v>
      </c>
      <c r="Q417" s="27" t="s">
        <v>590</v>
      </c>
      <c r="R417" s="31">
        <f>VLOOKUP(Q417,[1]Страна!D$1:F$120,2,FALSE)</f>
        <v>0</v>
      </c>
      <c r="S417" s="32" t="s">
        <v>28</v>
      </c>
      <c r="T417" s="27" t="str">
        <f>VLOOKUP(S417,[1]Страна!$A$2:$B$246,2,0)</f>
        <v>КИТАЙ</v>
      </c>
      <c r="W417" s="34"/>
      <c r="X417" s="35" t="e">
        <f t="shared" si="46"/>
        <v>#N/A</v>
      </c>
      <c r="Y417" s="35" t="e">
        <f>VLOOKUP(W417,A416:$S$5784,9,FALSE)</f>
        <v>#N/A</v>
      </c>
      <c r="Z417" s="36" t="e">
        <f t="shared" si="48"/>
        <v>#N/A</v>
      </c>
      <c r="AA417" s="37" t="e">
        <f t="shared" si="49"/>
        <v>#N/A</v>
      </c>
      <c r="AB417" s="38" t="e">
        <f t="shared" si="50"/>
        <v>#N/A</v>
      </c>
      <c r="AC417" s="39" t="e">
        <f t="shared" si="51"/>
        <v>#N/A</v>
      </c>
    </row>
    <row r="418" spans="1:29" ht="10.5" customHeight="1">
      <c r="A418" s="25">
        <v>167022</v>
      </c>
      <c r="B418" s="26" t="s">
        <v>609</v>
      </c>
      <c r="C418" s="27">
        <v>1</v>
      </c>
      <c r="D418" s="27" t="s">
        <v>26</v>
      </c>
      <c r="E418" s="28">
        <v>527</v>
      </c>
      <c r="F418" s="28">
        <v>527</v>
      </c>
      <c r="G418" s="28">
        <v>0</v>
      </c>
      <c r="H418" s="28">
        <v>0.6</v>
      </c>
      <c r="I418" s="28">
        <v>0.7</v>
      </c>
      <c r="J418" s="29">
        <v>1.74E-3</v>
      </c>
      <c r="K418" s="28">
        <v>0.6</v>
      </c>
      <c r="L418" s="28">
        <v>0.7</v>
      </c>
      <c r="M418" s="29">
        <f t="shared" si="53"/>
        <v>1.74E-3</v>
      </c>
      <c r="N418" s="30">
        <v>4895156868927</v>
      </c>
      <c r="O418" s="27">
        <v>84</v>
      </c>
      <c r="P418" s="27">
        <v>8414</v>
      </c>
      <c r="Q418" s="27" t="s">
        <v>590</v>
      </c>
      <c r="R418" s="31">
        <f>VLOOKUP(Q418,[1]Страна!D$1:F$120,2,FALSE)</f>
        <v>0</v>
      </c>
      <c r="S418" s="32" t="s">
        <v>28</v>
      </c>
      <c r="T418" s="27" t="str">
        <f>VLOOKUP(S418,[1]Страна!$A$2:$B$246,2,0)</f>
        <v>КИТАЙ</v>
      </c>
      <c r="W418" s="34"/>
      <c r="X418" s="35" t="e">
        <f t="shared" si="46"/>
        <v>#N/A</v>
      </c>
      <c r="Y418" s="35" t="e">
        <f>VLOOKUP(W418,A417:$S$5784,9,FALSE)</f>
        <v>#N/A</v>
      </c>
      <c r="Z418" s="36" t="e">
        <f t="shared" si="48"/>
        <v>#N/A</v>
      </c>
      <c r="AA418" s="37" t="e">
        <f t="shared" si="49"/>
        <v>#N/A</v>
      </c>
      <c r="AB418" s="38" t="e">
        <f t="shared" si="50"/>
        <v>#N/A</v>
      </c>
      <c r="AC418" s="39" t="e">
        <f t="shared" si="51"/>
        <v>#N/A</v>
      </c>
    </row>
    <row r="419" spans="1:29" ht="10.5" customHeight="1">
      <c r="A419" s="25" t="s">
        <v>610</v>
      </c>
      <c r="B419" s="26" t="s">
        <v>611</v>
      </c>
      <c r="C419" s="27">
        <v>1500</v>
      </c>
      <c r="D419" s="27" t="s">
        <v>220</v>
      </c>
      <c r="E419" s="28">
        <v>477.5</v>
      </c>
      <c r="F419" s="28">
        <v>716250</v>
      </c>
      <c r="G419" s="28"/>
      <c r="H419" s="28">
        <v>3.9</v>
      </c>
      <c r="I419" s="28">
        <v>4.3</v>
      </c>
      <c r="J419" s="29">
        <v>1.4999999999999999E-2</v>
      </c>
      <c r="K419" s="28"/>
      <c r="L419" s="28"/>
      <c r="M419" s="29">
        <f t="shared" si="53"/>
        <v>22.5</v>
      </c>
      <c r="N419" s="30"/>
      <c r="O419" s="27">
        <v>84</v>
      </c>
      <c r="P419" s="27">
        <v>8414</v>
      </c>
      <c r="Q419" s="27" t="s">
        <v>590</v>
      </c>
      <c r="R419" s="31" t="b">
        <f>I3395=VLOOKUP(Q419,[1]Страна!D$1:F$120,2,FALSE)</f>
        <v>0</v>
      </c>
      <c r="S419" s="32" t="s">
        <v>28</v>
      </c>
      <c r="T419" s="27" t="str">
        <f>VLOOKUP(S419,[1]Страна!$A$2:$B$246,2,0)</f>
        <v>КИТАЙ</v>
      </c>
      <c r="W419" s="34"/>
      <c r="X419" s="35" t="e">
        <f t="shared" si="46"/>
        <v>#N/A</v>
      </c>
      <c r="Y419" s="35" t="e">
        <f>VLOOKUP(W419,A418:$S$5784,9,FALSE)</f>
        <v>#N/A</v>
      </c>
      <c r="Z419" s="36" t="e">
        <f t="shared" si="48"/>
        <v>#N/A</v>
      </c>
      <c r="AA419" s="37" t="e">
        <f t="shared" si="49"/>
        <v>#N/A</v>
      </c>
      <c r="AB419" s="38" t="e">
        <f t="shared" si="50"/>
        <v>#N/A</v>
      </c>
      <c r="AC419" s="39" t="e">
        <f t="shared" si="51"/>
        <v>#N/A</v>
      </c>
    </row>
    <row r="420" spans="1:29" ht="10.5" customHeight="1">
      <c r="A420" s="25" t="s">
        <v>612</v>
      </c>
      <c r="B420" s="26" t="s">
        <v>613</v>
      </c>
      <c r="C420" s="27">
        <v>1500</v>
      </c>
      <c r="D420" s="27" t="s">
        <v>220</v>
      </c>
      <c r="E420" s="28">
        <v>477.5</v>
      </c>
      <c r="F420" s="28">
        <v>716250</v>
      </c>
      <c r="G420" s="28"/>
      <c r="H420" s="28">
        <v>3.9</v>
      </c>
      <c r="I420" s="28">
        <v>4.3</v>
      </c>
      <c r="J420" s="29">
        <v>1.4999999999999999E-2</v>
      </c>
      <c r="K420" s="28"/>
      <c r="L420" s="28"/>
      <c r="M420" s="29">
        <f t="shared" si="53"/>
        <v>22.5</v>
      </c>
      <c r="N420" s="30"/>
      <c r="O420" s="27">
        <v>84</v>
      </c>
      <c r="P420" s="27">
        <v>8414</v>
      </c>
      <c r="Q420" s="27" t="s">
        <v>590</v>
      </c>
      <c r="R420" s="31">
        <f>VLOOKUP(Q420,[1]Страна!D$1:F$120,2,FALSE)</f>
        <v>0</v>
      </c>
      <c r="S420" s="32" t="s">
        <v>28</v>
      </c>
      <c r="T420" s="27" t="str">
        <f>VLOOKUP(S420,[1]Страна!$A$2:$B$246,2,0)</f>
        <v>КИТАЙ</v>
      </c>
      <c r="W420" s="34"/>
      <c r="X420" s="35" t="e">
        <f t="shared" si="46"/>
        <v>#N/A</v>
      </c>
      <c r="Y420" s="35" t="e">
        <f>VLOOKUP(W420,A419:$S$5784,9,FALSE)</f>
        <v>#N/A</v>
      </c>
      <c r="Z420" s="36" t="e">
        <f t="shared" si="48"/>
        <v>#N/A</v>
      </c>
      <c r="AA420" s="37" t="e">
        <f t="shared" si="49"/>
        <v>#N/A</v>
      </c>
      <c r="AB420" s="38" t="e">
        <f t="shared" si="50"/>
        <v>#N/A</v>
      </c>
      <c r="AC420" s="39" t="e">
        <f t="shared" si="51"/>
        <v>#N/A</v>
      </c>
    </row>
    <row r="421" spans="1:29" ht="10.5" customHeight="1">
      <c r="A421" s="25">
        <v>23173</v>
      </c>
      <c r="B421" s="26" t="s">
        <v>614</v>
      </c>
      <c r="C421" s="27">
        <v>1</v>
      </c>
      <c r="D421" s="27" t="s">
        <v>26</v>
      </c>
      <c r="E421" s="28">
        <v>842</v>
      </c>
      <c r="F421" s="28">
        <v>842</v>
      </c>
      <c r="G421" s="28">
        <v>42.1</v>
      </c>
      <c r="H421" s="28">
        <v>2.5</v>
      </c>
      <c r="I421" s="28">
        <v>3</v>
      </c>
      <c r="J421" s="29">
        <v>3.0720000000000001E-3</v>
      </c>
      <c r="K421" s="28">
        <v>2.5</v>
      </c>
      <c r="L421" s="28">
        <v>3</v>
      </c>
      <c r="M421" s="29">
        <f t="shared" si="53"/>
        <v>3.0720000000000001E-3</v>
      </c>
      <c r="N421" s="30">
        <v>5055155309657</v>
      </c>
      <c r="O421" s="27">
        <v>84</v>
      </c>
      <c r="P421" s="27">
        <v>8423</v>
      </c>
      <c r="Q421" s="27" t="s">
        <v>615</v>
      </c>
      <c r="R421" s="31">
        <f>VLOOKUP(Q421,[1]Страна!D$1:F$120,2,FALSE)</f>
        <v>0.05</v>
      </c>
      <c r="S421" s="32" t="s">
        <v>28</v>
      </c>
      <c r="T421" s="27" t="str">
        <f>VLOOKUP(S421,[1]Страна!$A$2:$B$246,2,0)</f>
        <v>КИТАЙ</v>
      </c>
      <c r="W421" s="34"/>
      <c r="X421" s="35" t="e">
        <f t="shared" si="46"/>
        <v>#N/A</v>
      </c>
      <c r="Y421" s="35" t="e">
        <f>VLOOKUP(W421,A420:$S$5784,9,FALSE)</f>
        <v>#N/A</v>
      </c>
      <c r="Z421" s="36" t="e">
        <f t="shared" si="48"/>
        <v>#N/A</v>
      </c>
      <c r="AA421" s="37" t="e">
        <f t="shared" si="49"/>
        <v>#N/A</v>
      </c>
      <c r="AB421" s="38" t="e">
        <f t="shared" si="50"/>
        <v>#N/A</v>
      </c>
      <c r="AC421" s="39" t="e">
        <f t="shared" si="51"/>
        <v>#N/A</v>
      </c>
    </row>
    <row r="422" spans="1:29" ht="10.5" customHeight="1">
      <c r="A422" s="25">
        <v>60707</v>
      </c>
      <c r="B422" s="26" t="s">
        <v>616</v>
      </c>
      <c r="C422" s="27">
        <v>1</v>
      </c>
      <c r="D422" s="27" t="s">
        <v>26</v>
      </c>
      <c r="E422" s="28">
        <v>595</v>
      </c>
      <c r="F422" s="28">
        <v>595</v>
      </c>
      <c r="G422" s="28">
        <v>29.75</v>
      </c>
      <c r="H422" s="28">
        <v>1.7</v>
      </c>
      <c r="I422" s="28">
        <v>1.9</v>
      </c>
      <c r="J422" s="29">
        <v>2.0479999999999999E-3</v>
      </c>
      <c r="K422" s="28">
        <v>1.7</v>
      </c>
      <c r="L422" s="28">
        <v>1.9</v>
      </c>
      <c r="M422" s="29">
        <f t="shared" si="53"/>
        <v>2.0479999999999999E-3</v>
      </c>
      <c r="N422" s="30">
        <v>5055323601910</v>
      </c>
      <c r="O422" s="27">
        <v>84</v>
      </c>
      <c r="P422" s="27">
        <v>8423</v>
      </c>
      <c r="Q422" s="27" t="s">
        <v>615</v>
      </c>
      <c r="R422" s="31">
        <f>VLOOKUP(Q422,[1]Страна!D$1:F$120,2,FALSE)</f>
        <v>0.05</v>
      </c>
      <c r="S422" s="32" t="s">
        <v>28</v>
      </c>
      <c r="T422" s="27" t="str">
        <f>VLOOKUP(S422,[1]Страна!$A$2:$B$246,2,0)</f>
        <v>КИТАЙ</v>
      </c>
      <c r="W422" s="34"/>
      <c r="X422" s="35" t="e">
        <f t="shared" si="46"/>
        <v>#N/A</v>
      </c>
      <c r="Y422" s="35" t="e">
        <f>VLOOKUP(W422,A421:$S$5784,9,FALSE)</f>
        <v>#N/A</v>
      </c>
      <c r="Z422" s="36" t="e">
        <f t="shared" si="48"/>
        <v>#N/A</v>
      </c>
      <c r="AA422" s="37" t="e">
        <f t="shared" si="49"/>
        <v>#N/A</v>
      </c>
      <c r="AB422" s="38" t="e">
        <f t="shared" si="50"/>
        <v>#N/A</v>
      </c>
      <c r="AC422" s="39" t="e">
        <f t="shared" si="51"/>
        <v>#N/A</v>
      </c>
    </row>
    <row r="423" spans="1:29" ht="10.5" customHeight="1">
      <c r="A423" s="25">
        <v>38622</v>
      </c>
      <c r="B423" s="26" t="s">
        <v>617</v>
      </c>
      <c r="C423" s="27">
        <v>1</v>
      </c>
      <c r="D423" s="27" t="s">
        <v>26</v>
      </c>
      <c r="E423" s="28">
        <v>595</v>
      </c>
      <c r="F423" s="28">
        <v>595</v>
      </c>
      <c r="G423" s="28">
        <v>29.75</v>
      </c>
      <c r="H423" s="28">
        <v>1.7</v>
      </c>
      <c r="I423" s="28">
        <v>1.9</v>
      </c>
      <c r="J423" s="29">
        <v>3.0720000000000001E-3</v>
      </c>
      <c r="K423" s="28">
        <v>1.7</v>
      </c>
      <c r="L423" s="28">
        <v>1.9</v>
      </c>
      <c r="M423" s="29">
        <f t="shared" si="53"/>
        <v>3.0720000000000001E-3</v>
      </c>
      <c r="N423" s="30">
        <v>5055323601910</v>
      </c>
      <c r="O423" s="27">
        <v>84</v>
      </c>
      <c r="P423" s="27">
        <v>8423</v>
      </c>
      <c r="Q423" s="27" t="s">
        <v>615</v>
      </c>
      <c r="R423" s="31">
        <f>VLOOKUP(Q423,[1]Страна!D$1:F$120,2,FALSE)</f>
        <v>0.05</v>
      </c>
      <c r="S423" s="32" t="s">
        <v>28</v>
      </c>
      <c r="T423" s="27" t="str">
        <f>VLOOKUP(S423,[1]Страна!$A$2:$B$246,2,0)</f>
        <v>КИТАЙ</v>
      </c>
      <c r="W423" s="34"/>
      <c r="X423" s="35" t="e">
        <f t="shared" si="46"/>
        <v>#N/A</v>
      </c>
      <c r="Y423" s="35" t="e">
        <f>VLOOKUP(W423,A422:$S$5784,9,FALSE)</f>
        <v>#N/A</v>
      </c>
      <c r="Z423" s="36" t="e">
        <f t="shared" si="48"/>
        <v>#N/A</v>
      </c>
      <c r="AA423" s="37" t="e">
        <f t="shared" si="49"/>
        <v>#N/A</v>
      </c>
      <c r="AB423" s="38" t="e">
        <f t="shared" si="50"/>
        <v>#N/A</v>
      </c>
      <c r="AC423" s="39" t="e">
        <f t="shared" si="51"/>
        <v>#N/A</v>
      </c>
    </row>
    <row r="424" spans="1:29" ht="10.5" customHeight="1">
      <c r="A424" s="25">
        <v>56756</v>
      </c>
      <c r="B424" s="26" t="s">
        <v>618</v>
      </c>
      <c r="C424" s="27">
        <v>1</v>
      </c>
      <c r="D424" s="27" t="s">
        <v>26</v>
      </c>
      <c r="E424" s="28">
        <v>374</v>
      </c>
      <c r="F424" s="28">
        <v>374</v>
      </c>
      <c r="G424" s="28">
        <v>18.7</v>
      </c>
      <c r="H424" s="28">
        <v>1.8</v>
      </c>
      <c r="I424" s="28">
        <v>2</v>
      </c>
      <c r="J424" s="29">
        <v>5.2500000000000003E-3</v>
      </c>
      <c r="K424" s="28">
        <v>1.8</v>
      </c>
      <c r="L424" s="28">
        <v>2</v>
      </c>
      <c r="M424" s="29">
        <f t="shared" si="53"/>
        <v>5.2500000000000003E-3</v>
      </c>
      <c r="N424" s="30">
        <v>8693807227613</v>
      </c>
      <c r="O424" s="27">
        <v>84</v>
      </c>
      <c r="P424" s="27">
        <v>8423</v>
      </c>
      <c r="Q424" s="27" t="s">
        <v>615</v>
      </c>
      <c r="R424" s="31">
        <f>VLOOKUP(Q424,[1]Страна!D$1:F$120,2,FALSE)</f>
        <v>0.05</v>
      </c>
      <c r="S424" s="32" t="s">
        <v>28</v>
      </c>
      <c r="T424" s="27" t="str">
        <f>VLOOKUP(S424,[1]Страна!$A$2:$B$246,2,0)</f>
        <v>КИТАЙ</v>
      </c>
      <c r="W424" s="34"/>
      <c r="X424" s="35" t="e">
        <f t="shared" si="46"/>
        <v>#N/A</v>
      </c>
      <c r="Y424" s="35" t="e">
        <f>VLOOKUP(W424,A423:$S$5784,9,FALSE)</f>
        <v>#N/A</v>
      </c>
      <c r="Z424" s="36" t="e">
        <f t="shared" si="48"/>
        <v>#N/A</v>
      </c>
      <c r="AA424" s="37" t="e">
        <f t="shared" si="49"/>
        <v>#N/A</v>
      </c>
      <c r="AB424" s="38" t="e">
        <f t="shared" si="50"/>
        <v>#N/A</v>
      </c>
      <c r="AC424" s="39" t="e">
        <f t="shared" si="51"/>
        <v>#N/A</v>
      </c>
    </row>
    <row r="425" spans="1:29" ht="10.5" customHeight="1">
      <c r="A425" s="25">
        <v>38501</v>
      </c>
      <c r="B425" s="26" t="s">
        <v>619</v>
      </c>
      <c r="C425" s="27">
        <v>1</v>
      </c>
      <c r="D425" s="27" t="s">
        <v>26</v>
      </c>
      <c r="E425" s="28">
        <v>740</v>
      </c>
      <c r="F425" s="28">
        <v>740</v>
      </c>
      <c r="G425" s="28">
        <v>37</v>
      </c>
      <c r="H425" s="28">
        <v>0.8</v>
      </c>
      <c r="I425" s="28">
        <v>1</v>
      </c>
      <c r="J425" s="29">
        <v>2.7899999999999999E-3</v>
      </c>
      <c r="K425" s="28">
        <v>0.8</v>
      </c>
      <c r="L425" s="28">
        <v>1</v>
      </c>
      <c r="M425" s="29">
        <f t="shared" si="53"/>
        <v>2.7899999999999999E-3</v>
      </c>
      <c r="N425" s="30">
        <v>4895156850953</v>
      </c>
      <c r="O425" s="27">
        <v>84</v>
      </c>
      <c r="P425" s="27">
        <v>8423</v>
      </c>
      <c r="Q425" s="27" t="s">
        <v>615</v>
      </c>
      <c r="R425" s="31">
        <f>VLOOKUP(Q425,[1]Страна!D$1:F$120,2,FALSE)</f>
        <v>0.05</v>
      </c>
      <c r="S425" s="32" t="s">
        <v>28</v>
      </c>
      <c r="T425" s="27" t="str">
        <f>VLOOKUP(S425,[1]Страна!$A$2:$B$246,2,0)</f>
        <v>КИТАЙ</v>
      </c>
      <c r="W425" s="34"/>
      <c r="X425" s="35" t="e">
        <f t="shared" si="46"/>
        <v>#N/A</v>
      </c>
      <c r="Y425" s="35" t="e">
        <f>VLOOKUP(W425,A424:$S$5784,9,FALSE)</f>
        <v>#N/A</v>
      </c>
      <c r="Z425" s="36" t="e">
        <f t="shared" si="48"/>
        <v>#N/A</v>
      </c>
      <c r="AA425" s="37" t="e">
        <f t="shared" si="49"/>
        <v>#N/A</v>
      </c>
      <c r="AB425" s="38" t="e">
        <f t="shared" si="50"/>
        <v>#N/A</v>
      </c>
      <c r="AC425" s="39" t="e">
        <f t="shared" si="51"/>
        <v>#N/A</v>
      </c>
    </row>
    <row r="426" spans="1:29" ht="10.5" customHeight="1">
      <c r="A426" s="25">
        <v>48377</v>
      </c>
      <c r="B426" s="26" t="s">
        <v>620</v>
      </c>
      <c r="C426" s="27">
        <v>4</v>
      </c>
      <c r="D426" s="27" t="s">
        <v>26</v>
      </c>
      <c r="E426" s="28">
        <v>1003</v>
      </c>
      <c r="F426" s="28">
        <v>4012</v>
      </c>
      <c r="G426" s="28">
        <v>200.60000000000002</v>
      </c>
      <c r="H426" s="28">
        <v>1.8</v>
      </c>
      <c r="I426" s="28">
        <v>2</v>
      </c>
      <c r="J426" s="29">
        <v>6.1250000000000002E-3</v>
      </c>
      <c r="K426" s="28">
        <v>7.2</v>
      </c>
      <c r="L426" s="28">
        <v>8</v>
      </c>
      <c r="M426" s="29">
        <f t="shared" si="53"/>
        <v>2.4500000000000001E-2</v>
      </c>
      <c r="N426" s="30">
        <v>4895156819448</v>
      </c>
      <c r="O426" s="27">
        <v>84</v>
      </c>
      <c r="P426" s="27">
        <v>8423</v>
      </c>
      <c r="Q426" s="27" t="s">
        <v>615</v>
      </c>
      <c r="R426" s="31">
        <f>VLOOKUP(Q426,[1]Страна!D$1:F$120,2,FALSE)</f>
        <v>0.05</v>
      </c>
      <c r="S426" s="32" t="s">
        <v>28</v>
      </c>
      <c r="T426" s="27" t="str">
        <f>VLOOKUP(S426,[1]Страна!$A$2:$B$246,2,0)</f>
        <v>КИТАЙ</v>
      </c>
      <c r="W426" s="34"/>
      <c r="X426" s="35" t="e">
        <f t="shared" si="46"/>
        <v>#N/A</v>
      </c>
      <c r="Y426" s="35" t="e">
        <f>VLOOKUP(W426,A425:$S$5784,9,FALSE)</f>
        <v>#N/A</v>
      </c>
      <c r="Z426" s="36" t="e">
        <f t="shared" si="48"/>
        <v>#N/A</v>
      </c>
      <c r="AA426" s="37" t="e">
        <f t="shared" si="49"/>
        <v>#N/A</v>
      </c>
      <c r="AB426" s="38" t="e">
        <f t="shared" si="50"/>
        <v>#N/A</v>
      </c>
      <c r="AC426" s="39" t="e">
        <f t="shared" si="51"/>
        <v>#N/A</v>
      </c>
    </row>
    <row r="427" spans="1:29" ht="10.5" customHeight="1">
      <c r="A427" s="25" t="s">
        <v>621</v>
      </c>
      <c r="B427" s="26" t="s">
        <v>622</v>
      </c>
      <c r="C427" s="27">
        <v>12</v>
      </c>
      <c r="D427" s="27" t="s">
        <v>26</v>
      </c>
      <c r="E427" s="28">
        <v>575</v>
      </c>
      <c r="F427" s="28">
        <f>C427*E427</f>
        <v>6900</v>
      </c>
      <c r="G427" s="28"/>
      <c r="H427" s="28">
        <v>0.83333333333333337</v>
      </c>
      <c r="I427" s="28">
        <f>H427+1</f>
        <v>1.8333333333333335</v>
      </c>
      <c r="J427" s="29">
        <v>1.81E-3</v>
      </c>
      <c r="K427" s="28"/>
      <c r="L427" s="28"/>
      <c r="M427" s="29"/>
      <c r="N427" s="30"/>
      <c r="O427" s="27">
        <v>84</v>
      </c>
      <c r="P427" s="27">
        <v>8423</v>
      </c>
      <c r="Q427" s="27" t="s">
        <v>615</v>
      </c>
      <c r="R427" s="31">
        <f>VLOOKUP(Q427,[1]Страна!D$1:F$120,2,FALSE)</f>
        <v>0.05</v>
      </c>
      <c r="S427" s="32" t="s">
        <v>28</v>
      </c>
      <c r="T427" s="27" t="str">
        <f>VLOOKUP(S427,[1]Страна!$A$2:$B$246,2,0)</f>
        <v>КИТАЙ</v>
      </c>
      <c r="W427" s="34"/>
      <c r="X427" s="35" t="e">
        <f t="shared" si="46"/>
        <v>#N/A</v>
      </c>
      <c r="Y427" s="35" t="e">
        <f>VLOOKUP(W427,A426:$S$5784,9,FALSE)</f>
        <v>#N/A</v>
      </c>
      <c r="Z427" s="36" t="e">
        <f t="shared" si="48"/>
        <v>#N/A</v>
      </c>
      <c r="AA427" s="37" t="e">
        <f t="shared" si="49"/>
        <v>#N/A</v>
      </c>
      <c r="AB427" s="38" t="e">
        <f t="shared" si="50"/>
        <v>#N/A</v>
      </c>
      <c r="AC427" s="39" t="e">
        <f t="shared" si="51"/>
        <v>#N/A</v>
      </c>
    </row>
    <row r="428" spans="1:29" ht="10.5" customHeight="1">
      <c r="A428" s="25" t="s">
        <v>623</v>
      </c>
      <c r="B428" s="26" t="s">
        <v>624</v>
      </c>
      <c r="C428" s="27">
        <v>5</v>
      </c>
      <c r="D428" s="27" t="s">
        <v>220</v>
      </c>
      <c r="E428" s="28">
        <v>505</v>
      </c>
      <c r="F428" s="28">
        <v>2525</v>
      </c>
      <c r="G428" s="28">
        <v>51.005000000000003</v>
      </c>
      <c r="H428" s="28">
        <v>0.3</v>
      </c>
      <c r="I428" s="28">
        <v>0.43</v>
      </c>
      <c r="J428" s="29">
        <v>2.8649999999999999E-3</v>
      </c>
      <c r="K428" s="28">
        <v>1.5</v>
      </c>
      <c r="L428" s="28">
        <v>2.15</v>
      </c>
      <c r="M428" s="29">
        <v>0</v>
      </c>
      <c r="N428" s="30"/>
      <c r="O428" s="27">
        <v>84</v>
      </c>
      <c r="P428" s="27">
        <v>8423</v>
      </c>
      <c r="Q428" s="27" t="s">
        <v>615</v>
      </c>
      <c r="R428" s="31">
        <f>VLOOKUP(Q428,[1]Страна!D$1:F$120,2,FALSE)</f>
        <v>0.05</v>
      </c>
      <c r="S428" s="32" t="s">
        <v>28</v>
      </c>
      <c r="T428" s="27" t="str">
        <f>VLOOKUP(S428,[1]Страна!$A$2:$B$246,2,0)</f>
        <v>КИТАЙ</v>
      </c>
      <c r="W428" s="34"/>
      <c r="X428" s="35" t="e">
        <f t="shared" si="46"/>
        <v>#N/A</v>
      </c>
      <c r="Y428" s="35" t="e">
        <f>VLOOKUP(W428,A427:$S$5784,9,FALSE)</f>
        <v>#N/A</v>
      </c>
      <c r="Z428" s="36" t="e">
        <f t="shared" si="48"/>
        <v>#N/A</v>
      </c>
      <c r="AA428" s="37" t="e">
        <f t="shared" si="49"/>
        <v>#N/A</v>
      </c>
      <c r="AB428" s="38" t="e">
        <f t="shared" si="50"/>
        <v>#N/A</v>
      </c>
      <c r="AC428" s="39" t="e">
        <f t="shared" si="51"/>
        <v>#N/A</v>
      </c>
    </row>
    <row r="429" spans="1:29" ht="10.5" customHeight="1">
      <c r="A429" s="25" t="s">
        <v>625</v>
      </c>
      <c r="B429" s="26" t="s">
        <v>626</v>
      </c>
      <c r="C429" s="27">
        <v>5</v>
      </c>
      <c r="D429" s="27" t="s">
        <v>220</v>
      </c>
      <c r="E429" s="28">
        <v>505</v>
      </c>
      <c r="F429" s="28">
        <v>2525</v>
      </c>
      <c r="G429" s="28">
        <v>51.005000000000003</v>
      </c>
      <c r="H429" s="28">
        <v>0.3</v>
      </c>
      <c r="I429" s="28">
        <v>0.43</v>
      </c>
      <c r="J429" s="29">
        <v>2.8649999999999999E-3</v>
      </c>
      <c r="K429" s="28">
        <v>1.5</v>
      </c>
      <c r="L429" s="28">
        <v>2.15</v>
      </c>
      <c r="M429" s="29">
        <v>0</v>
      </c>
      <c r="N429" s="30"/>
      <c r="O429" s="27">
        <v>84</v>
      </c>
      <c r="P429" s="27">
        <v>8423</v>
      </c>
      <c r="Q429" s="27" t="s">
        <v>615</v>
      </c>
      <c r="R429" s="31">
        <f>VLOOKUP(Q429,[1]Страна!D$1:F$120,2,FALSE)</f>
        <v>0.05</v>
      </c>
      <c r="S429" s="32" t="s">
        <v>28</v>
      </c>
      <c r="T429" s="27" t="str">
        <f>VLOOKUP(S429,[1]Страна!$A$2:$B$246,2,0)</f>
        <v>КИТАЙ</v>
      </c>
      <c r="W429" s="34"/>
      <c r="X429" s="35" t="e">
        <f t="shared" si="46"/>
        <v>#N/A</v>
      </c>
      <c r="Y429" s="35" t="e">
        <f>VLOOKUP(W429,A428:$S$5784,9,FALSE)</f>
        <v>#N/A</v>
      </c>
      <c r="Z429" s="36" t="e">
        <f t="shared" si="48"/>
        <v>#N/A</v>
      </c>
      <c r="AA429" s="37" t="e">
        <f t="shared" si="49"/>
        <v>#N/A</v>
      </c>
      <c r="AB429" s="38" t="e">
        <f t="shared" si="50"/>
        <v>#N/A</v>
      </c>
      <c r="AC429" s="39" t="e">
        <f t="shared" si="51"/>
        <v>#N/A</v>
      </c>
    </row>
    <row r="430" spans="1:29" ht="10.5" customHeight="1">
      <c r="A430" s="25" t="s">
        <v>627</v>
      </c>
      <c r="B430" s="26" t="s">
        <v>628</v>
      </c>
      <c r="C430" s="27">
        <v>29</v>
      </c>
      <c r="D430" s="27" t="s">
        <v>26</v>
      </c>
      <c r="E430" s="28">
        <v>574</v>
      </c>
      <c r="F430" s="28">
        <v>16646</v>
      </c>
      <c r="G430" s="28"/>
      <c r="H430" s="28">
        <v>0.40000000000000008</v>
      </c>
      <c r="I430" s="28">
        <v>0.55000000000000004</v>
      </c>
      <c r="J430" s="29">
        <v>3.0000000000000001E-3</v>
      </c>
      <c r="K430" s="28"/>
      <c r="L430" s="28"/>
      <c r="M430" s="29"/>
      <c r="N430" s="30"/>
      <c r="O430" s="27">
        <v>84</v>
      </c>
      <c r="P430" s="27">
        <v>8423</v>
      </c>
      <c r="Q430" s="27" t="s">
        <v>615</v>
      </c>
      <c r="R430" s="31">
        <f>VLOOKUP(Q430,[1]Страна!D$1:F$120,2,FALSE)</f>
        <v>0.05</v>
      </c>
      <c r="S430" s="32" t="s">
        <v>28</v>
      </c>
      <c r="T430" s="27" t="str">
        <f>VLOOKUP(S430,[1]Страна!$A$2:$B$246,2,0)</f>
        <v>КИТАЙ</v>
      </c>
      <c r="W430" s="34"/>
      <c r="X430" s="35" t="e">
        <f t="shared" ref="X430:X493" si="54">VLOOKUP(W430,$A$2:$S$5784,8,FALSE)</f>
        <v>#N/A</v>
      </c>
      <c r="Y430" s="35" t="e">
        <f>VLOOKUP(W430,A429:$S$5784,9,FALSE)</f>
        <v>#N/A</v>
      </c>
      <c r="Z430" s="36" t="e">
        <f t="shared" si="48"/>
        <v>#N/A</v>
      </c>
      <c r="AA430" s="37" t="e">
        <f t="shared" si="49"/>
        <v>#N/A</v>
      </c>
      <c r="AB430" s="38" t="e">
        <f t="shared" si="50"/>
        <v>#N/A</v>
      </c>
      <c r="AC430" s="39" t="e">
        <f t="shared" si="51"/>
        <v>#N/A</v>
      </c>
    </row>
    <row r="431" spans="1:29" ht="10.5" customHeight="1">
      <c r="A431" s="25">
        <v>179768</v>
      </c>
      <c r="B431" s="26" t="s">
        <v>629</v>
      </c>
      <c r="C431" s="27">
        <v>2</v>
      </c>
      <c r="D431" s="27" t="s">
        <v>26</v>
      </c>
      <c r="E431" s="28">
        <v>1932</v>
      </c>
      <c r="F431" s="28">
        <v>3864</v>
      </c>
      <c r="G431" s="28">
        <v>193.2</v>
      </c>
      <c r="H431" s="28">
        <v>1.7</v>
      </c>
      <c r="I431" s="28">
        <v>1.9</v>
      </c>
      <c r="J431" s="29">
        <v>5.032E-3</v>
      </c>
      <c r="K431" s="28">
        <v>3.4</v>
      </c>
      <c r="L431" s="28">
        <v>3.8</v>
      </c>
      <c r="M431" s="29">
        <f>C431*J431</f>
        <v>1.0064E-2</v>
      </c>
      <c r="N431" s="30">
        <v>3838942767913</v>
      </c>
      <c r="O431" s="27">
        <v>84</v>
      </c>
      <c r="P431" s="27">
        <v>8423</v>
      </c>
      <c r="Q431" s="27" t="s">
        <v>615</v>
      </c>
      <c r="R431" s="31">
        <f>VLOOKUP(Q431,[1]Страна!D$1:F$120,2,FALSE)</f>
        <v>0.05</v>
      </c>
      <c r="S431" s="32" t="s">
        <v>28</v>
      </c>
      <c r="T431" s="27" t="str">
        <f>VLOOKUP(S431,[1]Страна!$A$2:$B$246,2,0)</f>
        <v>КИТАЙ</v>
      </c>
      <c r="W431" s="34"/>
      <c r="X431" s="35" t="e">
        <f t="shared" si="54"/>
        <v>#N/A</v>
      </c>
      <c r="Y431" s="35" t="e">
        <f>VLOOKUP(W431,A430:$S$5784,9,FALSE)</f>
        <v>#N/A</v>
      </c>
      <c r="Z431" s="36" t="e">
        <f t="shared" si="48"/>
        <v>#N/A</v>
      </c>
      <c r="AA431" s="37" t="e">
        <f t="shared" si="49"/>
        <v>#N/A</v>
      </c>
      <c r="AB431" s="38" t="e">
        <f t="shared" si="50"/>
        <v>#N/A</v>
      </c>
      <c r="AC431" s="39" t="e">
        <f t="shared" si="51"/>
        <v>#N/A</v>
      </c>
    </row>
    <row r="432" spans="1:29" ht="10.5" customHeight="1">
      <c r="A432" s="25" t="s">
        <v>630</v>
      </c>
      <c r="B432" s="26" t="s">
        <v>631</v>
      </c>
      <c r="C432" s="27">
        <v>3</v>
      </c>
      <c r="D432" s="27" t="s">
        <v>220</v>
      </c>
      <c r="E432" s="28">
        <v>535</v>
      </c>
      <c r="F432" s="28">
        <v>1605</v>
      </c>
      <c r="G432" s="28">
        <v>32.420999999999999</v>
      </c>
      <c r="H432" s="28">
        <v>1.1666666670000001</v>
      </c>
      <c r="I432" s="28">
        <v>1.3333333329999999</v>
      </c>
      <c r="J432" s="29">
        <v>4.2900000000000004E-3</v>
      </c>
      <c r="K432" s="28">
        <v>3.5</v>
      </c>
      <c r="L432" s="28">
        <v>4</v>
      </c>
      <c r="M432" s="29">
        <v>0</v>
      </c>
      <c r="N432" s="30"/>
      <c r="O432" s="27">
        <v>84</v>
      </c>
      <c r="P432" s="27">
        <v>8423</v>
      </c>
      <c r="Q432" s="27" t="s">
        <v>615</v>
      </c>
      <c r="R432" s="31">
        <f>VLOOKUP(Q432,[1]Страна!D$1:F$120,2,FALSE)</f>
        <v>0.05</v>
      </c>
      <c r="S432" s="32" t="s">
        <v>28</v>
      </c>
      <c r="T432" s="27" t="str">
        <f>VLOOKUP(S432,[1]Страна!$A$2:$B$246,2,0)</f>
        <v>КИТАЙ</v>
      </c>
      <c r="W432" s="34"/>
      <c r="X432" s="35" t="e">
        <f t="shared" si="54"/>
        <v>#N/A</v>
      </c>
      <c r="Y432" s="35" t="e">
        <f>VLOOKUP(W432,A431:$S$5784,9,FALSE)</f>
        <v>#N/A</v>
      </c>
      <c r="Z432" s="36" t="e">
        <f t="shared" si="48"/>
        <v>#N/A</v>
      </c>
      <c r="AA432" s="37" t="e">
        <f t="shared" si="49"/>
        <v>#N/A</v>
      </c>
      <c r="AB432" s="38" t="e">
        <f t="shared" si="50"/>
        <v>#N/A</v>
      </c>
      <c r="AC432" s="39" t="e">
        <f t="shared" si="51"/>
        <v>#N/A</v>
      </c>
    </row>
    <row r="433" spans="1:29" ht="10.5" customHeight="1">
      <c r="A433" s="25" t="s">
        <v>632</v>
      </c>
      <c r="B433" s="26" t="s">
        <v>633</v>
      </c>
      <c r="C433" s="27">
        <v>3</v>
      </c>
      <c r="D433" s="27" t="s">
        <v>220</v>
      </c>
      <c r="E433" s="28">
        <v>535</v>
      </c>
      <c r="F433" s="28">
        <v>1605</v>
      </c>
      <c r="G433" s="28">
        <v>32.420999999999999</v>
      </c>
      <c r="H433" s="28">
        <v>1.1666666670000001</v>
      </c>
      <c r="I433" s="28">
        <v>1.3333333329999999</v>
      </c>
      <c r="J433" s="29">
        <v>4.2900000000000004E-3</v>
      </c>
      <c r="K433" s="28">
        <v>3.5</v>
      </c>
      <c r="L433" s="28">
        <v>4</v>
      </c>
      <c r="M433" s="29">
        <v>0</v>
      </c>
      <c r="N433" s="30"/>
      <c r="O433" s="27">
        <v>84</v>
      </c>
      <c r="P433" s="27">
        <v>8423</v>
      </c>
      <c r="Q433" s="27" t="s">
        <v>615</v>
      </c>
      <c r="R433" s="31">
        <f>VLOOKUP(Q433,[1]Страна!D$1:F$120,2,FALSE)</f>
        <v>0.05</v>
      </c>
      <c r="S433" s="32" t="s">
        <v>28</v>
      </c>
      <c r="T433" s="27" t="str">
        <f>VLOOKUP(S433,[1]Страна!$A$2:$B$246,2,0)</f>
        <v>КИТАЙ</v>
      </c>
      <c r="W433" s="34"/>
      <c r="X433" s="35" t="e">
        <f t="shared" si="54"/>
        <v>#N/A</v>
      </c>
      <c r="Y433" s="35" t="e">
        <f>VLOOKUP(W433,A432:$S$5784,9,FALSE)</f>
        <v>#N/A</v>
      </c>
      <c r="Z433" s="36" t="e">
        <f t="shared" si="48"/>
        <v>#N/A</v>
      </c>
      <c r="AA433" s="37" t="e">
        <f t="shared" si="49"/>
        <v>#N/A</v>
      </c>
      <c r="AB433" s="38" t="e">
        <f t="shared" si="50"/>
        <v>#N/A</v>
      </c>
      <c r="AC433" s="39" t="e">
        <f t="shared" si="51"/>
        <v>#N/A</v>
      </c>
    </row>
    <row r="434" spans="1:29" ht="10.5" customHeight="1">
      <c r="A434" s="41">
        <v>219774</v>
      </c>
      <c r="B434" s="42" t="s">
        <v>634</v>
      </c>
      <c r="C434" s="43">
        <v>1</v>
      </c>
      <c r="D434" s="44" t="s">
        <v>26</v>
      </c>
      <c r="E434" s="45">
        <v>629</v>
      </c>
      <c r="F434" s="45">
        <v>629</v>
      </c>
      <c r="G434" s="46">
        <v>31.450000000000003</v>
      </c>
      <c r="H434" s="46">
        <v>1.46</v>
      </c>
      <c r="I434" s="46">
        <v>2</v>
      </c>
      <c r="J434" s="47">
        <v>5.9199999999999999E-3</v>
      </c>
      <c r="K434" s="46">
        <v>1.46</v>
      </c>
      <c r="L434" s="46">
        <v>2</v>
      </c>
      <c r="M434" s="47">
        <v>5.9199999999999999E-3</v>
      </c>
      <c r="N434" s="48" t="s">
        <v>635</v>
      </c>
      <c r="O434" s="49">
        <v>84</v>
      </c>
      <c r="P434" s="49">
        <v>8423</v>
      </c>
      <c r="Q434" s="49" t="s">
        <v>615</v>
      </c>
      <c r="R434" s="50">
        <v>0.05</v>
      </c>
      <c r="S434" s="51" t="s">
        <v>28</v>
      </c>
      <c r="T434" s="27" t="str">
        <f>VLOOKUP(S434,[1]Страна!$A$2:$B$246,2,0)</f>
        <v>КИТАЙ</v>
      </c>
      <c r="W434" s="40"/>
      <c r="X434" s="35" t="e">
        <f t="shared" si="54"/>
        <v>#N/A</v>
      </c>
      <c r="Y434" s="35" t="e">
        <f>VLOOKUP(W434,A433:$S$5784,9,FALSE)</f>
        <v>#N/A</v>
      </c>
      <c r="Z434" s="36" t="e">
        <f t="shared" si="48"/>
        <v>#N/A</v>
      </c>
      <c r="AA434" s="37" t="e">
        <f t="shared" si="49"/>
        <v>#N/A</v>
      </c>
      <c r="AB434" s="38" t="e">
        <f t="shared" si="50"/>
        <v>#N/A</v>
      </c>
      <c r="AC434" s="39" t="e">
        <f t="shared" si="51"/>
        <v>#N/A</v>
      </c>
    </row>
    <row r="435" spans="1:29" ht="10.5" customHeight="1">
      <c r="A435" s="25">
        <v>38736</v>
      </c>
      <c r="B435" s="26" t="s">
        <v>636</v>
      </c>
      <c r="C435" s="27">
        <v>1</v>
      </c>
      <c r="D435" s="27" t="s">
        <v>26</v>
      </c>
      <c r="E435" s="28">
        <v>485</v>
      </c>
      <c r="F435" s="28">
        <v>485</v>
      </c>
      <c r="G435" s="28">
        <v>24.25</v>
      </c>
      <c r="H435" s="28">
        <v>0.7</v>
      </c>
      <c r="I435" s="28">
        <v>1</v>
      </c>
      <c r="J435" s="29">
        <v>3.5999999999999999E-3</v>
      </c>
      <c r="K435" s="28">
        <v>0.7</v>
      </c>
      <c r="L435" s="28">
        <v>1</v>
      </c>
      <c r="M435" s="29">
        <f>C435*J435</f>
        <v>3.5999999999999999E-3</v>
      </c>
      <c r="N435" s="30">
        <v>4607129349230</v>
      </c>
      <c r="O435" s="27">
        <v>84</v>
      </c>
      <c r="P435" s="27">
        <v>8423</v>
      </c>
      <c r="Q435" s="27" t="s">
        <v>615</v>
      </c>
      <c r="R435" s="31">
        <f>VLOOKUP(Q435,[1]Страна!D$1:F$120,2,FALSE)</f>
        <v>0.05</v>
      </c>
      <c r="S435" s="32" t="s">
        <v>28</v>
      </c>
      <c r="T435" s="27" t="str">
        <f>VLOOKUP(S435,[1]Страна!$A$2:$B$246,2,0)</f>
        <v>КИТАЙ</v>
      </c>
      <c r="W435" s="34"/>
      <c r="X435" s="35" t="e">
        <f t="shared" si="54"/>
        <v>#N/A</v>
      </c>
      <c r="Y435" s="35" t="e">
        <f>VLOOKUP(W435,A434:$S$5784,9,FALSE)</f>
        <v>#N/A</v>
      </c>
      <c r="Z435" s="36" t="e">
        <f t="shared" si="48"/>
        <v>#N/A</v>
      </c>
      <c r="AA435" s="37" t="e">
        <f t="shared" si="49"/>
        <v>#N/A</v>
      </c>
      <c r="AB435" s="38" t="e">
        <f t="shared" si="50"/>
        <v>#N/A</v>
      </c>
      <c r="AC435" s="39" t="e">
        <f t="shared" si="51"/>
        <v>#N/A</v>
      </c>
    </row>
    <row r="436" spans="1:29" ht="10.5" customHeight="1">
      <c r="A436" s="25">
        <v>38737</v>
      </c>
      <c r="B436" s="26" t="s">
        <v>637</v>
      </c>
      <c r="C436" s="27">
        <v>1</v>
      </c>
      <c r="D436" s="27" t="s">
        <v>26</v>
      </c>
      <c r="E436" s="28">
        <v>298</v>
      </c>
      <c r="F436" s="28">
        <v>298</v>
      </c>
      <c r="G436" s="28">
        <v>14.9</v>
      </c>
      <c r="H436" s="28">
        <v>0.7</v>
      </c>
      <c r="I436" s="28">
        <v>1</v>
      </c>
      <c r="J436" s="29">
        <v>3.5109999999999998E-3</v>
      </c>
      <c r="K436" s="28">
        <v>0.7</v>
      </c>
      <c r="L436" s="28">
        <v>1</v>
      </c>
      <c r="M436" s="29">
        <f>C436*J436</f>
        <v>3.5109999999999998E-3</v>
      </c>
      <c r="N436" s="30">
        <v>4607129349254</v>
      </c>
      <c r="O436" s="27">
        <v>84</v>
      </c>
      <c r="P436" s="27">
        <v>8423</v>
      </c>
      <c r="Q436" s="27" t="s">
        <v>615</v>
      </c>
      <c r="R436" s="31">
        <f>VLOOKUP(Q436,[1]Страна!D$1:F$120,2,FALSE)</f>
        <v>0.05</v>
      </c>
      <c r="S436" s="32" t="s">
        <v>28</v>
      </c>
      <c r="T436" s="27" t="str">
        <f>VLOOKUP(S436,[1]Страна!$A$2:$B$246,2,0)</f>
        <v>КИТАЙ</v>
      </c>
      <c r="W436" s="34"/>
      <c r="X436" s="35" t="e">
        <f t="shared" si="54"/>
        <v>#N/A</v>
      </c>
      <c r="Y436" s="35" t="e">
        <f>VLOOKUP(W436,A435:$S$5784,9,FALSE)</f>
        <v>#N/A</v>
      </c>
      <c r="Z436" s="36" t="e">
        <f t="shared" si="48"/>
        <v>#N/A</v>
      </c>
      <c r="AA436" s="37" t="e">
        <f t="shared" si="49"/>
        <v>#N/A</v>
      </c>
      <c r="AB436" s="38" t="e">
        <f t="shared" si="50"/>
        <v>#N/A</v>
      </c>
      <c r="AC436" s="39" t="e">
        <f t="shared" si="51"/>
        <v>#N/A</v>
      </c>
    </row>
    <row r="437" spans="1:29" ht="10.5" customHeight="1">
      <c r="A437" s="25" t="s">
        <v>638</v>
      </c>
      <c r="B437" s="26" t="s">
        <v>639</v>
      </c>
      <c r="C437" s="27">
        <v>20</v>
      </c>
      <c r="D437" s="27" t="s">
        <v>26</v>
      </c>
      <c r="E437" s="28">
        <v>648</v>
      </c>
      <c r="F437" s="28">
        <v>12960</v>
      </c>
      <c r="G437" s="28"/>
      <c r="H437" s="28">
        <v>0.8</v>
      </c>
      <c r="I437" s="28">
        <v>1.1000000000000001</v>
      </c>
      <c r="J437" s="29">
        <v>3.0000000000000001E-3</v>
      </c>
      <c r="K437" s="28"/>
      <c r="L437" s="28"/>
      <c r="M437" s="29"/>
      <c r="N437" s="30"/>
      <c r="O437" s="27">
        <v>84</v>
      </c>
      <c r="P437" s="27">
        <v>8423</v>
      </c>
      <c r="Q437" s="27" t="s">
        <v>615</v>
      </c>
      <c r="R437" s="31">
        <f>VLOOKUP(Q437,[1]Страна!D$1:F$120,2,FALSE)</f>
        <v>0.05</v>
      </c>
      <c r="S437" s="32" t="s">
        <v>28</v>
      </c>
      <c r="T437" s="27" t="str">
        <f>VLOOKUP(S437,[1]Страна!$A$2:$B$246,2,0)</f>
        <v>КИТАЙ</v>
      </c>
      <c r="W437" s="34"/>
      <c r="X437" s="35" t="e">
        <f t="shared" si="54"/>
        <v>#N/A</v>
      </c>
      <c r="Y437" s="35" t="e">
        <f>VLOOKUP(W437,A436:$S$5784,9,FALSE)</f>
        <v>#N/A</v>
      </c>
      <c r="Z437" s="36" t="e">
        <f t="shared" si="48"/>
        <v>#N/A</v>
      </c>
      <c r="AA437" s="37" t="e">
        <f t="shared" si="49"/>
        <v>#N/A</v>
      </c>
      <c r="AB437" s="38" t="e">
        <f t="shared" si="50"/>
        <v>#N/A</v>
      </c>
      <c r="AC437" s="39" t="e">
        <f t="shared" si="51"/>
        <v>#N/A</v>
      </c>
    </row>
    <row r="438" spans="1:29" ht="10.5" customHeight="1">
      <c r="A438" s="25">
        <v>238443</v>
      </c>
      <c r="B438" s="26" t="s">
        <v>640</v>
      </c>
      <c r="C438" s="27">
        <v>1</v>
      </c>
      <c r="D438" s="27" t="s">
        <v>26</v>
      </c>
      <c r="E438" s="28">
        <v>910</v>
      </c>
      <c r="F438" s="28">
        <v>910</v>
      </c>
      <c r="G438" s="28">
        <v>45.5</v>
      </c>
      <c r="H438" s="28">
        <v>1.5</v>
      </c>
      <c r="I438" s="28">
        <v>3</v>
      </c>
      <c r="J438" s="29">
        <v>3.8530000000000001E-3</v>
      </c>
      <c r="K438" s="28">
        <v>1.5</v>
      </c>
      <c r="L438" s="28">
        <v>3</v>
      </c>
      <c r="M438" s="29">
        <v>3.8530000000000001E-3</v>
      </c>
      <c r="N438" s="30" t="s">
        <v>641</v>
      </c>
      <c r="O438" s="27">
        <v>84</v>
      </c>
      <c r="P438" s="27">
        <v>8423</v>
      </c>
      <c r="Q438" s="27" t="s">
        <v>615</v>
      </c>
      <c r="R438" s="31">
        <f>VLOOKUP(Q438,[1]Страна!D$1:F$120,2,FALSE)</f>
        <v>0.05</v>
      </c>
      <c r="S438" s="32" t="s">
        <v>28</v>
      </c>
      <c r="T438" s="27" t="str">
        <f>VLOOKUP(S438,[1]Страна!$A$2:$B$246,2,0)</f>
        <v>КИТАЙ</v>
      </c>
      <c r="W438" s="40"/>
      <c r="X438" s="35" t="e">
        <f t="shared" si="54"/>
        <v>#N/A</v>
      </c>
      <c r="Y438" s="35" t="e">
        <f>VLOOKUP(W438,A437:$S$5784,9,FALSE)</f>
        <v>#N/A</v>
      </c>
      <c r="Z438" s="36" t="e">
        <f t="shared" si="48"/>
        <v>#N/A</v>
      </c>
      <c r="AA438" s="37" t="e">
        <f t="shared" si="49"/>
        <v>#N/A</v>
      </c>
      <c r="AB438" s="38" t="e">
        <f t="shared" si="50"/>
        <v>#N/A</v>
      </c>
      <c r="AC438" s="39" t="e">
        <f t="shared" si="51"/>
        <v>#N/A</v>
      </c>
    </row>
    <row r="439" spans="1:29" ht="10.5" customHeight="1">
      <c r="A439" s="25">
        <v>211918</v>
      </c>
      <c r="B439" s="26" t="s">
        <v>642</v>
      </c>
      <c r="C439" s="27">
        <v>1</v>
      </c>
      <c r="D439" s="27" t="s">
        <v>26</v>
      </c>
      <c r="E439" s="28">
        <v>901</v>
      </c>
      <c r="F439" s="28">
        <v>901</v>
      </c>
      <c r="G439" s="28">
        <v>45.050000000000004</v>
      </c>
      <c r="H439" s="28">
        <v>1.5</v>
      </c>
      <c r="I439" s="28">
        <v>1.8</v>
      </c>
      <c r="J439" s="29">
        <v>3.8530000000000001E-3</v>
      </c>
      <c r="K439" s="28">
        <v>1.5</v>
      </c>
      <c r="L439" s="28">
        <v>1.8</v>
      </c>
      <c r="M439" s="29">
        <v>3.8530000000000001E-3</v>
      </c>
      <c r="N439" s="30">
        <v>5055323617126</v>
      </c>
      <c r="O439" s="27">
        <v>84</v>
      </c>
      <c r="P439" s="27">
        <v>8423</v>
      </c>
      <c r="Q439" s="27" t="s">
        <v>615</v>
      </c>
      <c r="R439" s="31">
        <v>0.05</v>
      </c>
      <c r="S439" s="32" t="s">
        <v>28</v>
      </c>
      <c r="T439" s="27" t="str">
        <f>VLOOKUP(S439,[1]Страна!$A$2:$B$246,2,0)</f>
        <v>КИТАЙ</v>
      </c>
      <c r="W439" s="40"/>
      <c r="X439" s="35" t="e">
        <f t="shared" si="54"/>
        <v>#N/A</v>
      </c>
      <c r="Y439" s="35" t="e">
        <f>VLOOKUP(W439,A438:$S$5784,9,FALSE)</f>
        <v>#N/A</v>
      </c>
      <c r="Z439" s="36" t="e">
        <f t="shared" si="48"/>
        <v>#N/A</v>
      </c>
      <c r="AA439" s="37" t="e">
        <f t="shared" si="49"/>
        <v>#N/A</v>
      </c>
      <c r="AB439" s="38" t="e">
        <f t="shared" si="50"/>
        <v>#N/A</v>
      </c>
      <c r="AC439" s="39" t="e">
        <f t="shared" si="51"/>
        <v>#N/A</v>
      </c>
    </row>
    <row r="440" spans="1:29" ht="10.5" customHeight="1">
      <c r="A440" s="25" t="s">
        <v>643</v>
      </c>
      <c r="B440" s="26" t="s">
        <v>644</v>
      </c>
      <c r="C440" s="27">
        <v>10</v>
      </c>
      <c r="D440" s="27" t="s">
        <v>26</v>
      </c>
      <c r="E440" s="28">
        <v>650</v>
      </c>
      <c r="F440" s="28">
        <f>C440*E440</f>
        <v>6500</v>
      </c>
      <c r="G440" s="28"/>
      <c r="H440" s="28">
        <v>1.7</v>
      </c>
      <c r="I440" s="28">
        <f>H440+1</f>
        <v>2.7</v>
      </c>
      <c r="J440" s="29">
        <v>4.2900000000000004E-3</v>
      </c>
      <c r="K440" s="28"/>
      <c r="L440" s="28"/>
      <c r="M440" s="29"/>
      <c r="N440" s="30"/>
      <c r="O440" s="27">
        <v>84</v>
      </c>
      <c r="P440" s="27">
        <v>8423</v>
      </c>
      <c r="Q440" s="27" t="s">
        <v>615</v>
      </c>
      <c r="R440" s="31">
        <f>VLOOKUP(Q440,[1]Страна!D$1:F$120,2,FALSE)</f>
        <v>0.05</v>
      </c>
      <c r="S440" s="32" t="s">
        <v>28</v>
      </c>
      <c r="T440" s="27" t="str">
        <f>VLOOKUP(S440,[1]Страна!$A$2:$B$246,2,0)</f>
        <v>КИТАЙ</v>
      </c>
      <c r="W440" s="34"/>
      <c r="X440" s="35" t="e">
        <f t="shared" si="54"/>
        <v>#N/A</v>
      </c>
      <c r="Y440" s="35" t="e">
        <f>VLOOKUP(W440,A439:$S$5784,9,FALSE)</f>
        <v>#N/A</v>
      </c>
      <c r="Z440" s="36" t="e">
        <f t="shared" si="48"/>
        <v>#N/A</v>
      </c>
      <c r="AA440" s="37" t="e">
        <f t="shared" si="49"/>
        <v>#N/A</v>
      </c>
      <c r="AB440" s="38" t="e">
        <f t="shared" si="50"/>
        <v>#N/A</v>
      </c>
      <c r="AC440" s="39" t="e">
        <f t="shared" si="51"/>
        <v>#N/A</v>
      </c>
    </row>
    <row r="441" spans="1:29" ht="10.5" customHeight="1">
      <c r="A441" s="25">
        <v>238444</v>
      </c>
      <c r="B441" s="26" t="s">
        <v>645</v>
      </c>
      <c r="C441" s="27">
        <v>2</v>
      </c>
      <c r="D441" s="27" t="s">
        <v>26</v>
      </c>
      <c r="E441" s="28">
        <v>876</v>
      </c>
      <c r="F441" s="28">
        <v>1752</v>
      </c>
      <c r="G441" s="28">
        <v>87.600000000000009</v>
      </c>
      <c r="H441" s="28">
        <v>1.6</v>
      </c>
      <c r="I441" s="28">
        <v>2</v>
      </c>
      <c r="J441" s="29">
        <v>4.3559999999999996E-3</v>
      </c>
      <c r="K441" s="28">
        <v>3.2</v>
      </c>
      <c r="L441" s="28">
        <v>4</v>
      </c>
      <c r="M441" s="29">
        <v>8.7119999999999993E-3</v>
      </c>
      <c r="N441" s="30" t="s">
        <v>646</v>
      </c>
      <c r="O441" s="27">
        <v>84</v>
      </c>
      <c r="P441" s="27">
        <v>8423</v>
      </c>
      <c r="Q441" s="27" t="s">
        <v>615</v>
      </c>
      <c r="R441" s="31">
        <v>0.05</v>
      </c>
      <c r="S441" s="32" t="s">
        <v>28</v>
      </c>
      <c r="T441" s="27" t="str">
        <f>VLOOKUP(S441,[1]Страна!$A$2:$B$246,2,0)</f>
        <v>КИТАЙ</v>
      </c>
      <c r="W441" s="40"/>
      <c r="X441" s="35" t="e">
        <f t="shared" si="54"/>
        <v>#N/A</v>
      </c>
      <c r="Y441" s="35" t="e">
        <f>VLOOKUP(W441,A440:$S$5784,9,FALSE)</f>
        <v>#N/A</v>
      </c>
      <c r="Z441" s="36" t="e">
        <f t="shared" si="48"/>
        <v>#N/A</v>
      </c>
      <c r="AA441" s="37" t="e">
        <f t="shared" si="49"/>
        <v>#N/A</v>
      </c>
      <c r="AB441" s="38" t="e">
        <f t="shared" si="50"/>
        <v>#N/A</v>
      </c>
      <c r="AC441" s="39" t="e">
        <f t="shared" si="51"/>
        <v>#N/A</v>
      </c>
    </row>
    <row r="442" spans="1:29" ht="10.5" customHeight="1">
      <c r="A442" s="41">
        <v>219786</v>
      </c>
      <c r="B442" s="42" t="s">
        <v>647</v>
      </c>
      <c r="C442" s="43">
        <v>1</v>
      </c>
      <c r="D442" s="44" t="s">
        <v>26</v>
      </c>
      <c r="E442" s="45">
        <v>476</v>
      </c>
      <c r="F442" s="45">
        <v>476</v>
      </c>
      <c r="G442" s="46">
        <v>23.8</v>
      </c>
      <c r="H442" s="46">
        <v>2</v>
      </c>
      <c r="I442" s="46">
        <v>2.5</v>
      </c>
      <c r="J442" s="47">
        <v>5.1200000000000004E-3</v>
      </c>
      <c r="K442" s="46">
        <v>2</v>
      </c>
      <c r="L442" s="46">
        <v>2.5</v>
      </c>
      <c r="M442" s="47">
        <v>5.1200000000000004E-3</v>
      </c>
      <c r="N442" s="48" t="s">
        <v>648</v>
      </c>
      <c r="O442" s="49">
        <v>84</v>
      </c>
      <c r="P442" s="49">
        <v>8423</v>
      </c>
      <c r="Q442" s="49" t="s">
        <v>615</v>
      </c>
      <c r="R442" s="50">
        <v>0.05</v>
      </c>
      <c r="S442" s="51" t="s">
        <v>28</v>
      </c>
      <c r="T442" s="27" t="str">
        <f>VLOOKUP(S442,[1]Страна!$A$2:$B$246,2,0)</f>
        <v>КИТАЙ</v>
      </c>
      <c r="W442" s="40"/>
      <c r="X442" s="35" t="e">
        <f t="shared" si="54"/>
        <v>#N/A</v>
      </c>
      <c r="Y442" s="35" t="e">
        <f>VLOOKUP(W442,A441:$S$5784,9,FALSE)</f>
        <v>#N/A</v>
      </c>
      <c r="Z442" s="36" t="e">
        <f t="shared" si="48"/>
        <v>#N/A</v>
      </c>
      <c r="AA442" s="37" t="e">
        <f t="shared" si="49"/>
        <v>#N/A</v>
      </c>
      <c r="AB442" s="38" t="e">
        <f t="shared" si="50"/>
        <v>#N/A</v>
      </c>
      <c r="AC442" s="39" t="e">
        <f t="shared" si="51"/>
        <v>#N/A</v>
      </c>
    </row>
    <row r="443" spans="1:29" ht="10.5" customHeight="1">
      <c r="A443" s="41">
        <v>219787</v>
      </c>
      <c r="B443" s="42" t="s">
        <v>649</v>
      </c>
      <c r="C443" s="52">
        <v>1</v>
      </c>
      <c r="D443" s="53" t="s">
        <v>26</v>
      </c>
      <c r="E443" s="54">
        <v>578</v>
      </c>
      <c r="F443" s="54">
        <v>578</v>
      </c>
      <c r="G443" s="46">
        <v>28.900000000000002</v>
      </c>
      <c r="H443" s="46">
        <v>1.5</v>
      </c>
      <c r="I443" s="46">
        <v>2</v>
      </c>
      <c r="J443" s="47">
        <v>4.7999999999999996E-3</v>
      </c>
      <c r="K443" s="46">
        <v>1.5</v>
      </c>
      <c r="L443" s="46">
        <v>2</v>
      </c>
      <c r="M443" s="47">
        <v>4.7999999999999996E-3</v>
      </c>
      <c r="N443" s="48" t="s">
        <v>650</v>
      </c>
      <c r="O443" s="49">
        <v>84</v>
      </c>
      <c r="P443" s="49">
        <v>8423</v>
      </c>
      <c r="Q443" s="49" t="s">
        <v>615</v>
      </c>
      <c r="R443" s="31">
        <f>VLOOKUP(Q443,[1]Страна!D$1:F$120,2,FALSE)</f>
        <v>0.05</v>
      </c>
      <c r="S443" s="51" t="s">
        <v>28</v>
      </c>
      <c r="T443" s="27" t="str">
        <f>VLOOKUP(S443,[1]Страна!$A$2:$B$246,2,0)</f>
        <v>КИТАЙ</v>
      </c>
      <c r="W443" s="40"/>
      <c r="X443" s="35" t="e">
        <f t="shared" si="54"/>
        <v>#N/A</v>
      </c>
      <c r="Y443" s="35" t="e">
        <f>VLOOKUP(W443,A442:$S$5784,9,FALSE)</f>
        <v>#N/A</v>
      </c>
      <c r="Z443" s="36" t="e">
        <f t="shared" si="48"/>
        <v>#N/A</v>
      </c>
      <c r="AA443" s="37" t="e">
        <f t="shared" si="49"/>
        <v>#N/A</v>
      </c>
      <c r="AB443" s="38" t="e">
        <f t="shared" si="50"/>
        <v>#N/A</v>
      </c>
      <c r="AC443" s="39" t="e">
        <f t="shared" si="51"/>
        <v>#N/A</v>
      </c>
    </row>
    <row r="444" spans="1:29" ht="10.5" customHeight="1">
      <c r="A444" s="25">
        <v>167038</v>
      </c>
      <c r="B444" s="26" t="s">
        <v>651</v>
      </c>
      <c r="C444" s="27">
        <v>1</v>
      </c>
      <c r="D444" s="27" t="s">
        <v>26</v>
      </c>
      <c r="E444" s="28">
        <v>281</v>
      </c>
      <c r="F444" s="28">
        <v>281</v>
      </c>
      <c r="G444" s="28">
        <v>14.05</v>
      </c>
      <c r="H444" s="28">
        <v>0.7</v>
      </c>
      <c r="I444" s="28">
        <v>1</v>
      </c>
      <c r="J444" s="29">
        <v>3.591E-3</v>
      </c>
      <c r="K444" s="28">
        <v>0.7</v>
      </c>
      <c r="L444" s="28">
        <v>1</v>
      </c>
      <c r="M444" s="29">
        <v>3.591E-3</v>
      </c>
      <c r="N444" s="30">
        <v>4895156857907</v>
      </c>
      <c r="O444" s="27">
        <v>84</v>
      </c>
      <c r="P444" s="27">
        <v>8423</v>
      </c>
      <c r="Q444" s="27" t="s">
        <v>615</v>
      </c>
      <c r="R444" s="31">
        <v>0.05</v>
      </c>
      <c r="S444" s="32" t="s">
        <v>28</v>
      </c>
      <c r="T444" s="27" t="str">
        <f>VLOOKUP(S444,[1]Страна!$A$2:$B$246,2,0)</f>
        <v>КИТАЙ</v>
      </c>
      <c r="W444" s="40"/>
      <c r="X444" s="35" t="e">
        <f t="shared" si="54"/>
        <v>#N/A</v>
      </c>
      <c r="Y444" s="35" t="e">
        <f>VLOOKUP(W444,A443:$S$5784,9,FALSE)</f>
        <v>#N/A</v>
      </c>
      <c r="Z444" s="36" t="e">
        <f t="shared" si="48"/>
        <v>#N/A</v>
      </c>
      <c r="AA444" s="37" t="e">
        <f t="shared" si="49"/>
        <v>#N/A</v>
      </c>
      <c r="AB444" s="38" t="e">
        <f t="shared" si="50"/>
        <v>#N/A</v>
      </c>
      <c r="AC444" s="39" t="e">
        <f t="shared" si="51"/>
        <v>#N/A</v>
      </c>
    </row>
    <row r="445" spans="1:29" ht="10.5" customHeight="1">
      <c r="A445" s="25">
        <v>219513</v>
      </c>
      <c r="B445" s="26" t="s">
        <v>652</v>
      </c>
      <c r="C445" s="27">
        <v>1</v>
      </c>
      <c r="D445" s="27" t="s">
        <v>26</v>
      </c>
      <c r="E445" s="28">
        <v>502</v>
      </c>
      <c r="F445" s="28">
        <v>502</v>
      </c>
      <c r="G445" s="28">
        <v>25.1</v>
      </c>
      <c r="H445" s="28">
        <v>0.25</v>
      </c>
      <c r="I445" s="28">
        <v>0.3</v>
      </c>
      <c r="J445" s="29">
        <v>4.4999999999999997E-3</v>
      </c>
      <c r="K445" s="28">
        <v>0.25</v>
      </c>
      <c r="L445" s="28">
        <v>0.3</v>
      </c>
      <c r="M445" s="29">
        <f>C445*J445</f>
        <v>4.4999999999999997E-3</v>
      </c>
      <c r="N445" s="30">
        <v>4895156882558</v>
      </c>
      <c r="O445" s="27">
        <v>84</v>
      </c>
      <c r="P445" s="27">
        <v>8423</v>
      </c>
      <c r="Q445" s="27" t="s">
        <v>615</v>
      </c>
      <c r="R445" s="31">
        <f>VLOOKUP(Q445,[1]Страна!D$1:F$120,2,FALSE)</f>
        <v>0.05</v>
      </c>
      <c r="S445" s="32" t="s">
        <v>28</v>
      </c>
      <c r="T445" s="27" t="str">
        <f>VLOOKUP(S445,[1]Страна!$A$2:$B$246,2,0)</f>
        <v>КИТАЙ</v>
      </c>
      <c r="W445" s="34"/>
      <c r="X445" s="35" t="e">
        <f t="shared" si="54"/>
        <v>#N/A</v>
      </c>
      <c r="Y445" s="35" t="e">
        <f>VLOOKUP(W445,A444:$S$5784,9,FALSE)</f>
        <v>#N/A</v>
      </c>
      <c r="Z445" s="36" t="e">
        <f t="shared" si="48"/>
        <v>#N/A</v>
      </c>
      <c r="AA445" s="37" t="e">
        <f t="shared" si="49"/>
        <v>#N/A</v>
      </c>
      <c r="AB445" s="38" t="e">
        <f t="shared" si="50"/>
        <v>#N/A</v>
      </c>
      <c r="AC445" s="39" t="e">
        <f t="shared" si="51"/>
        <v>#N/A</v>
      </c>
    </row>
    <row r="446" spans="1:29" ht="10.5" customHeight="1">
      <c r="A446" s="25">
        <v>189551</v>
      </c>
      <c r="B446" s="26" t="s">
        <v>653</v>
      </c>
      <c r="C446" s="27">
        <v>1</v>
      </c>
      <c r="D446" s="27" t="s">
        <v>26</v>
      </c>
      <c r="E446" s="28">
        <v>689</v>
      </c>
      <c r="F446" s="28">
        <v>689</v>
      </c>
      <c r="G446" s="28">
        <v>34.450000000000003</v>
      </c>
      <c r="H446" s="28">
        <v>1.2</v>
      </c>
      <c r="I446" s="28">
        <v>1.6</v>
      </c>
      <c r="J446" s="29">
        <v>4.6230000000000004E-3</v>
      </c>
      <c r="K446" s="28">
        <v>1.2</v>
      </c>
      <c r="L446" s="28">
        <v>1.6</v>
      </c>
      <c r="M446" s="29">
        <f>C446*J446</f>
        <v>4.6230000000000004E-3</v>
      </c>
      <c r="N446" s="30">
        <v>4895156861225</v>
      </c>
      <c r="O446" s="27">
        <v>84</v>
      </c>
      <c r="P446" s="27">
        <v>8423</v>
      </c>
      <c r="Q446" s="27" t="s">
        <v>615</v>
      </c>
      <c r="R446" s="31">
        <f>VLOOKUP(Q446,[1]Страна!D$1:F$120,2,FALSE)</f>
        <v>0.05</v>
      </c>
      <c r="S446" s="32" t="s">
        <v>28</v>
      </c>
      <c r="T446" s="27" t="str">
        <f>VLOOKUP(S446,[1]Страна!$A$2:$B$246,2,0)</f>
        <v>КИТАЙ</v>
      </c>
      <c r="W446" s="34"/>
      <c r="X446" s="35" t="e">
        <f t="shared" si="54"/>
        <v>#N/A</v>
      </c>
      <c r="Y446" s="35" t="e">
        <f>VLOOKUP(W446,A445:$S$5784,9,FALSE)</f>
        <v>#N/A</v>
      </c>
      <c r="Z446" s="36" t="e">
        <f t="shared" si="48"/>
        <v>#N/A</v>
      </c>
      <c r="AA446" s="37" t="e">
        <f t="shared" si="49"/>
        <v>#N/A</v>
      </c>
      <c r="AB446" s="38" t="e">
        <f t="shared" si="50"/>
        <v>#N/A</v>
      </c>
      <c r="AC446" s="39" t="e">
        <f t="shared" si="51"/>
        <v>#N/A</v>
      </c>
    </row>
    <row r="447" spans="1:29" ht="10.5" customHeight="1">
      <c r="A447" s="41">
        <v>74116</v>
      </c>
      <c r="B447" s="42" t="s">
        <v>654</v>
      </c>
      <c r="C447" s="43">
        <v>1</v>
      </c>
      <c r="D447" s="44" t="s">
        <v>26</v>
      </c>
      <c r="E447" s="45">
        <v>689</v>
      </c>
      <c r="F447" s="45">
        <v>689</v>
      </c>
      <c r="G447" s="46">
        <v>34.450000000000003</v>
      </c>
      <c r="H447" s="46">
        <v>1.6</v>
      </c>
      <c r="I447" s="46">
        <v>1.8</v>
      </c>
      <c r="J447" s="47">
        <v>3.3660000000000001E-3</v>
      </c>
      <c r="K447" s="46">
        <v>1.6</v>
      </c>
      <c r="L447" s="46">
        <v>1.8</v>
      </c>
      <c r="M447" s="47">
        <v>3.3660000000000001E-3</v>
      </c>
      <c r="N447" s="48" t="s">
        <v>655</v>
      </c>
      <c r="O447" s="49">
        <v>84</v>
      </c>
      <c r="P447" s="49">
        <v>8423</v>
      </c>
      <c r="Q447" s="49" t="s">
        <v>615</v>
      </c>
      <c r="R447" s="50">
        <v>0.05</v>
      </c>
      <c r="S447" s="51" t="s">
        <v>28</v>
      </c>
      <c r="T447" s="27" t="str">
        <f>VLOOKUP(S447,[1]Страна!$A$2:$B$246,2,0)</f>
        <v>КИТАЙ</v>
      </c>
      <c r="W447" s="40"/>
      <c r="X447" s="35" t="e">
        <f t="shared" si="54"/>
        <v>#N/A</v>
      </c>
      <c r="Y447" s="35" t="e">
        <f>VLOOKUP(W447,A446:$S$5784,9,FALSE)</f>
        <v>#N/A</v>
      </c>
      <c r="Z447" s="36" t="e">
        <f t="shared" si="48"/>
        <v>#N/A</v>
      </c>
      <c r="AA447" s="37" t="e">
        <f t="shared" si="49"/>
        <v>#N/A</v>
      </c>
      <c r="AB447" s="38" t="e">
        <f t="shared" si="50"/>
        <v>#N/A</v>
      </c>
      <c r="AC447" s="39" t="e">
        <f t="shared" si="51"/>
        <v>#N/A</v>
      </c>
    </row>
    <row r="448" spans="1:29" ht="10.5" customHeight="1">
      <c r="A448" s="25">
        <v>53314</v>
      </c>
      <c r="B448" s="26" t="s">
        <v>656</v>
      </c>
      <c r="C448" s="27">
        <v>2</v>
      </c>
      <c r="D448" s="27" t="s">
        <v>26</v>
      </c>
      <c r="E448" s="28">
        <v>374</v>
      </c>
      <c r="F448" s="28">
        <v>748</v>
      </c>
      <c r="G448" s="28">
        <v>37.4</v>
      </c>
      <c r="H448" s="28">
        <v>1.8</v>
      </c>
      <c r="I448" s="28">
        <v>2</v>
      </c>
      <c r="J448" s="29">
        <v>2.7000000000000001E-3</v>
      </c>
      <c r="K448" s="28">
        <v>3.6</v>
      </c>
      <c r="L448" s="28">
        <v>4</v>
      </c>
      <c r="M448" s="29">
        <f>C448*J448</f>
        <v>5.4000000000000003E-3</v>
      </c>
      <c r="N448" s="30">
        <v>8693807227613</v>
      </c>
      <c r="O448" s="27">
        <v>84</v>
      </c>
      <c r="P448" s="27">
        <v>8423</v>
      </c>
      <c r="Q448" s="27" t="s">
        <v>615</v>
      </c>
      <c r="R448" s="31">
        <f>VLOOKUP(Q448,[1]Страна!D$1:F$120,2,FALSE)</f>
        <v>0.05</v>
      </c>
      <c r="S448" s="32" t="s">
        <v>28</v>
      </c>
      <c r="T448" s="27" t="str">
        <f>VLOOKUP(S448,[1]Страна!$A$2:$B$246,2,0)</f>
        <v>КИТАЙ</v>
      </c>
      <c r="W448" s="34"/>
      <c r="X448" s="35" t="e">
        <f t="shared" si="54"/>
        <v>#N/A</v>
      </c>
      <c r="Y448" s="35" t="e">
        <f>VLOOKUP(W448,A447:$S$5784,9,FALSE)</f>
        <v>#N/A</v>
      </c>
      <c r="Z448" s="36" t="e">
        <f t="shared" si="48"/>
        <v>#N/A</v>
      </c>
      <c r="AA448" s="37" t="e">
        <f t="shared" si="49"/>
        <v>#N/A</v>
      </c>
      <c r="AB448" s="38" t="e">
        <f t="shared" si="50"/>
        <v>#N/A</v>
      </c>
      <c r="AC448" s="39" t="e">
        <f t="shared" si="51"/>
        <v>#N/A</v>
      </c>
    </row>
    <row r="449" spans="1:29" ht="10.5" customHeight="1">
      <c r="A449" s="25">
        <v>218533</v>
      </c>
      <c r="B449" s="26" t="s">
        <v>657</v>
      </c>
      <c r="C449" s="27">
        <v>1</v>
      </c>
      <c r="D449" s="27" t="s">
        <v>26</v>
      </c>
      <c r="E449" s="28">
        <v>1411</v>
      </c>
      <c r="F449" s="28">
        <v>1411</v>
      </c>
      <c r="G449" s="28">
        <v>42.33</v>
      </c>
      <c r="H449" s="28">
        <v>0.04</v>
      </c>
      <c r="I449" s="28">
        <v>0.1</v>
      </c>
      <c r="J449" s="29">
        <v>3.2299999999999998E-3</v>
      </c>
      <c r="K449" s="28">
        <v>0.04</v>
      </c>
      <c r="L449" s="28">
        <v>0.1</v>
      </c>
      <c r="M449" s="29">
        <f>C449*J449</f>
        <v>3.2299999999999998E-3</v>
      </c>
      <c r="N449" s="30">
        <v>8595248133303</v>
      </c>
      <c r="O449" s="27">
        <v>85</v>
      </c>
      <c r="P449" s="27">
        <v>8521</v>
      </c>
      <c r="Q449" s="27" t="s">
        <v>658</v>
      </c>
      <c r="R449" s="31">
        <f>VLOOKUP(Q449,[1]Страна!D$1:F$120,2,FALSE)</f>
        <v>0.03</v>
      </c>
      <c r="S449" s="32" t="s">
        <v>28</v>
      </c>
      <c r="T449" s="27" t="str">
        <f>VLOOKUP(S449,[1]Страна!$A$2:$B$246,2,0)</f>
        <v>КИТАЙ</v>
      </c>
      <c r="W449" s="34"/>
      <c r="X449" s="35" t="e">
        <f t="shared" si="54"/>
        <v>#N/A</v>
      </c>
      <c r="Y449" s="35" t="e">
        <f>VLOOKUP(W449,A448:$S$5784,9,FALSE)</f>
        <v>#N/A</v>
      </c>
      <c r="Z449" s="36" t="e">
        <f t="shared" si="48"/>
        <v>#N/A</v>
      </c>
      <c r="AA449" s="37" t="e">
        <f t="shared" si="49"/>
        <v>#N/A</v>
      </c>
      <c r="AB449" s="38" t="e">
        <f t="shared" si="50"/>
        <v>#N/A</v>
      </c>
      <c r="AC449" s="39" t="e">
        <f t="shared" si="51"/>
        <v>#N/A</v>
      </c>
    </row>
    <row r="450" spans="1:29" ht="10.5" customHeight="1">
      <c r="A450" s="25">
        <v>238356</v>
      </c>
      <c r="B450" s="26" t="s">
        <v>659</v>
      </c>
      <c r="C450" s="27">
        <v>8</v>
      </c>
      <c r="D450" s="27" t="s">
        <v>26</v>
      </c>
      <c r="E450" s="28">
        <v>1730</v>
      </c>
      <c r="F450" s="28">
        <v>13840</v>
      </c>
      <c r="G450" s="28">
        <v>415.2</v>
      </c>
      <c r="H450" s="28">
        <v>0.1</v>
      </c>
      <c r="I450" s="28">
        <v>0.2</v>
      </c>
      <c r="J450" s="29">
        <v>3.5199999999999999E-4</v>
      </c>
      <c r="K450" s="28">
        <v>0.8</v>
      </c>
      <c r="L450" s="28">
        <v>1.6</v>
      </c>
      <c r="M450" s="29">
        <v>2.8159999999999999E-3</v>
      </c>
      <c r="N450" s="30" t="s">
        <v>660</v>
      </c>
      <c r="O450" s="27">
        <v>85</v>
      </c>
      <c r="P450" s="27">
        <v>8521</v>
      </c>
      <c r="Q450" s="27" t="s">
        <v>658</v>
      </c>
      <c r="R450" s="31">
        <f>VLOOKUP(Q450,[1]Страна!D$1:F$120,2,FALSE)</f>
        <v>0.03</v>
      </c>
      <c r="S450" s="32" t="s">
        <v>28</v>
      </c>
      <c r="T450" s="27" t="str">
        <f>VLOOKUP(S450,[1]Страна!$A$2:$B$246,2,0)</f>
        <v>КИТАЙ</v>
      </c>
      <c r="W450" s="34"/>
      <c r="X450" s="35" t="e">
        <f t="shared" si="54"/>
        <v>#N/A</v>
      </c>
      <c r="Y450" s="35" t="e">
        <f>VLOOKUP(W450,A449:$S$5784,9,FALSE)</f>
        <v>#N/A</v>
      </c>
      <c r="Z450" s="36" t="e">
        <f t="shared" si="48"/>
        <v>#N/A</v>
      </c>
      <c r="AA450" s="37" t="e">
        <f t="shared" si="49"/>
        <v>#N/A</v>
      </c>
      <c r="AB450" s="38" t="e">
        <f t="shared" si="50"/>
        <v>#N/A</v>
      </c>
      <c r="AC450" s="39" t="e">
        <f t="shared" si="51"/>
        <v>#N/A</v>
      </c>
    </row>
    <row r="451" spans="1:29" ht="10.5" customHeight="1">
      <c r="A451" s="25">
        <v>76703</v>
      </c>
      <c r="B451" s="26" t="s">
        <v>661</v>
      </c>
      <c r="C451" s="27">
        <v>1</v>
      </c>
      <c r="D451" s="27" t="s">
        <v>26</v>
      </c>
      <c r="E451" s="28">
        <v>2669</v>
      </c>
      <c r="F451" s="28">
        <v>2669</v>
      </c>
      <c r="G451" s="28">
        <v>80.069999999999993</v>
      </c>
      <c r="H451" s="28">
        <v>0.25</v>
      </c>
      <c r="I451" s="28">
        <v>0.3</v>
      </c>
      <c r="J451" s="29">
        <v>1.5839999999999999E-3</v>
      </c>
      <c r="K451" s="28">
        <v>0.25</v>
      </c>
      <c r="L451" s="28">
        <v>0.3</v>
      </c>
      <c r="M451" s="29">
        <f t="shared" ref="M451:M457" si="55">C451*J451</f>
        <v>1.5839999999999999E-3</v>
      </c>
      <c r="N451" s="30">
        <v>4895156834908</v>
      </c>
      <c r="O451" s="27">
        <v>85</v>
      </c>
      <c r="P451" s="27">
        <v>8521</v>
      </c>
      <c r="Q451" s="27" t="s">
        <v>658</v>
      </c>
      <c r="R451" s="31">
        <f>VLOOKUP(Q451,[1]Страна!D$1:F$120,2,FALSE)</f>
        <v>0.03</v>
      </c>
      <c r="S451" s="32" t="s">
        <v>28</v>
      </c>
      <c r="T451" s="27" t="str">
        <f>VLOOKUP(S451,[1]Страна!$A$2:$B$246,2,0)</f>
        <v>КИТАЙ</v>
      </c>
      <c r="W451" s="34"/>
      <c r="X451" s="35" t="e">
        <f t="shared" si="54"/>
        <v>#N/A</v>
      </c>
      <c r="Y451" s="35" t="e">
        <f>VLOOKUP(W451,A450:$S$5784,9,FALSE)</f>
        <v>#N/A</v>
      </c>
      <c r="Z451" s="36" t="e">
        <f t="shared" ref="Z451:Z514" si="56">VLOOKUP(W451,A$3:T$5784,18,FALSE)</f>
        <v>#N/A</v>
      </c>
      <c r="AA451" s="37" t="e">
        <f t="shared" ref="AA451:AA514" si="57">VLOOKUP(W451,A$3:S$5784,10,FALSE)</f>
        <v>#N/A</v>
      </c>
      <c r="AB451" s="38" t="e">
        <f t="shared" ref="AB451:AB514" si="58">VLOOKUP(W451,A$3:T$5784,20,FALSE)</f>
        <v>#N/A</v>
      </c>
      <c r="AC451" s="39" t="e">
        <f t="shared" si="51"/>
        <v>#N/A</v>
      </c>
    </row>
    <row r="452" spans="1:29" ht="10.5" customHeight="1">
      <c r="A452" s="25">
        <v>27693</v>
      </c>
      <c r="B452" s="26" t="s">
        <v>662</v>
      </c>
      <c r="C452" s="27">
        <v>1</v>
      </c>
      <c r="D452" s="27" t="s">
        <v>26</v>
      </c>
      <c r="E452" s="28">
        <v>26978</v>
      </c>
      <c r="F452" s="28">
        <v>26978</v>
      </c>
      <c r="G452" s="28">
        <v>1348.9</v>
      </c>
      <c r="H452" s="28">
        <v>96</v>
      </c>
      <c r="I452" s="28">
        <v>108</v>
      </c>
      <c r="J452" s="29">
        <v>1.1060000000000001</v>
      </c>
      <c r="K452" s="28">
        <v>96</v>
      </c>
      <c r="L452" s="28">
        <v>108</v>
      </c>
      <c r="M452" s="29">
        <f t="shared" si="55"/>
        <v>1.1060000000000001</v>
      </c>
      <c r="N452" s="30">
        <v>4811159031045</v>
      </c>
      <c r="O452" s="27">
        <v>84</v>
      </c>
      <c r="P452" s="27">
        <v>8418</v>
      </c>
      <c r="Q452" s="27" t="s">
        <v>663</v>
      </c>
      <c r="R452" s="50">
        <v>0.05</v>
      </c>
      <c r="S452" s="32" t="s">
        <v>457</v>
      </c>
      <c r="T452" s="27" t="str">
        <f>VLOOKUP(S452,[1]Страна!$A$2:$B$246,2,0)</f>
        <v xml:space="preserve">БЕЛАРУСЬ </v>
      </c>
      <c r="W452" s="34"/>
      <c r="X452" s="35" t="e">
        <f t="shared" si="54"/>
        <v>#N/A</v>
      </c>
      <c r="Y452" s="35" t="e">
        <f>VLOOKUP(W452,A451:$S$5784,9,FALSE)</f>
        <v>#N/A</v>
      </c>
      <c r="Z452" s="36" t="e">
        <f t="shared" si="56"/>
        <v>#N/A</v>
      </c>
      <c r="AA452" s="37" t="e">
        <f t="shared" si="57"/>
        <v>#N/A</v>
      </c>
      <c r="AB452" s="38" t="e">
        <f t="shared" si="58"/>
        <v>#N/A</v>
      </c>
      <c r="AC452" s="39" t="e">
        <f t="shared" ref="AC452:AC515" si="59">VLOOKUP(W452,A$3:T$5784,14,FALSE)</f>
        <v>#N/A</v>
      </c>
    </row>
    <row r="453" spans="1:29" ht="10.5" customHeight="1">
      <c r="A453" s="25">
        <v>133492</v>
      </c>
      <c r="B453" s="26" t="s">
        <v>664</v>
      </c>
      <c r="C453" s="27">
        <v>1</v>
      </c>
      <c r="D453" s="27" t="s">
        <v>26</v>
      </c>
      <c r="E453" s="28">
        <v>1122</v>
      </c>
      <c r="F453" s="28">
        <v>1122</v>
      </c>
      <c r="G453" s="28">
        <v>0</v>
      </c>
      <c r="H453" s="28">
        <v>0.9</v>
      </c>
      <c r="I453" s="28">
        <v>1</v>
      </c>
      <c r="J453" s="29">
        <v>6.6E-4</v>
      </c>
      <c r="K453" s="28">
        <v>0.9</v>
      </c>
      <c r="L453" s="28">
        <v>1</v>
      </c>
      <c r="M453" s="29">
        <f t="shared" si="55"/>
        <v>6.6E-4</v>
      </c>
      <c r="N453" s="30">
        <v>4714033836111</v>
      </c>
      <c r="O453" s="27">
        <v>85</v>
      </c>
      <c r="P453" s="27">
        <v>8507</v>
      </c>
      <c r="Q453" s="27" t="s">
        <v>665</v>
      </c>
      <c r="R453" s="31">
        <f>VLOOKUP(Q453,[1]Страна!D$1:F$120,2,FALSE)</f>
        <v>0</v>
      </c>
      <c r="S453" s="32" t="s">
        <v>28</v>
      </c>
      <c r="T453" s="27" t="str">
        <f>VLOOKUP(S453,[1]Страна!$A$2:$B$246,2,0)</f>
        <v>КИТАЙ</v>
      </c>
      <c r="W453" s="34"/>
      <c r="X453" s="35" t="e">
        <f t="shared" si="54"/>
        <v>#N/A</v>
      </c>
      <c r="Y453" s="35" t="e">
        <f>VLOOKUP(W453,A452:$S$5784,9,FALSE)</f>
        <v>#N/A</v>
      </c>
      <c r="Z453" s="36" t="e">
        <f t="shared" si="56"/>
        <v>#N/A</v>
      </c>
      <c r="AA453" s="37" t="e">
        <f t="shared" si="57"/>
        <v>#N/A</v>
      </c>
      <c r="AB453" s="38" t="e">
        <f t="shared" si="58"/>
        <v>#N/A</v>
      </c>
      <c r="AC453" s="39" t="e">
        <f t="shared" si="59"/>
        <v>#N/A</v>
      </c>
    </row>
    <row r="454" spans="1:29" ht="10.5" customHeight="1">
      <c r="A454" s="25">
        <v>212525</v>
      </c>
      <c r="B454" s="26" t="s">
        <v>666</v>
      </c>
      <c r="C454" s="27">
        <v>1</v>
      </c>
      <c r="D454" s="27" t="s">
        <v>26</v>
      </c>
      <c r="E454" s="28">
        <v>519</v>
      </c>
      <c r="F454" s="28">
        <v>519</v>
      </c>
      <c r="G454" s="28">
        <v>0</v>
      </c>
      <c r="H454" s="28">
        <v>0.5</v>
      </c>
      <c r="I454" s="28">
        <v>0.7</v>
      </c>
      <c r="J454" s="29">
        <v>7.9199999999999995E-4</v>
      </c>
      <c r="K454" s="28">
        <v>0.5</v>
      </c>
      <c r="L454" s="28">
        <v>0.7</v>
      </c>
      <c r="M454" s="29">
        <f t="shared" si="55"/>
        <v>7.9199999999999995E-4</v>
      </c>
      <c r="N454" s="30">
        <v>4714033836036</v>
      </c>
      <c r="O454" s="27">
        <v>85</v>
      </c>
      <c r="P454" s="27">
        <v>8507</v>
      </c>
      <c r="Q454" s="27" t="s">
        <v>665</v>
      </c>
      <c r="R454" s="31">
        <f>VLOOKUP(Q454,[1]Страна!D$1:F$120,2,FALSE)</f>
        <v>0</v>
      </c>
      <c r="S454" s="32" t="s">
        <v>28</v>
      </c>
      <c r="T454" s="27" t="str">
        <f>VLOOKUP(S454,[1]Страна!$A$2:$B$246,2,0)</f>
        <v>КИТАЙ</v>
      </c>
      <c r="W454" s="34"/>
      <c r="X454" s="35" t="e">
        <f t="shared" si="54"/>
        <v>#N/A</v>
      </c>
      <c r="Y454" s="35" t="e">
        <f>VLOOKUP(W454,A453:$S$5784,9,FALSE)</f>
        <v>#N/A</v>
      </c>
      <c r="Z454" s="36" t="e">
        <f t="shared" si="56"/>
        <v>#N/A</v>
      </c>
      <c r="AA454" s="37" t="e">
        <f t="shared" si="57"/>
        <v>#N/A</v>
      </c>
      <c r="AB454" s="38" t="e">
        <f t="shared" si="58"/>
        <v>#N/A</v>
      </c>
      <c r="AC454" s="39" t="e">
        <f t="shared" si="59"/>
        <v>#N/A</v>
      </c>
    </row>
    <row r="455" spans="1:29" ht="10.5" customHeight="1">
      <c r="A455" s="25">
        <v>223047</v>
      </c>
      <c r="B455" s="26" t="s">
        <v>667</v>
      </c>
      <c r="C455" s="27">
        <v>1</v>
      </c>
      <c r="D455" s="27" t="s">
        <v>26</v>
      </c>
      <c r="E455" s="28">
        <v>782</v>
      </c>
      <c r="F455" s="28">
        <v>782</v>
      </c>
      <c r="G455" s="28">
        <v>0</v>
      </c>
      <c r="H455" s="28">
        <v>0.8</v>
      </c>
      <c r="I455" s="28">
        <v>1</v>
      </c>
      <c r="J455" s="29">
        <v>1.92E-4</v>
      </c>
      <c r="K455" s="28">
        <v>0.8</v>
      </c>
      <c r="L455" s="28">
        <v>1</v>
      </c>
      <c r="M455" s="29">
        <f t="shared" si="55"/>
        <v>1.92E-4</v>
      </c>
      <c r="N455" s="30">
        <v>4714033836333</v>
      </c>
      <c r="O455" s="27">
        <v>85</v>
      </c>
      <c r="P455" s="27">
        <v>8507</v>
      </c>
      <c r="Q455" s="27" t="s">
        <v>665</v>
      </c>
      <c r="R455" s="31">
        <f>VLOOKUP(Q455,[1]Страна!D$1:F$120,2,FALSE)</f>
        <v>0</v>
      </c>
      <c r="S455" s="32" t="s">
        <v>28</v>
      </c>
      <c r="T455" s="27" t="str">
        <f>VLOOKUP(S455,[1]Страна!$A$2:$B$246,2,0)</f>
        <v>КИТАЙ</v>
      </c>
      <c r="W455" s="34"/>
      <c r="X455" s="35" t="e">
        <f t="shared" si="54"/>
        <v>#N/A</v>
      </c>
      <c r="Y455" s="35" t="e">
        <f>VLOOKUP(W455,A454:$S$5784,9,FALSE)</f>
        <v>#N/A</v>
      </c>
      <c r="Z455" s="36" t="e">
        <f t="shared" si="56"/>
        <v>#N/A</v>
      </c>
      <c r="AA455" s="37" t="e">
        <f t="shared" si="57"/>
        <v>#N/A</v>
      </c>
      <c r="AB455" s="38" t="e">
        <f t="shared" si="58"/>
        <v>#N/A</v>
      </c>
      <c r="AC455" s="39" t="e">
        <f t="shared" si="59"/>
        <v>#N/A</v>
      </c>
    </row>
    <row r="456" spans="1:29" ht="10.5" customHeight="1">
      <c r="A456" s="25">
        <v>221058</v>
      </c>
      <c r="B456" s="26" t="s">
        <v>668</v>
      </c>
      <c r="C456" s="27">
        <v>1</v>
      </c>
      <c r="D456" s="27" t="s">
        <v>26</v>
      </c>
      <c r="E456" s="28">
        <v>292</v>
      </c>
      <c r="F456" s="28">
        <v>292</v>
      </c>
      <c r="G456" s="28">
        <v>0</v>
      </c>
      <c r="H456" s="28">
        <v>0.18</v>
      </c>
      <c r="I456" s="28">
        <v>0.2</v>
      </c>
      <c r="J456" s="29">
        <v>3.3599999999999998E-4</v>
      </c>
      <c r="K456" s="28">
        <v>0.18</v>
      </c>
      <c r="L456" s="28">
        <v>0.2</v>
      </c>
      <c r="M456" s="29">
        <f t="shared" si="55"/>
        <v>3.3599999999999998E-4</v>
      </c>
      <c r="N456" s="30">
        <v>4714033836302</v>
      </c>
      <c r="O456" s="27">
        <v>85</v>
      </c>
      <c r="P456" s="27">
        <v>8507</v>
      </c>
      <c r="Q456" s="27" t="s">
        <v>665</v>
      </c>
      <c r="R456" s="31">
        <f>VLOOKUP(Q456,[1]Страна!D$1:F$120,2,FALSE)</f>
        <v>0</v>
      </c>
      <c r="S456" s="32" t="s">
        <v>28</v>
      </c>
      <c r="T456" s="27" t="str">
        <f>VLOOKUP(S456,[1]Страна!$A$2:$B$246,2,0)</f>
        <v>КИТАЙ</v>
      </c>
      <c r="W456" s="34"/>
      <c r="X456" s="35" t="e">
        <f t="shared" si="54"/>
        <v>#N/A</v>
      </c>
      <c r="Y456" s="35" t="e">
        <f>VLOOKUP(W456,A455:$S$5784,9,FALSE)</f>
        <v>#N/A</v>
      </c>
      <c r="Z456" s="36" t="e">
        <f t="shared" si="56"/>
        <v>#N/A</v>
      </c>
      <c r="AA456" s="37" t="e">
        <f t="shared" si="57"/>
        <v>#N/A</v>
      </c>
      <c r="AB456" s="38" t="e">
        <f t="shared" si="58"/>
        <v>#N/A</v>
      </c>
      <c r="AC456" s="39" t="e">
        <f t="shared" si="59"/>
        <v>#N/A</v>
      </c>
    </row>
    <row r="457" spans="1:29" ht="10.5" customHeight="1">
      <c r="A457" s="25">
        <v>221059</v>
      </c>
      <c r="B457" s="26" t="s">
        <v>669</v>
      </c>
      <c r="C457" s="27">
        <v>1</v>
      </c>
      <c r="D457" s="27" t="s">
        <v>26</v>
      </c>
      <c r="E457" s="28">
        <v>467</v>
      </c>
      <c r="F457" s="28">
        <v>467</v>
      </c>
      <c r="G457" s="28">
        <v>0</v>
      </c>
      <c r="H457" s="28">
        <v>0.12</v>
      </c>
      <c r="I457" s="28">
        <v>0.15</v>
      </c>
      <c r="J457" s="29">
        <v>1.6799999999999999E-4</v>
      </c>
      <c r="K457" s="28">
        <v>0.12</v>
      </c>
      <c r="L457" s="28">
        <v>0.15</v>
      </c>
      <c r="M457" s="29">
        <f t="shared" si="55"/>
        <v>1.6799999999999999E-4</v>
      </c>
      <c r="N457" s="30">
        <v>4714033836326</v>
      </c>
      <c r="O457" s="27">
        <v>85</v>
      </c>
      <c r="P457" s="27">
        <v>8507</v>
      </c>
      <c r="Q457" s="27" t="s">
        <v>665</v>
      </c>
      <c r="R457" s="31">
        <f>VLOOKUP(Q457,[1]Страна!D$1:F$120,2,FALSE)</f>
        <v>0</v>
      </c>
      <c r="S457" s="32" t="s">
        <v>28</v>
      </c>
      <c r="T457" s="27" t="str">
        <f>VLOOKUP(S457,[1]Страна!$A$2:$B$246,2,0)</f>
        <v>КИТАЙ</v>
      </c>
      <c r="W457" s="34"/>
      <c r="X457" s="35" t="e">
        <f t="shared" si="54"/>
        <v>#N/A</v>
      </c>
      <c r="Y457" s="35" t="e">
        <f>VLOOKUP(W457,A456:$S$5784,9,FALSE)</f>
        <v>#N/A</v>
      </c>
      <c r="Z457" s="36" t="e">
        <f t="shared" si="56"/>
        <v>#N/A</v>
      </c>
      <c r="AA457" s="37" t="e">
        <f t="shared" si="57"/>
        <v>#N/A</v>
      </c>
      <c r="AB457" s="38" t="e">
        <f t="shared" si="58"/>
        <v>#N/A</v>
      </c>
      <c r="AC457" s="39" t="e">
        <f t="shared" si="59"/>
        <v>#N/A</v>
      </c>
    </row>
    <row r="458" spans="1:29" ht="10.5" customHeight="1">
      <c r="A458" s="25">
        <v>234625</v>
      </c>
      <c r="B458" s="26" t="s">
        <v>670</v>
      </c>
      <c r="C458" s="27">
        <v>1</v>
      </c>
      <c r="D458" s="27" t="s">
        <v>26</v>
      </c>
      <c r="E458" s="28">
        <v>684</v>
      </c>
      <c r="F458" s="28">
        <v>684</v>
      </c>
      <c r="G458" s="28">
        <v>0</v>
      </c>
      <c r="H458" s="28">
        <v>0.4</v>
      </c>
      <c r="I458" s="28">
        <v>0.45</v>
      </c>
      <c r="J458" s="29">
        <v>7.1000000000000002E-4</v>
      </c>
      <c r="K458" s="28">
        <v>0.4</v>
      </c>
      <c r="L458" s="28">
        <v>0.45</v>
      </c>
      <c r="M458" s="29">
        <v>7.1000000000000002E-4</v>
      </c>
      <c r="N458" s="30">
        <v>4714033836395</v>
      </c>
      <c r="O458" s="27">
        <v>85</v>
      </c>
      <c r="P458" s="27">
        <v>8507</v>
      </c>
      <c r="Q458" s="27" t="s">
        <v>665</v>
      </c>
      <c r="R458" s="31">
        <v>0</v>
      </c>
      <c r="S458" s="32" t="s">
        <v>28</v>
      </c>
      <c r="T458" s="27" t="str">
        <f>VLOOKUP(S458,[1]Страна!$A$2:$B$246,2,0)</f>
        <v>КИТАЙ</v>
      </c>
      <c r="W458" s="40"/>
      <c r="X458" s="35" t="e">
        <f t="shared" si="54"/>
        <v>#N/A</v>
      </c>
      <c r="Y458" s="35" t="e">
        <f>VLOOKUP(W458,A457:$S$5784,9,FALSE)</f>
        <v>#N/A</v>
      </c>
      <c r="Z458" s="36" t="e">
        <f t="shared" si="56"/>
        <v>#N/A</v>
      </c>
      <c r="AA458" s="37" t="e">
        <f t="shared" si="57"/>
        <v>#N/A</v>
      </c>
      <c r="AB458" s="38" t="e">
        <f t="shared" si="58"/>
        <v>#N/A</v>
      </c>
      <c r="AC458" s="39" t="e">
        <f t="shared" si="59"/>
        <v>#N/A</v>
      </c>
    </row>
    <row r="459" spans="1:29" ht="10.5" customHeight="1">
      <c r="A459" s="25">
        <v>234624</v>
      </c>
      <c r="B459" s="26" t="s">
        <v>671</v>
      </c>
      <c r="C459" s="27">
        <v>1</v>
      </c>
      <c r="D459" s="27" t="s">
        <v>26</v>
      </c>
      <c r="E459" s="28">
        <v>570</v>
      </c>
      <c r="F459" s="28">
        <v>570</v>
      </c>
      <c r="G459" s="28">
        <v>0</v>
      </c>
      <c r="H459" s="28">
        <v>0.26</v>
      </c>
      <c r="I459" s="28">
        <v>0.3</v>
      </c>
      <c r="J459" s="29">
        <v>7.9199999999999995E-4</v>
      </c>
      <c r="K459" s="28">
        <v>0.26</v>
      </c>
      <c r="L459" s="28">
        <v>0.3</v>
      </c>
      <c r="M459" s="29">
        <f>C459*J459</f>
        <v>7.9199999999999995E-4</v>
      </c>
      <c r="N459" s="30">
        <v>4714033836388</v>
      </c>
      <c r="O459" s="27">
        <v>85</v>
      </c>
      <c r="P459" s="27">
        <v>8507</v>
      </c>
      <c r="Q459" s="27" t="s">
        <v>665</v>
      </c>
      <c r="R459" s="31">
        <f>VLOOKUP(Q459,[1]Страна!D$1:F$120,2,FALSE)</f>
        <v>0</v>
      </c>
      <c r="S459" s="32" t="s">
        <v>28</v>
      </c>
      <c r="T459" s="27" t="str">
        <f>VLOOKUP(S459,[1]Страна!$A$2:$B$246,2,0)</f>
        <v>КИТАЙ</v>
      </c>
      <c r="W459" s="34"/>
      <c r="X459" s="35" t="e">
        <f t="shared" si="54"/>
        <v>#N/A</v>
      </c>
      <c r="Y459" s="35" t="e">
        <f>VLOOKUP(W459,A458:$S$5784,9,FALSE)</f>
        <v>#N/A</v>
      </c>
      <c r="Z459" s="36" t="e">
        <f t="shared" si="56"/>
        <v>#N/A</v>
      </c>
      <c r="AA459" s="37" t="e">
        <f t="shared" si="57"/>
        <v>#N/A</v>
      </c>
      <c r="AB459" s="38" t="e">
        <f t="shared" si="58"/>
        <v>#N/A</v>
      </c>
      <c r="AC459" s="39" t="e">
        <f t="shared" si="59"/>
        <v>#N/A</v>
      </c>
    </row>
    <row r="460" spans="1:29" ht="10.5" customHeight="1">
      <c r="A460" s="25">
        <v>216759</v>
      </c>
      <c r="B460" s="26" t="s">
        <v>672</v>
      </c>
      <c r="C460" s="27">
        <v>1</v>
      </c>
      <c r="D460" s="27" t="s">
        <v>26</v>
      </c>
      <c r="E460" s="28">
        <v>5066</v>
      </c>
      <c r="F460" s="28">
        <v>5066</v>
      </c>
      <c r="G460" s="28">
        <v>253.3</v>
      </c>
      <c r="H460" s="28">
        <v>10.5</v>
      </c>
      <c r="I460" s="28">
        <v>12</v>
      </c>
      <c r="J460" s="29">
        <v>5.8200000000000002E-2</v>
      </c>
      <c r="K460" s="28">
        <v>10.5</v>
      </c>
      <c r="L460" s="28">
        <v>12</v>
      </c>
      <c r="M460" s="29">
        <f>C460*J460</f>
        <v>5.8200000000000002E-2</v>
      </c>
      <c r="N460" s="30">
        <v>0</v>
      </c>
      <c r="O460" s="27">
        <v>85</v>
      </c>
      <c r="P460" s="27">
        <v>8516</v>
      </c>
      <c r="Q460" s="27" t="s">
        <v>673</v>
      </c>
      <c r="R460" s="31">
        <f>VLOOKUP(Q460,[1]Страна!D$1:F$120,2,FALSE)</f>
        <v>0.05</v>
      </c>
      <c r="S460" s="32" t="s">
        <v>520</v>
      </c>
      <c r="T460" s="27" t="str">
        <f>VLOOKUP(S460,[1]Страна!$A$2:$B$246,2,0)</f>
        <v xml:space="preserve">ИТАЛИЯ </v>
      </c>
      <c r="W460" s="34"/>
      <c r="X460" s="35" t="e">
        <f t="shared" si="54"/>
        <v>#N/A</v>
      </c>
      <c r="Y460" s="35" t="e">
        <f>VLOOKUP(W460,A459:$S$5784,9,FALSE)</f>
        <v>#N/A</v>
      </c>
      <c r="Z460" s="36" t="e">
        <f t="shared" si="56"/>
        <v>#N/A</v>
      </c>
      <c r="AA460" s="37" t="e">
        <f t="shared" si="57"/>
        <v>#N/A</v>
      </c>
      <c r="AB460" s="38" t="e">
        <f t="shared" si="58"/>
        <v>#N/A</v>
      </c>
      <c r="AC460" s="39" t="e">
        <f t="shared" si="59"/>
        <v>#N/A</v>
      </c>
    </row>
    <row r="461" spans="1:29" ht="10.5" customHeight="1">
      <c r="A461" s="25">
        <v>216761</v>
      </c>
      <c r="B461" s="26" t="s">
        <v>674</v>
      </c>
      <c r="C461" s="27">
        <v>1</v>
      </c>
      <c r="D461" s="27" t="s">
        <v>26</v>
      </c>
      <c r="E461" s="28">
        <v>5695</v>
      </c>
      <c r="F461" s="28">
        <v>5695</v>
      </c>
      <c r="G461" s="28">
        <v>284.75</v>
      </c>
      <c r="H461" s="28">
        <v>7.4</v>
      </c>
      <c r="I461" s="28">
        <v>8.8000000000000007</v>
      </c>
      <c r="J461" s="29">
        <v>6.3E-2</v>
      </c>
      <c r="K461" s="28">
        <v>7.4</v>
      </c>
      <c r="L461" s="28">
        <v>8.8000000000000007</v>
      </c>
      <c r="M461" s="29">
        <f>C461*J461</f>
        <v>6.3E-2</v>
      </c>
      <c r="N461" s="30">
        <v>5414849590281</v>
      </c>
      <c r="O461" s="27">
        <v>85</v>
      </c>
      <c r="P461" s="27">
        <v>8516</v>
      </c>
      <c r="Q461" s="27" t="s">
        <v>673</v>
      </c>
      <c r="R461" s="31">
        <f>VLOOKUP(Q461,[1]Страна!D$1:F$120,2,FALSE)</f>
        <v>0.05</v>
      </c>
      <c r="S461" s="32" t="s">
        <v>540</v>
      </c>
      <c r="T461" s="27" t="str">
        <f>VLOOKUP(S461,[1]Страна!$A$2:$B$246,2,0)</f>
        <v>ПОЛЬША</v>
      </c>
      <c r="W461" s="34"/>
      <c r="X461" s="35" t="e">
        <f t="shared" si="54"/>
        <v>#N/A</v>
      </c>
      <c r="Y461" s="35" t="e">
        <f>VLOOKUP(W461,A460:$S$5784,9,FALSE)</f>
        <v>#N/A</v>
      </c>
      <c r="Z461" s="36" t="e">
        <f t="shared" si="56"/>
        <v>#N/A</v>
      </c>
      <c r="AA461" s="37" t="e">
        <f t="shared" si="57"/>
        <v>#N/A</v>
      </c>
      <c r="AB461" s="38" t="e">
        <f t="shared" si="58"/>
        <v>#N/A</v>
      </c>
      <c r="AC461" s="39" t="e">
        <f t="shared" si="59"/>
        <v>#N/A</v>
      </c>
    </row>
    <row r="462" spans="1:29" ht="10.5" customHeight="1">
      <c r="A462" s="25">
        <v>34695</v>
      </c>
      <c r="B462" s="26" t="s">
        <v>675</v>
      </c>
      <c r="C462" s="27">
        <v>1</v>
      </c>
      <c r="D462" s="27" t="s">
        <v>26</v>
      </c>
      <c r="E462" s="28">
        <v>6086</v>
      </c>
      <c r="F462" s="28">
        <v>6086</v>
      </c>
      <c r="G462" s="28">
        <v>304.3</v>
      </c>
      <c r="H462" s="28">
        <v>18</v>
      </c>
      <c r="I462" s="28">
        <v>20</v>
      </c>
      <c r="J462" s="29">
        <v>0.113</v>
      </c>
      <c r="K462" s="28">
        <v>18</v>
      </c>
      <c r="L462" s="28">
        <v>20</v>
      </c>
      <c r="M462" s="29">
        <v>0.113</v>
      </c>
      <c r="N462" s="30" t="s">
        <v>676</v>
      </c>
      <c r="O462" s="27">
        <v>85</v>
      </c>
      <c r="P462" s="27">
        <v>8516</v>
      </c>
      <c r="Q462" s="27" t="s">
        <v>673</v>
      </c>
      <c r="R462" s="31">
        <f>VLOOKUP(Q462,[1]Страна!D$1:F$120,2,FALSE)</f>
        <v>0.05</v>
      </c>
      <c r="S462" s="32" t="s">
        <v>47</v>
      </c>
      <c r="T462" s="27" t="str">
        <f>VLOOKUP(S462,[1]Страна!$A$2:$B$246,2,0)</f>
        <v>РОССИЯ</v>
      </c>
      <c r="W462" s="34"/>
      <c r="X462" s="35" t="e">
        <f t="shared" si="54"/>
        <v>#N/A</v>
      </c>
      <c r="Y462" s="35" t="e">
        <f>VLOOKUP(W462,A461:$S$5784,9,FALSE)</f>
        <v>#N/A</v>
      </c>
      <c r="Z462" s="36" t="e">
        <f t="shared" si="56"/>
        <v>#N/A</v>
      </c>
      <c r="AA462" s="37" t="e">
        <f t="shared" si="57"/>
        <v>#N/A</v>
      </c>
      <c r="AB462" s="38" t="e">
        <f t="shared" si="58"/>
        <v>#N/A</v>
      </c>
      <c r="AC462" s="39" t="e">
        <f t="shared" si="59"/>
        <v>#N/A</v>
      </c>
    </row>
    <row r="463" spans="1:29" ht="10.5" customHeight="1">
      <c r="A463" s="25">
        <v>52496</v>
      </c>
      <c r="B463" s="26" t="s">
        <v>677</v>
      </c>
      <c r="C463" s="27">
        <v>1</v>
      </c>
      <c r="D463" s="27" t="s">
        <v>26</v>
      </c>
      <c r="E463" s="28">
        <v>6953</v>
      </c>
      <c r="F463" s="28">
        <v>6953</v>
      </c>
      <c r="G463" s="28">
        <v>347.65000000000003</v>
      </c>
      <c r="H463" s="28">
        <v>25</v>
      </c>
      <c r="I463" s="28">
        <v>27</v>
      </c>
      <c r="J463" s="29">
        <v>0.17799999999999999</v>
      </c>
      <c r="K463" s="28">
        <v>25</v>
      </c>
      <c r="L463" s="28">
        <v>27</v>
      </c>
      <c r="M463" s="29">
        <v>0.17799999999999999</v>
      </c>
      <c r="N463" s="30" t="s">
        <v>678</v>
      </c>
      <c r="O463" s="27">
        <v>85</v>
      </c>
      <c r="P463" s="27">
        <v>8516</v>
      </c>
      <c r="Q463" s="27" t="s">
        <v>673</v>
      </c>
      <c r="R463" s="31">
        <f>VLOOKUP(Q463,[1]Страна!D$1:F$120,2,FALSE)</f>
        <v>0.05</v>
      </c>
      <c r="S463" s="32" t="s">
        <v>47</v>
      </c>
      <c r="T463" s="27" t="str">
        <f>VLOOKUP(S463,[1]Страна!$A$2:$B$246,2,0)</f>
        <v>РОССИЯ</v>
      </c>
      <c r="W463" s="34"/>
      <c r="X463" s="35" t="e">
        <f t="shared" si="54"/>
        <v>#N/A</v>
      </c>
      <c r="Y463" s="35" t="e">
        <f>VLOOKUP(W463,A462:$S$5784,9,FALSE)</f>
        <v>#N/A</v>
      </c>
      <c r="Z463" s="36" t="e">
        <f t="shared" si="56"/>
        <v>#N/A</v>
      </c>
      <c r="AA463" s="37" t="e">
        <f t="shared" si="57"/>
        <v>#N/A</v>
      </c>
      <c r="AB463" s="38" t="e">
        <f t="shared" si="58"/>
        <v>#N/A</v>
      </c>
      <c r="AC463" s="39" t="e">
        <f t="shared" si="59"/>
        <v>#N/A</v>
      </c>
    </row>
    <row r="464" spans="1:29" ht="10.5" customHeight="1">
      <c r="A464" s="25">
        <v>206108</v>
      </c>
      <c r="B464" s="26" t="s">
        <v>679</v>
      </c>
      <c r="C464" s="27">
        <v>2</v>
      </c>
      <c r="D464" s="27" t="s">
        <v>26</v>
      </c>
      <c r="E464" s="28">
        <v>3689</v>
      </c>
      <c r="F464" s="28">
        <v>7378</v>
      </c>
      <c r="G464" s="28">
        <v>368.90000000000003</v>
      </c>
      <c r="H464" s="28">
        <v>6.6</v>
      </c>
      <c r="I464" s="28">
        <v>7</v>
      </c>
      <c r="J464" s="29">
        <v>5.5440000000000003E-2</v>
      </c>
      <c r="K464" s="28">
        <v>13.2</v>
      </c>
      <c r="L464" s="28">
        <v>14</v>
      </c>
      <c r="M464" s="29">
        <f t="shared" ref="M464:M469" si="60">C464*J464</f>
        <v>0.11088000000000001</v>
      </c>
      <c r="N464" s="30">
        <v>5414849587175</v>
      </c>
      <c r="O464" s="27">
        <v>85</v>
      </c>
      <c r="P464" s="27">
        <v>8516</v>
      </c>
      <c r="Q464" s="27" t="s">
        <v>673</v>
      </c>
      <c r="R464" s="31">
        <f>VLOOKUP(Q464,[1]Страна!D$1:F$120,2,FALSE)</f>
        <v>0.05</v>
      </c>
      <c r="S464" s="32" t="s">
        <v>520</v>
      </c>
      <c r="T464" s="27" t="str">
        <f>VLOOKUP(S464,[1]Страна!$A$2:$B$246,2,0)</f>
        <v xml:space="preserve">ИТАЛИЯ </v>
      </c>
      <c r="W464" s="34"/>
      <c r="X464" s="35" t="e">
        <f t="shared" si="54"/>
        <v>#N/A</v>
      </c>
      <c r="Y464" s="35" t="e">
        <f>VLOOKUP(W464,A463:$S$5784,9,FALSE)</f>
        <v>#N/A</v>
      </c>
      <c r="Z464" s="36" t="e">
        <f t="shared" si="56"/>
        <v>#N/A</v>
      </c>
      <c r="AA464" s="37" t="e">
        <f t="shared" si="57"/>
        <v>#N/A</v>
      </c>
      <c r="AB464" s="38" t="e">
        <f t="shared" si="58"/>
        <v>#N/A</v>
      </c>
      <c r="AC464" s="39" t="e">
        <f t="shared" si="59"/>
        <v>#N/A</v>
      </c>
    </row>
    <row r="465" spans="1:29" ht="10.5" customHeight="1">
      <c r="A465" s="25">
        <v>193480</v>
      </c>
      <c r="B465" s="26" t="s">
        <v>680</v>
      </c>
      <c r="C465" s="27">
        <v>1</v>
      </c>
      <c r="D465" s="27" t="s">
        <v>26</v>
      </c>
      <c r="E465" s="28">
        <v>3613</v>
      </c>
      <c r="F465" s="28">
        <v>3613</v>
      </c>
      <c r="G465" s="28">
        <v>180.65</v>
      </c>
      <c r="H465" s="28">
        <v>11</v>
      </c>
      <c r="I465" s="28">
        <v>12</v>
      </c>
      <c r="J465" s="29">
        <v>5.7287999999999999E-2</v>
      </c>
      <c r="K465" s="28">
        <v>11</v>
      </c>
      <c r="L465" s="28">
        <v>12</v>
      </c>
      <c r="M465" s="29">
        <f t="shared" si="60"/>
        <v>5.7287999999999999E-2</v>
      </c>
      <c r="N465" s="30">
        <v>5414849587182</v>
      </c>
      <c r="O465" s="27">
        <v>85</v>
      </c>
      <c r="P465" s="27">
        <v>8516</v>
      </c>
      <c r="Q465" s="27" t="s">
        <v>673</v>
      </c>
      <c r="R465" s="31">
        <f>VLOOKUP(Q465,[1]Страна!D$1:F$120,2,FALSE)</f>
        <v>0.05</v>
      </c>
      <c r="S465" s="32" t="s">
        <v>520</v>
      </c>
      <c r="T465" s="27" t="str">
        <f>VLOOKUP(S465,[1]Страна!$A$2:$B$246,2,0)</f>
        <v xml:space="preserve">ИТАЛИЯ </v>
      </c>
      <c r="W465" s="34"/>
      <c r="X465" s="35" t="e">
        <f t="shared" si="54"/>
        <v>#N/A</v>
      </c>
      <c r="Y465" s="35" t="e">
        <f>VLOOKUP(W465,A464:$S$5784,9,FALSE)</f>
        <v>#N/A</v>
      </c>
      <c r="Z465" s="36" t="e">
        <f t="shared" si="56"/>
        <v>#N/A</v>
      </c>
      <c r="AA465" s="37" t="e">
        <f t="shared" si="57"/>
        <v>#N/A</v>
      </c>
      <c r="AB465" s="38" t="e">
        <f t="shared" si="58"/>
        <v>#N/A</v>
      </c>
      <c r="AC465" s="39" t="e">
        <f t="shared" si="59"/>
        <v>#N/A</v>
      </c>
    </row>
    <row r="466" spans="1:29" ht="10.5" customHeight="1">
      <c r="A466" s="25">
        <v>193481</v>
      </c>
      <c r="B466" s="26" t="s">
        <v>681</v>
      </c>
      <c r="C466" s="27">
        <v>1</v>
      </c>
      <c r="D466" s="27" t="s">
        <v>26</v>
      </c>
      <c r="E466" s="28">
        <v>3987</v>
      </c>
      <c r="F466" s="28">
        <v>3987</v>
      </c>
      <c r="G466" s="28">
        <v>199.35000000000002</v>
      </c>
      <c r="H466" s="28">
        <v>7.4</v>
      </c>
      <c r="I466" s="28">
        <v>8.6</v>
      </c>
      <c r="J466" s="29">
        <v>6.6822000000000006E-2</v>
      </c>
      <c r="K466" s="28">
        <v>7.4</v>
      </c>
      <c r="L466" s="28">
        <v>8.6</v>
      </c>
      <c r="M466" s="29">
        <f t="shared" si="60"/>
        <v>6.6822000000000006E-2</v>
      </c>
      <c r="N466" s="30">
        <v>5414849587199</v>
      </c>
      <c r="O466" s="27">
        <v>85</v>
      </c>
      <c r="P466" s="27">
        <v>8516</v>
      </c>
      <c r="Q466" s="27" t="s">
        <v>673</v>
      </c>
      <c r="R466" s="31">
        <f>VLOOKUP(Q466,[1]Страна!D$1:F$120,2,FALSE)</f>
        <v>0.05</v>
      </c>
      <c r="S466" s="32" t="s">
        <v>520</v>
      </c>
      <c r="T466" s="27" t="str">
        <f>VLOOKUP(S466,[1]Страна!$A$2:$B$246,2,0)</f>
        <v xml:space="preserve">ИТАЛИЯ </v>
      </c>
      <c r="W466" s="34"/>
      <c r="X466" s="35" t="e">
        <f t="shared" si="54"/>
        <v>#N/A</v>
      </c>
      <c r="Y466" s="35" t="e">
        <f>VLOOKUP(W466,A465:$S$5784,9,FALSE)</f>
        <v>#N/A</v>
      </c>
      <c r="Z466" s="36" t="e">
        <f t="shared" si="56"/>
        <v>#N/A</v>
      </c>
      <c r="AA466" s="37" t="e">
        <f t="shared" si="57"/>
        <v>#N/A</v>
      </c>
      <c r="AB466" s="38" t="e">
        <f t="shared" si="58"/>
        <v>#N/A</v>
      </c>
      <c r="AC466" s="39" t="e">
        <f t="shared" si="59"/>
        <v>#N/A</v>
      </c>
    </row>
    <row r="467" spans="1:29" ht="10.5" customHeight="1">
      <c r="A467" s="25">
        <v>193482</v>
      </c>
      <c r="B467" s="26" t="s">
        <v>682</v>
      </c>
      <c r="C467" s="27">
        <v>1</v>
      </c>
      <c r="D467" s="27" t="s">
        <v>26</v>
      </c>
      <c r="E467" s="28">
        <v>4063</v>
      </c>
      <c r="F467" s="28">
        <v>4063</v>
      </c>
      <c r="G467" s="28">
        <v>203.15</v>
      </c>
      <c r="H467" s="28">
        <v>8</v>
      </c>
      <c r="I467" s="28">
        <v>9</v>
      </c>
      <c r="J467" s="29">
        <v>6.6822000000000006E-2</v>
      </c>
      <c r="K467" s="28">
        <v>8</v>
      </c>
      <c r="L467" s="28">
        <v>9</v>
      </c>
      <c r="M467" s="29">
        <f t="shared" si="60"/>
        <v>6.6822000000000006E-2</v>
      </c>
      <c r="N467" s="30">
        <v>5414849587205</v>
      </c>
      <c r="O467" s="27">
        <v>85</v>
      </c>
      <c r="P467" s="27">
        <v>8516</v>
      </c>
      <c r="Q467" s="27" t="s">
        <v>673</v>
      </c>
      <c r="R467" s="31">
        <f>VLOOKUP(Q467,[1]Страна!D$1:F$120,2,FALSE)</f>
        <v>0.05</v>
      </c>
      <c r="S467" s="32" t="s">
        <v>520</v>
      </c>
      <c r="T467" s="27" t="str">
        <f>VLOOKUP(S467,[1]Страна!$A$2:$B$246,2,0)</f>
        <v xml:space="preserve">ИТАЛИЯ </v>
      </c>
      <c r="W467" s="34"/>
      <c r="X467" s="35" t="e">
        <f t="shared" si="54"/>
        <v>#N/A</v>
      </c>
      <c r="Y467" s="35" t="e">
        <f>VLOOKUP(W467,A466:$S$5784,9,FALSE)</f>
        <v>#N/A</v>
      </c>
      <c r="Z467" s="36" t="e">
        <f t="shared" si="56"/>
        <v>#N/A</v>
      </c>
      <c r="AA467" s="37" t="e">
        <f t="shared" si="57"/>
        <v>#N/A</v>
      </c>
      <c r="AB467" s="38" t="e">
        <f t="shared" si="58"/>
        <v>#N/A</v>
      </c>
      <c r="AC467" s="39" t="e">
        <f t="shared" si="59"/>
        <v>#N/A</v>
      </c>
    </row>
    <row r="468" spans="1:29" ht="10.5" customHeight="1">
      <c r="A468" s="25">
        <v>22049</v>
      </c>
      <c r="B468" s="26" t="s">
        <v>683</v>
      </c>
      <c r="C468" s="27">
        <v>1</v>
      </c>
      <c r="D468" s="27" t="s">
        <v>26</v>
      </c>
      <c r="E468" s="28">
        <v>5925</v>
      </c>
      <c r="F468" s="28">
        <v>5925</v>
      </c>
      <c r="G468" s="28">
        <v>296.25</v>
      </c>
      <c r="H468" s="28">
        <v>27</v>
      </c>
      <c r="I468" s="28">
        <v>30</v>
      </c>
      <c r="J468" s="29">
        <v>0.21854999999999999</v>
      </c>
      <c r="K468" s="28">
        <v>27</v>
      </c>
      <c r="L468" s="28">
        <v>30</v>
      </c>
      <c r="M468" s="29">
        <f t="shared" si="60"/>
        <v>0.21854999999999999</v>
      </c>
      <c r="N468" s="30">
        <v>5414849171114</v>
      </c>
      <c r="O468" s="27">
        <v>85</v>
      </c>
      <c r="P468" s="27">
        <v>8516</v>
      </c>
      <c r="Q468" s="27" t="s">
        <v>673</v>
      </c>
      <c r="R468" s="31">
        <f>VLOOKUP(Q468,[1]Страна!D$1:F$120,2,FALSE)</f>
        <v>0.05</v>
      </c>
      <c r="S468" s="32" t="s">
        <v>47</v>
      </c>
      <c r="T468" s="27" t="str">
        <f>VLOOKUP(S468,[1]Страна!$A$2:$B$246,2,0)</f>
        <v>РОССИЯ</v>
      </c>
      <c r="W468" s="34"/>
      <c r="X468" s="35" t="e">
        <f t="shared" si="54"/>
        <v>#N/A</v>
      </c>
      <c r="Y468" s="35" t="e">
        <f>VLOOKUP(W468,A467:$S$5784,9,FALSE)</f>
        <v>#N/A</v>
      </c>
      <c r="Z468" s="36" t="e">
        <f t="shared" si="56"/>
        <v>#N/A</v>
      </c>
      <c r="AA468" s="37" t="e">
        <f t="shared" si="57"/>
        <v>#N/A</v>
      </c>
      <c r="AB468" s="38" t="e">
        <f t="shared" si="58"/>
        <v>#N/A</v>
      </c>
      <c r="AC468" s="39" t="e">
        <f t="shared" si="59"/>
        <v>#N/A</v>
      </c>
    </row>
    <row r="469" spans="1:29" ht="10.5" customHeight="1">
      <c r="A469" s="25">
        <v>21157</v>
      </c>
      <c r="B469" s="26" t="s">
        <v>684</v>
      </c>
      <c r="C469" s="27">
        <v>1</v>
      </c>
      <c r="D469" s="27" t="s">
        <v>26</v>
      </c>
      <c r="E469" s="28">
        <v>4480</v>
      </c>
      <c r="F469" s="28">
        <v>4480</v>
      </c>
      <c r="G469" s="28">
        <v>224</v>
      </c>
      <c r="H469" s="28">
        <v>12</v>
      </c>
      <c r="I469" s="28">
        <v>15</v>
      </c>
      <c r="J469" s="29">
        <v>8.8452000000000003E-2</v>
      </c>
      <c r="K469" s="28">
        <v>12</v>
      </c>
      <c r="L469" s="28">
        <v>15</v>
      </c>
      <c r="M469" s="29">
        <f t="shared" si="60"/>
        <v>8.8452000000000003E-2</v>
      </c>
      <c r="N469" s="30">
        <v>5414849185777</v>
      </c>
      <c r="O469" s="27">
        <v>85</v>
      </c>
      <c r="P469" s="27">
        <v>8516</v>
      </c>
      <c r="Q469" s="27" t="s">
        <v>673</v>
      </c>
      <c r="R469" s="31">
        <f>VLOOKUP(Q469,[1]Страна!D$1:F$120,2,FALSE)</f>
        <v>0.05</v>
      </c>
      <c r="S469" s="32" t="s">
        <v>47</v>
      </c>
      <c r="T469" s="27" t="str">
        <f>VLOOKUP(S469,[1]Страна!$A$2:$B$246,2,0)</f>
        <v>РОССИЯ</v>
      </c>
      <c r="W469" s="34"/>
      <c r="X469" s="35" t="e">
        <f t="shared" si="54"/>
        <v>#N/A</v>
      </c>
      <c r="Y469" s="35" t="e">
        <f>VLOOKUP(W469,A468:$S$5784,9,FALSE)</f>
        <v>#N/A</v>
      </c>
      <c r="Z469" s="36" t="e">
        <f t="shared" si="56"/>
        <v>#N/A</v>
      </c>
      <c r="AA469" s="37" t="e">
        <f t="shared" si="57"/>
        <v>#N/A</v>
      </c>
      <c r="AB469" s="38" t="e">
        <f t="shared" si="58"/>
        <v>#N/A</v>
      </c>
      <c r="AC469" s="39" t="e">
        <f t="shared" si="59"/>
        <v>#N/A</v>
      </c>
    </row>
    <row r="470" spans="1:29" ht="10.5" customHeight="1">
      <c r="A470" s="25">
        <v>38859</v>
      </c>
      <c r="B470" s="26" t="s">
        <v>685</v>
      </c>
      <c r="C470" s="27">
        <v>2</v>
      </c>
      <c r="D470" s="27" t="s">
        <v>26</v>
      </c>
      <c r="E470" s="28">
        <v>4361</v>
      </c>
      <c r="F470" s="28">
        <v>8722</v>
      </c>
      <c r="G470" s="28">
        <v>176.18439999999998</v>
      </c>
      <c r="H470" s="28">
        <v>17</v>
      </c>
      <c r="I470" s="28">
        <v>14</v>
      </c>
      <c r="J470" s="29">
        <v>0.10944</v>
      </c>
      <c r="K470" s="28">
        <v>34</v>
      </c>
      <c r="L470" s="28">
        <v>28</v>
      </c>
      <c r="M470" s="29">
        <v>0.21887999999999999</v>
      </c>
      <c r="N470" s="30" t="s">
        <v>686</v>
      </c>
      <c r="O470" s="27">
        <v>85</v>
      </c>
      <c r="P470" s="27">
        <v>8516</v>
      </c>
      <c r="Q470" s="27" t="s">
        <v>673</v>
      </c>
      <c r="R470" s="31">
        <f>VLOOKUP(Q470,[1]Страна!D$1:F$120,2,FALSE)</f>
        <v>0.05</v>
      </c>
      <c r="S470" s="32" t="s">
        <v>47</v>
      </c>
      <c r="T470" s="27" t="str">
        <f>VLOOKUP(S470,[1]Страна!$A$2:$B$246,2,0)</f>
        <v>РОССИЯ</v>
      </c>
      <c r="W470" s="34"/>
      <c r="X470" s="35" t="e">
        <f t="shared" si="54"/>
        <v>#N/A</v>
      </c>
      <c r="Y470" s="35" t="e">
        <f>VLOOKUP(W470,A469:$S$5784,9,FALSE)</f>
        <v>#N/A</v>
      </c>
      <c r="Z470" s="36" t="e">
        <f t="shared" si="56"/>
        <v>#N/A</v>
      </c>
      <c r="AA470" s="37" t="e">
        <f t="shared" si="57"/>
        <v>#N/A</v>
      </c>
      <c r="AB470" s="38" t="e">
        <f t="shared" si="58"/>
        <v>#N/A</v>
      </c>
      <c r="AC470" s="39" t="e">
        <f t="shared" si="59"/>
        <v>#N/A</v>
      </c>
    </row>
    <row r="471" spans="1:29" ht="10.5" customHeight="1">
      <c r="A471" s="25">
        <v>22025</v>
      </c>
      <c r="B471" s="26" t="s">
        <v>687</v>
      </c>
      <c r="C471" s="27">
        <v>3</v>
      </c>
      <c r="D471" s="27" t="s">
        <v>26</v>
      </c>
      <c r="E471" s="28">
        <v>4719</v>
      </c>
      <c r="F471" s="28">
        <v>14157</v>
      </c>
      <c r="G471" s="28">
        <v>283.14</v>
      </c>
      <c r="H471" s="28">
        <v>13.5</v>
      </c>
      <c r="I471" s="28">
        <v>15</v>
      </c>
      <c r="J471" s="29">
        <v>0.11466</v>
      </c>
      <c r="K471" s="28">
        <v>40.5</v>
      </c>
      <c r="L471" s="28">
        <v>45</v>
      </c>
      <c r="M471" s="29">
        <f t="shared" ref="M471:M485" si="61">C471*J471</f>
        <v>0.34398000000000001</v>
      </c>
      <c r="N471" s="30">
        <v>5414849171091</v>
      </c>
      <c r="O471" s="27">
        <v>85</v>
      </c>
      <c r="P471" s="27">
        <v>8516</v>
      </c>
      <c r="Q471" s="27" t="s">
        <v>673</v>
      </c>
      <c r="R471" s="31">
        <f>VLOOKUP(Q471,[1]Страна!D$1:F$120,2,FALSE)</f>
        <v>0.05</v>
      </c>
      <c r="S471" s="32" t="s">
        <v>47</v>
      </c>
      <c r="T471" s="27" t="str">
        <f>VLOOKUP(S471,[1]Страна!$A$2:$B$246,2,0)</f>
        <v>РОССИЯ</v>
      </c>
      <c r="W471" s="34"/>
      <c r="X471" s="35" t="e">
        <f t="shared" si="54"/>
        <v>#N/A</v>
      </c>
      <c r="Y471" s="35" t="e">
        <f>VLOOKUP(W471,A470:$S$5784,9,FALSE)</f>
        <v>#N/A</v>
      </c>
      <c r="Z471" s="36" t="e">
        <f t="shared" si="56"/>
        <v>#N/A</v>
      </c>
      <c r="AA471" s="37" t="e">
        <f t="shared" si="57"/>
        <v>#N/A</v>
      </c>
      <c r="AB471" s="38" t="e">
        <f t="shared" si="58"/>
        <v>#N/A</v>
      </c>
      <c r="AC471" s="39" t="e">
        <f t="shared" si="59"/>
        <v>#N/A</v>
      </c>
    </row>
    <row r="472" spans="1:29" ht="10.5" customHeight="1">
      <c r="A472" s="25">
        <v>21160</v>
      </c>
      <c r="B472" s="26" t="s">
        <v>688</v>
      </c>
      <c r="C472" s="27">
        <v>1</v>
      </c>
      <c r="D472" s="27" t="s">
        <v>26</v>
      </c>
      <c r="E472" s="28">
        <v>4947</v>
      </c>
      <c r="F472" s="28">
        <v>4947</v>
      </c>
      <c r="G472" s="28">
        <v>247.35000000000002</v>
      </c>
      <c r="H472" s="28">
        <v>19</v>
      </c>
      <c r="I472" s="28">
        <v>20</v>
      </c>
      <c r="J472" s="29">
        <v>0.13023999999999999</v>
      </c>
      <c r="K472" s="28">
        <v>19</v>
      </c>
      <c r="L472" s="28">
        <v>20</v>
      </c>
      <c r="M472" s="29">
        <f t="shared" si="61"/>
        <v>0.13023999999999999</v>
      </c>
      <c r="N472" s="30">
        <v>5414849185784</v>
      </c>
      <c r="O472" s="27">
        <v>85</v>
      </c>
      <c r="P472" s="27">
        <v>8516</v>
      </c>
      <c r="Q472" s="27" t="s">
        <v>673</v>
      </c>
      <c r="R472" s="31">
        <f>VLOOKUP(Q472,[1]Страна!D$1:F$120,2,FALSE)</f>
        <v>0.05</v>
      </c>
      <c r="S472" s="32" t="s">
        <v>47</v>
      </c>
      <c r="T472" s="27" t="str">
        <f>VLOOKUP(S472,[1]Страна!$A$2:$B$246,2,0)</f>
        <v>РОССИЯ</v>
      </c>
      <c r="W472" s="34"/>
      <c r="X472" s="35" t="e">
        <f t="shared" si="54"/>
        <v>#N/A</v>
      </c>
      <c r="Y472" s="35" t="e">
        <f>VLOOKUP(W472,A471:$S$5784,9,FALSE)</f>
        <v>#N/A</v>
      </c>
      <c r="Z472" s="36" t="e">
        <f t="shared" si="56"/>
        <v>#N/A</v>
      </c>
      <c r="AA472" s="37" t="e">
        <f t="shared" si="57"/>
        <v>#N/A</v>
      </c>
      <c r="AB472" s="38" t="e">
        <f t="shared" si="58"/>
        <v>#N/A</v>
      </c>
      <c r="AC472" s="39" t="e">
        <f t="shared" si="59"/>
        <v>#N/A</v>
      </c>
    </row>
    <row r="473" spans="1:29" ht="10.5" customHeight="1">
      <c r="A473" s="25">
        <v>21156</v>
      </c>
      <c r="B473" s="26" t="s">
        <v>689</v>
      </c>
      <c r="C473" s="27">
        <v>1</v>
      </c>
      <c r="D473" s="27" t="s">
        <v>26</v>
      </c>
      <c r="E473" s="28">
        <v>5287</v>
      </c>
      <c r="F473" s="28">
        <v>5287</v>
      </c>
      <c r="G473" s="28">
        <v>105.74</v>
      </c>
      <c r="H473" s="28">
        <v>21</v>
      </c>
      <c r="I473" s="28">
        <v>23</v>
      </c>
      <c r="J473" s="29">
        <v>0.15540000000000001</v>
      </c>
      <c r="K473" s="28">
        <v>21</v>
      </c>
      <c r="L473" s="28">
        <v>23</v>
      </c>
      <c r="M473" s="29">
        <f t="shared" si="61"/>
        <v>0.15540000000000001</v>
      </c>
      <c r="N473" s="30">
        <v>5414849185791</v>
      </c>
      <c r="O473" s="27">
        <v>85</v>
      </c>
      <c r="P473" s="27">
        <v>8516</v>
      </c>
      <c r="Q473" s="27" t="s">
        <v>673</v>
      </c>
      <c r="R473" s="31">
        <f>VLOOKUP(Q473,[1]Страна!D$1:F$120,2,FALSE)</f>
        <v>0.05</v>
      </c>
      <c r="S473" s="32" t="s">
        <v>47</v>
      </c>
      <c r="T473" s="27" t="str">
        <f>VLOOKUP(S473,[1]Страна!$A$2:$B$246,2,0)</f>
        <v>РОССИЯ</v>
      </c>
      <c r="W473" s="34"/>
      <c r="X473" s="35" t="e">
        <f t="shared" si="54"/>
        <v>#N/A</v>
      </c>
      <c r="Y473" s="35" t="e">
        <f>VLOOKUP(W473,A472:$S$5784,9,FALSE)</f>
        <v>#N/A</v>
      </c>
      <c r="Z473" s="36" t="e">
        <f t="shared" si="56"/>
        <v>#N/A</v>
      </c>
      <c r="AA473" s="37" t="e">
        <f t="shared" si="57"/>
        <v>#N/A</v>
      </c>
      <c r="AB473" s="38" t="e">
        <f t="shared" si="58"/>
        <v>#N/A</v>
      </c>
      <c r="AC473" s="39" t="e">
        <f t="shared" si="59"/>
        <v>#N/A</v>
      </c>
    </row>
    <row r="474" spans="1:29" ht="10.5" customHeight="1">
      <c r="A474" s="25">
        <v>22026</v>
      </c>
      <c r="B474" s="26" t="s">
        <v>690</v>
      </c>
      <c r="C474" s="27">
        <v>1</v>
      </c>
      <c r="D474" s="27" t="s">
        <v>26</v>
      </c>
      <c r="E474" s="28">
        <v>5550</v>
      </c>
      <c r="F474" s="28">
        <v>5550</v>
      </c>
      <c r="G474" s="28">
        <v>277.5</v>
      </c>
      <c r="H474" s="28">
        <v>23</v>
      </c>
      <c r="I474" s="28">
        <v>25</v>
      </c>
      <c r="J474" s="29">
        <v>0.431396</v>
      </c>
      <c r="K474" s="28">
        <v>23</v>
      </c>
      <c r="L474" s="28">
        <v>25</v>
      </c>
      <c r="M474" s="29">
        <f t="shared" si="61"/>
        <v>0.431396</v>
      </c>
      <c r="N474" s="30">
        <v>5414849171107</v>
      </c>
      <c r="O474" s="27">
        <v>85</v>
      </c>
      <c r="P474" s="27">
        <v>8516</v>
      </c>
      <c r="Q474" s="27" t="s">
        <v>673</v>
      </c>
      <c r="R474" s="31">
        <f>VLOOKUP(Q474,[1]Страна!D$1:F$120,2,FALSE)</f>
        <v>0.05</v>
      </c>
      <c r="S474" s="32" t="s">
        <v>47</v>
      </c>
      <c r="T474" s="27" t="str">
        <f>VLOOKUP(S474,[1]Страна!$A$2:$B$246,2,0)</f>
        <v>РОССИЯ</v>
      </c>
      <c r="W474" s="34"/>
      <c r="X474" s="35" t="e">
        <f t="shared" si="54"/>
        <v>#N/A</v>
      </c>
      <c r="Y474" s="35" t="e">
        <f>VLOOKUP(W474,A473:$S$5784,9,FALSE)</f>
        <v>#N/A</v>
      </c>
      <c r="Z474" s="36" t="e">
        <f t="shared" si="56"/>
        <v>#N/A</v>
      </c>
      <c r="AA474" s="37" t="e">
        <f t="shared" si="57"/>
        <v>#N/A</v>
      </c>
      <c r="AB474" s="38" t="e">
        <f t="shared" si="58"/>
        <v>#N/A</v>
      </c>
      <c r="AC474" s="39" t="e">
        <f t="shared" si="59"/>
        <v>#N/A</v>
      </c>
    </row>
    <row r="475" spans="1:29" ht="10.5" customHeight="1">
      <c r="A475" s="25">
        <v>22027</v>
      </c>
      <c r="B475" s="26" t="s">
        <v>691</v>
      </c>
      <c r="C475" s="27">
        <v>1</v>
      </c>
      <c r="D475" s="27" t="s">
        <v>26</v>
      </c>
      <c r="E475" s="28">
        <v>5559</v>
      </c>
      <c r="F475" s="28">
        <v>5559</v>
      </c>
      <c r="G475" s="28">
        <v>277.95</v>
      </c>
      <c r="H475" s="28">
        <v>25</v>
      </c>
      <c r="I475" s="28">
        <v>27</v>
      </c>
      <c r="J475" s="29">
        <v>0.18085599999999999</v>
      </c>
      <c r="K475" s="28">
        <v>25</v>
      </c>
      <c r="L475" s="28">
        <v>27</v>
      </c>
      <c r="M475" s="29">
        <f t="shared" si="61"/>
        <v>0.18085599999999999</v>
      </c>
      <c r="N475" s="30">
        <v>5414849185807</v>
      </c>
      <c r="O475" s="27">
        <v>85</v>
      </c>
      <c r="P475" s="27">
        <v>8516</v>
      </c>
      <c r="Q475" s="27" t="s">
        <v>673</v>
      </c>
      <c r="R475" s="31">
        <f>VLOOKUP(Q475,[1]Страна!D$1:F$120,2,FALSE)</f>
        <v>0.05</v>
      </c>
      <c r="S475" s="32" t="s">
        <v>47</v>
      </c>
      <c r="T475" s="27" t="str">
        <f>VLOOKUP(S475,[1]Страна!$A$2:$B$246,2,0)</f>
        <v>РОССИЯ</v>
      </c>
      <c r="W475" s="34"/>
      <c r="X475" s="35" t="e">
        <f t="shared" si="54"/>
        <v>#N/A</v>
      </c>
      <c r="Y475" s="35" t="e">
        <f>VLOOKUP(W475,A474:$S$5784,9,FALSE)</f>
        <v>#N/A</v>
      </c>
      <c r="Z475" s="36" t="e">
        <f t="shared" si="56"/>
        <v>#N/A</v>
      </c>
      <c r="AA475" s="37" t="e">
        <f t="shared" si="57"/>
        <v>#N/A</v>
      </c>
      <c r="AB475" s="38" t="e">
        <f t="shared" si="58"/>
        <v>#N/A</v>
      </c>
      <c r="AC475" s="39" t="e">
        <f t="shared" si="59"/>
        <v>#N/A</v>
      </c>
    </row>
    <row r="476" spans="1:29" ht="10.5" customHeight="1">
      <c r="A476" s="25">
        <v>61087</v>
      </c>
      <c r="B476" s="26" t="s">
        <v>692</v>
      </c>
      <c r="C476" s="27">
        <v>1</v>
      </c>
      <c r="D476" s="27" t="s">
        <v>26</v>
      </c>
      <c r="E476" s="28">
        <v>8908</v>
      </c>
      <c r="F476" s="28">
        <v>8908</v>
      </c>
      <c r="G476" s="28">
        <v>445.40000000000003</v>
      </c>
      <c r="H476" s="28">
        <v>19</v>
      </c>
      <c r="I476" s="28">
        <v>25</v>
      </c>
      <c r="J476" s="29">
        <v>0.178066</v>
      </c>
      <c r="K476" s="28">
        <v>19</v>
      </c>
      <c r="L476" s="28">
        <v>25</v>
      </c>
      <c r="M476" s="29">
        <f t="shared" si="61"/>
        <v>0.178066</v>
      </c>
      <c r="N476" s="30">
        <v>5414849294059</v>
      </c>
      <c r="O476" s="27">
        <v>85</v>
      </c>
      <c r="P476" s="27">
        <v>8516</v>
      </c>
      <c r="Q476" s="27" t="s">
        <v>673</v>
      </c>
      <c r="R476" s="31">
        <f>VLOOKUP(Q476,[1]Страна!D$1:F$120,2,FALSE)</f>
        <v>0.05</v>
      </c>
      <c r="S476" s="32" t="s">
        <v>47</v>
      </c>
      <c r="T476" s="27" t="str">
        <f>VLOOKUP(S476,[1]Страна!$A$2:$B$246,2,0)</f>
        <v>РОССИЯ</v>
      </c>
      <c r="W476" s="34"/>
      <c r="X476" s="35" t="e">
        <f t="shared" si="54"/>
        <v>#N/A</v>
      </c>
      <c r="Y476" s="35" t="e">
        <f>VLOOKUP(W476,A475:$S$5784,9,FALSE)</f>
        <v>#N/A</v>
      </c>
      <c r="Z476" s="36" t="e">
        <f t="shared" si="56"/>
        <v>#N/A</v>
      </c>
      <c r="AA476" s="37" t="e">
        <f t="shared" si="57"/>
        <v>#N/A</v>
      </c>
      <c r="AB476" s="38" t="e">
        <f t="shared" si="58"/>
        <v>#N/A</v>
      </c>
      <c r="AC476" s="39" t="e">
        <f t="shared" si="59"/>
        <v>#N/A</v>
      </c>
    </row>
    <row r="477" spans="1:29" ht="10.5" customHeight="1">
      <c r="A477" s="25">
        <v>51974</v>
      </c>
      <c r="B477" s="26" t="s">
        <v>693</v>
      </c>
      <c r="C477" s="27">
        <v>1</v>
      </c>
      <c r="D477" s="27" t="s">
        <v>26</v>
      </c>
      <c r="E477" s="28">
        <v>7841</v>
      </c>
      <c r="F477" s="28">
        <v>7841</v>
      </c>
      <c r="G477" s="28">
        <v>392.05</v>
      </c>
      <c r="H477" s="28">
        <v>30</v>
      </c>
      <c r="I477" s="28">
        <v>33</v>
      </c>
      <c r="J477" s="29">
        <v>0.224</v>
      </c>
      <c r="K477" s="28">
        <v>30</v>
      </c>
      <c r="L477" s="28">
        <v>9</v>
      </c>
      <c r="M477" s="29">
        <f t="shared" si="61"/>
        <v>0.224</v>
      </c>
      <c r="N477" s="30">
        <v>5414849134140</v>
      </c>
      <c r="O477" s="27">
        <v>0</v>
      </c>
      <c r="P477" s="27">
        <v>0</v>
      </c>
      <c r="Q477" s="27" t="s">
        <v>673</v>
      </c>
      <c r="R477" s="31">
        <f>VLOOKUP(Q477,[1]Страна!D$1:F$120,2,FALSE)</f>
        <v>0.05</v>
      </c>
      <c r="S477" s="32" t="s">
        <v>47</v>
      </c>
      <c r="T477" s="27" t="str">
        <f>VLOOKUP(S477,[1]Страна!$A$2:$B$246,2,0)</f>
        <v>РОССИЯ</v>
      </c>
      <c r="W477" s="34"/>
      <c r="X477" s="35" t="e">
        <f t="shared" si="54"/>
        <v>#N/A</v>
      </c>
      <c r="Y477" s="35" t="e">
        <f>VLOOKUP(W477,A476:$S$5784,9,FALSE)</f>
        <v>#N/A</v>
      </c>
      <c r="Z477" s="36" t="e">
        <f t="shared" si="56"/>
        <v>#N/A</v>
      </c>
      <c r="AA477" s="37" t="e">
        <f t="shared" si="57"/>
        <v>#N/A</v>
      </c>
      <c r="AB477" s="38" t="e">
        <f t="shared" si="58"/>
        <v>#N/A</v>
      </c>
      <c r="AC477" s="39" t="e">
        <f t="shared" si="59"/>
        <v>#N/A</v>
      </c>
    </row>
    <row r="478" spans="1:29" ht="10.5" customHeight="1">
      <c r="A478" s="25">
        <v>43432</v>
      </c>
      <c r="B478" s="26" t="s">
        <v>694</v>
      </c>
      <c r="C478" s="27">
        <v>2</v>
      </c>
      <c r="D478" s="27" t="s">
        <v>26</v>
      </c>
      <c r="E478" s="28">
        <v>8732</v>
      </c>
      <c r="F478" s="28">
        <v>17464</v>
      </c>
      <c r="G478" s="28">
        <v>873.2</v>
      </c>
      <c r="H478" s="28">
        <v>23</v>
      </c>
      <c r="I478" s="28">
        <v>25</v>
      </c>
      <c r="J478" s="29">
        <v>0.25600000000000001</v>
      </c>
      <c r="K478" s="28">
        <v>46</v>
      </c>
      <c r="L478" s="28">
        <v>50</v>
      </c>
      <c r="M478" s="29">
        <f t="shared" si="61"/>
        <v>0.51200000000000001</v>
      </c>
      <c r="N478" s="30">
        <v>5414849134157</v>
      </c>
      <c r="O478" s="27">
        <v>85</v>
      </c>
      <c r="P478" s="27">
        <v>8516</v>
      </c>
      <c r="Q478" s="27" t="s">
        <v>673</v>
      </c>
      <c r="R478" s="31">
        <f>VLOOKUP(Q478,[1]Страна!D$1:F$120,2,FALSE)</f>
        <v>0.05</v>
      </c>
      <c r="S478" s="32" t="s">
        <v>47</v>
      </c>
      <c r="T478" s="27" t="str">
        <f>VLOOKUP(S478,[1]Страна!$A$2:$B$246,2,0)</f>
        <v>РОССИЯ</v>
      </c>
      <c r="W478" s="34"/>
      <c r="X478" s="35" t="e">
        <f t="shared" si="54"/>
        <v>#N/A</v>
      </c>
      <c r="Y478" s="35" t="e">
        <f>VLOOKUP(W478,A477:$S$5784,9,FALSE)</f>
        <v>#N/A</v>
      </c>
      <c r="Z478" s="36" t="e">
        <f t="shared" si="56"/>
        <v>#N/A</v>
      </c>
      <c r="AA478" s="37" t="e">
        <f t="shared" si="57"/>
        <v>#N/A</v>
      </c>
      <c r="AB478" s="38" t="e">
        <f t="shared" si="58"/>
        <v>#N/A</v>
      </c>
      <c r="AC478" s="39" t="e">
        <f t="shared" si="59"/>
        <v>#N/A</v>
      </c>
    </row>
    <row r="479" spans="1:29" ht="10.5" customHeight="1">
      <c r="A479" s="25">
        <v>110836</v>
      </c>
      <c r="B479" s="26" t="s">
        <v>695</v>
      </c>
      <c r="C479" s="27">
        <v>1</v>
      </c>
      <c r="D479" s="27" t="s">
        <v>26</v>
      </c>
      <c r="E479" s="28">
        <v>5423</v>
      </c>
      <c r="F479" s="28">
        <v>5423</v>
      </c>
      <c r="G479" s="28">
        <v>271.15000000000003</v>
      </c>
      <c r="H479" s="28">
        <v>19</v>
      </c>
      <c r="I479" s="28">
        <v>23</v>
      </c>
      <c r="J479" s="29">
        <v>0.13023999999999999</v>
      </c>
      <c r="K479" s="28">
        <v>19</v>
      </c>
      <c r="L479" s="28">
        <v>23</v>
      </c>
      <c r="M479" s="29">
        <f t="shared" si="61"/>
        <v>0.13023999999999999</v>
      </c>
      <c r="N479" s="30">
        <v>5414849555082</v>
      </c>
      <c r="O479" s="27">
        <v>85</v>
      </c>
      <c r="P479" s="27">
        <v>8516</v>
      </c>
      <c r="Q479" s="27" t="s">
        <v>673</v>
      </c>
      <c r="R479" s="31">
        <f>VLOOKUP(Q479,[1]Страна!D$1:F$120,2,FALSE)</f>
        <v>0.05</v>
      </c>
      <c r="S479" s="32" t="s">
        <v>47</v>
      </c>
      <c r="T479" s="27" t="str">
        <f>VLOOKUP(S479,[1]Страна!$A$2:$B$246,2,0)</f>
        <v>РОССИЯ</v>
      </c>
      <c r="W479" s="34"/>
      <c r="X479" s="35" t="e">
        <f t="shared" si="54"/>
        <v>#N/A</v>
      </c>
      <c r="Y479" s="35" t="e">
        <f>VLOOKUP(W479,A478:$S$5784,9,FALSE)</f>
        <v>#N/A</v>
      </c>
      <c r="Z479" s="36" t="e">
        <f t="shared" si="56"/>
        <v>#N/A</v>
      </c>
      <c r="AA479" s="37" t="e">
        <f t="shared" si="57"/>
        <v>#N/A</v>
      </c>
      <c r="AB479" s="38" t="e">
        <f t="shared" si="58"/>
        <v>#N/A</v>
      </c>
      <c r="AC479" s="39" t="e">
        <f t="shared" si="59"/>
        <v>#N/A</v>
      </c>
    </row>
    <row r="480" spans="1:29" ht="10.5" customHeight="1">
      <c r="A480" s="25">
        <v>21154</v>
      </c>
      <c r="B480" s="26" t="s">
        <v>696</v>
      </c>
      <c r="C480" s="27">
        <v>1</v>
      </c>
      <c r="D480" s="27" t="s">
        <v>26</v>
      </c>
      <c r="E480" s="28">
        <v>6666</v>
      </c>
      <c r="F480" s="28">
        <v>6666</v>
      </c>
      <c r="G480" s="28">
        <v>333.3</v>
      </c>
      <c r="H480" s="28">
        <v>27</v>
      </c>
      <c r="I480" s="28">
        <v>30</v>
      </c>
      <c r="J480" s="29">
        <v>0.18423999999999999</v>
      </c>
      <c r="K480" s="28">
        <v>27</v>
      </c>
      <c r="L480" s="28">
        <v>30</v>
      </c>
      <c r="M480" s="29">
        <f t="shared" si="61"/>
        <v>0.18423999999999999</v>
      </c>
      <c r="N480" s="30">
        <v>5414849064942</v>
      </c>
      <c r="O480" s="27">
        <v>85</v>
      </c>
      <c r="P480" s="27">
        <v>8516</v>
      </c>
      <c r="Q480" s="27" t="s">
        <v>673</v>
      </c>
      <c r="R480" s="31">
        <f>VLOOKUP(Q480,[1]Страна!D$1:F$120,2,FALSE)</f>
        <v>0.05</v>
      </c>
      <c r="S480" s="32" t="s">
        <v>47</v>
      </c>
      <c r="T480" s="27" t="str">
        <f>VLOOKUP(S480,[1]Страна!$A$2:$B$246,2,0)</f>
        <v>РОССИЯ</v>
      </c>
      <c r="W480" s="34"/>
      <c r="X480" s="35" t="e">
        <f t="shared" si="54"/>
        <v>#N/A</v>
      </c>
      <c r="Y480" s="35" t="e">
        <f>VLOOKUP(W480,A479:$S$5784,9,FALSE)</f>
        <v>#N/A</v>
      </c>
      <c r="Z480" s="36" t="e">
        <f t="shared" si="56"/>
        <v>#N/A</v>
      </c>
      <c r="AA480" s="37" t="e">
        <f t="shared" si="57"/>
        <v>#N/A</v>
      </c>
      <c r="AB480" s="38" t="e">
        <f t="shared" si="58"/>
        <v>#N/A</v>
      </c>
      <c r="AC480" s="39" t="e">
        <f t="shared" si="59"/>
        <v>#N/A</v>
      </c>
    </row>
    <row r="481" spans="1:29" ht="10.5" customHeight="1">
      <c r="A481" s="25">
        <v>102805</v>
      </c>
      <c r="B481" s="26" t="s">
        <v>697</v>
      </c>
      <c r="C481" s="27">
        <v>1</v>
      </c>
      <c r="D481" s="27" t="s">
        <v>26</v>
      </c>
      <c r="E481" s="28">
        <v>6265</v>
      </c>
      <c r="F481" s="28">
        <v>6265</v>
      </c>
      <c r="G481" s="28">
        <v>125.3</v>
      </c>
      <c r="H481" s="28">
        <v>25</v>
      </c>
      <c r="I481" s="28">
        <v>27</v>
      </c>
      <c r="J481" s="29">
        <v>0.17760600000000001</v>
      </c>
      <c r="K481" s="28">
        <v>25</v>
      </c>
      <c r="L481" s="28">
        <v>27</v>
      </c>
      <c r="M481" s="29">
        <f t="shared" si="61"/>
        <v>0.17760600000000001</v>
      </c>
      <c r="N481" s="30">
        <v>5414849134324</v>
      </c>
      <c r="O481" s="27">
        <v>85</v>
      </c>
      <c r="P481" s="27">
        <v>8516</v>
      </c>
      <c r="Q481" s="27" t="s">
        <v>673</v>
      </c>
      <c r="R481" s="31">
        <f>VLOOKUP(Q481,[1]Страна!D$1:F$120,2,FALSE)</f>
        <v>0.05</v>
      </c>
      <c r="S481" s="32" t="s">
        <v>47</v>
      </c>
      <c r="T481" s="27" t="str">
        <f>VLOOKUP(S481,[1]Страна!$A$2:$B$246,2,0)</f>
        <v>РОССИЯ</v>
      </c>
      <c r="W481" s="34"/>
      <c r="X481" s="35" t="e">
        <f t="shared" si="54"/>
        <v>#N/A</v>
      </c>
      <c r="Y481" s="35" t="e">
        <f>VLOOKUP(W481,A480:$S$5784,9,FALSE)</f>
        <v>#N/A</v>
      </c>
      <c r="Z481" s="36" t="e">
        <f t="shared" si="56"/>
        <v>#N/A</v>
      </c>
      <c r="AA481" s="37" t="e">
        <f t="shared" si="57"/>
        <v>#N/A</v>
      </c>
      <c r="AB481" s="38" t="e">
        <f t="shared" si="58"/>
        <v>#N/A</v>
      </c>
      <c r="AC481" s="39" t="e">
        <f t="shared" si="59"/>
        <v>#N/A</v>
      </c>
    </row>
    <row r="482" spans="1:29" ht="10.5" customHeight="1">
      <c r="A482" s="25">
        <v>110838</v>
      </c>
      <c r="B482" s="26" t="s">
        <v>698</v>
      </c>
      <c r="C482" s="27">
        <v>1</v>
      </c>
      <c r="D482" s="27" t="s">
        <v>26</v>
      </c>
      <c r="E482" s="28">
        <v>5967</v>
      </c>
      <c r="F482" s="28">
        <v>5967</v>
      </c>
      <c r="G482" s="28">
        <v>298.35000000000002</v>
      </c>
      <c r="H482" s="28">
        <v>23</v>
      </c>
      <c r="I482" s="28">
        <v>25</v>
      </c>
      <c r="J482" s="29">
        <v>0.15101800000000001</v>
      </c>
      <c r="K482" s="28">
        <v>23</v>
      </c>
      <c r="L482" s="28">
        <v>25</v>
      </c>
      <c r="M482" s="29">
        <f t="shared" si="61"/>
        <v>0.15101800000000001</v>
      </c>
      <c r="N482" s="30">
        <v>5414849548633</v>
      </c>
      <c r="O482" s="27">
        <v>85</v>
      </c>
      <c r="P482" s="27">
        <v>8516</v>
      </c>
      <c r="Q482" s="27" t="s">
        <v>673</v>
      </c>
      <c r="R482" s="31">
        <f>VLOOKUP(Q482,[1]Страна!D$1:F$120,2,FALSE)</f>
        <v>0.05</v>
      </c>
      <c r="S482" s="32" t="s">
        <v>47</v>
      </c>
      <c r="T482" s="27" t="str">
        <f>VLOOKUP(S482,[1]Страна!$A$2:$B$246,2,0)</f>
        <v>РОССИЯ</v>
      </c>
      <c r="W482" s="34"/>
      <c r="X482" s="35" t="e">
        <f t="shared" si="54"/>
        <v>#N/A</v>
      </c>
      <c r="Y482" s="35" t="e">
        <f>VLOOKUP(W482,A481:$S$5784,9,FALSE)</f>
        <v>#N/A</v>
      </c>
      <c r="Z482" s="36" t="e">
        <f t="shared" si="56"/>
        <v>#N/A</v>
      </c>
      <c r="AA482" s="37" t="e">
        <f t="shared" si="57"/>
        <v>#N/A</v>
      </c>
      <c r="AB482" s="38" t="e">
        <f t="shared" si="58"/>
        <v>#N/A</v>
      </c>
      <c r="AC482" s="39" t="e">
        <f t="shared" si="59"/>
        <v>#N/A</v>
      </c>
    </row>
    <row r="483" spans="1:29" ht="10.5" customHeight="1">
      <c r="A483" s="25">
        <v>43437</v>
      </c>
      <c r="B483" s="26" t="s">
        <v>699</v>
      </c>
      <c r="C483" s="27">
        <v>1</v>
      </c>
      <c r="D483" s="27" t="s">
        <v>26</v>
      </c>
      <c r="E483" s="28">
        <v>7897</v>
      </c>
      <c r="F483" s="28">
        <v>7897</v>
      </c>
      <c r="G483" s="28">
        <v>394.85</v>
      </c>
      <c r="H483" s="28">
        <v>22</v>
      </c>
      <c r="I483" s="28">
        <v>24</v>
      </c>
      <c r="J483" s="29">
        <v>0.2185</v>
      </c>
      <c r="K483" s="28">
        <v>22</v>
      </c>
      <c r="L483" s="28">
        <v>24</v>
      </c>
      <c r="M483" s="29">
        <f t="shared" si="61"/>
        <v>0.2185</v>
      </c>
      <c r="N483" s="30">
        <v>5414849375956</v>
      </c>
      <c r="O483" s="27">
        <v>85</v>
      </c>
      <c r="P483" s="27">
        <v>8516</v>
      </c>
      <c r="Q483" s="27" t="s">
        <v>673</v>
      </c>
      <c r="R483" s="31">
        <f>VLOOKUP(Q483,[1]Страна!D$1:F$120,2,FALSE)</f>
        <v>0.05</v>
      </c>
      <c r="S483" s="32" t="s">
        <v>47</v>
      </c>
      <c r="T483" s="27" t="str">
        <f>VLOOKUP(S483,[1]Страна!$A$2:$B$246,2,0)</f>
        <v>РОССИЯ</v>
      </c>
      <c r="W483" s="34"/>
      <c r="X483" s="35" t="e">
        <f t="shared" si="54"/>
        <v>#N/A</v>
      </c>
      <c r="Y483" s="35" t="e">
        <f>VLOOKUP(W483,A482:$S$5784,9,FALSE)</f>
        <v>#N/A</v>
      </c>
      <c r="Z483" s="36" t="e">
        <f t="shared" si="56"/>
        <v>#N/A</v>
      </c>
      <c r="AA483" s="37" t="e">
        <f t="shared" si="57"/>
        <v>#N/A</v>
      </c>
      <c r="AB483" s="38" t="e">
        <f t="shared" si="58"/>
        <v>#N/A</v>
      </c>
      <c r="AC483" s="39" t="e">
        <f t="shared" si="59"/>
        <v>#N/A</v>
      </c>
    </row>
    <row r="484" spans="1:29" ht="10.5" customHeight="1">
      <c r="A484" s="25">
        <v>71464</v>
      </c>
      <c r="B484" s="26" t="s">
        <v>700</v>
      </c>
      <c r="C484" s="27">
        <v>1</v>
      </c>
      <c r="D484" s="27" t="s">
        <v>26</v>
      </c>
      <c r="E484" s="28">
        <v>6188</v>
      </c>
      <c r="F484" s="28">
        <v>6188</v>
      </c>
      <c r="G484" s="28">
        <v>309.39999999999998</v>
      </c>
      <c r="H484" s="28">
        <v>9.5</v>
      </c>
      <c r="I484" s="28">
        <v>10.199999999999999</v>
      </c>
      <c r="J484" s="29">
        <v>8.9279999999999998E-2</v>
      </c>
      <c r="K484" s="28">
        <v>9.5</v>
      </c>
      <c r="L484" s="28">
        <v>10.199999999999999</v>
      </c>
      <c r="M484" s="29">
        <f t="shared" si="61"/>
        <v>8.9279999999999998E-2</v>
      </c>
      <c r="N484" s="30">
        <v>5414849375970</v>
      </c>
      <c r="O484" s="27">
        <v>85</v>
      </c>
      <c r="P484" s="27">
        <v>8516</v>
      </c>
      <c r="Q484" s="27" t="s">
        <v>673</v>
      </c>
      <c r="R484" s="31">
        <f>VLOOKUP(Q484,[1]Страна!D$1:F$120,2,FALSE)</f>
        <v>0.05</v>
      </c>
      <c r="S484" s="32" t="s">
        <v>47</v>
      </c>
      <c r="T484" s="27" t="str">
        <f>VLOOKUP(S484,[1]Страна!$A$2:$B$246,2,0)</f>
        <v>РОССИЯ</v>
      </c>
      <c r="W484" s="34"/>
      <c r="X484" s="35" t="e">
        <f t="shared" si="54"/>
        <v>#N/A</v>
      </c>
      <c r="Y484" s="35" t="e">
        <f>VLOOKUP(W484,A483:$S$5784,9,FALSE)</f>
        <v>#N/A</v>
      </c>
      <c r="Z484" s="36" t="e">
        <f t="shared" si="56"/>
        <v>#N/A</v>
      </c>
      <c r="AA484" s="37" t="e">
        <f t="shared" si="57"/>
        <v>#N/A</v>
      </c>
      <c r="AB484" s="38" t="e">
        <f t="shared" si="58"/>
        <v>#N/A</v>
      </c>
      <c r="AC484" s="39" t="e">
        <f t="shared" si="59"/>
        <v>#N/A</v>
      </c>
    </row>
    <row r="485" spans="1:29" ht="10.5" customHeight="1">
      <c r="A485" s="25">
        <v>43447</v>
      </c>
      <c r="B485" s="26" t="s">
        <v>701</v>
      </c>
      <c r="C485" s="27">
        <v>1</v>
      </c>
      <c r="D485" s="27" t="s">
        <v>26</v>
      </c>
      <c r="E485" s="28">
        <v>7931</v>
      </c>
      <c r="F485" s="28">
        <v>7931</v>
      </c>
      <c r="G485" s="28">
        <v>396.55</v>
      </c>
      <c r="H485" s="28">
        <v>19</v>
      </c>
      <c r="I485" s="28">
        <v>21</v>
      </c>
      <c r="J485" s="29">
        <v>0.1794</v>
      </c>
      <c r="K485" s="28">
        <v>19</v>
      </c>
      <c r="L485" s="28">
        <v>21</v>
      </c>
      <c r="M485" s="29">
        <f t="shared" si="61"/>
        <v>0.1794</v>
      </c>
      <c r="N485" s="30">
        <v>5414849375949</v>
      </c>
      <c r="O485" s="27">
        <v>85</v>
      </c>
      <c r="P485" s="27">
        <v>8516</v>
      </c>
      <c r="Q485" s="27" t="s">
        <v>673</v>
      </c>
      <c r="R485" s="31">
        <f>VLOOKUP(Q485,[1]Страна!D$1:F$120,2,FALSE)</f>
        <v>0.05</v>
      </c>
      <c r="S485" s="32" t="s">
        <v>47</v>
      </c>
      <c r="T485" s="27" t="str">
        <f>VLOOKUP(S485,[1]Страна!$A$2:$B$246,2,0)</f>
        <v>РОССИЯ</v>
      </c>
      <c r="W485" s="34"/>
      <c r="X485" s="35" t="e">
        <f t="shared" si="54"/>
        <v>#N/A</v>
      </c>
      <c r="Y485" s="35" t="e">
        <f>VLOOKUP(W485,A484:$S$5784,9,FALSE)</f>
        <v>#N/A</v>
      </c>
      <c r="Z485" s="36" t="e">
        <f t="shared" si="56"/>
        <v>#N/A</v>
      </c>
      <c r="AA485" s="37" t="e">
        <f t="shared" si="57"/>
        <v>#N/A</v>
      </c>
      <c r="AB485" s="38" t="e">
        <f t="shared" si="58"/>
        <v>#N/A</v>
      </c>
      <c r="AC485" s="39" t="e">
        <f t="shared" si="59"/>
        <v>#N/A</v>
      </c>
    </row>
    <row r="486" spans="1:29" ht="10.5" customHeight="1">
      <c r="A486" s="25">
        <v>217466</v>
      </c>
      <c r="B486" s="26" t="s">
        <v>702</v>
      </c>
      <c r="C486" s="27">
        <v>1</v>
      </c>
      <c r="D486" s="27" t="s">
        <v>26</v>
      </c>
      <c r="E486" s="28">
        <v>11977</v>
      </c>
      <c r="F486" s="28">
        <v>11977</v>
      </c>
      <c r="G486" s="28">
        <v>598.85</v>
      </c>
      <c r="H486" s="28">
        <v>27</v>
      </c>
      <c r="I486" s="28">
        <v>27.9</v>
      </c>
      <c r="J486" s="29">
        <v>0.21820000000000001</v>
      </c>
      <c r="K486" s="28">
        <v>27</v>
      </c>
      <c r="L486" s="28">
        <v>27.9</v>
      </c>
      <c r="M486" s="29">
        <v>0.21820000000000001</v>
      </c>
      <c r="N486" s="30" t="s">
        <v>703</v>
      </c>
      <c r="O486" s="27">
        <v>85</v>
      </c>
      <c r="P486" s="27">
        <v>8516</v>
      </c>
      <c r="Q486" s="27" t="s">
        <v>673</v>
      </c>
      <c r="R486" s="31">
        <f>VLOOKUP(Q486,[1]Страна!D$1:F$120,2,FALSE)</f>
        <v>0.05</v>
      </c>
      <c r="S486" s="32" t="s">
        <v>28</v>
      </c>
      <c r="T486" s="27" t="str">
        <f>VLOOKUP(S486,[1]Страна!$A$2:$B$246,2,0)</f>
        <v>КИТАЙ</v>
      </c>
      <c r="W486" s="34"/>
      <c r="X486" s="35" t="e">
        <f t="shared" si="54"/>
        <v>#N/A</v>
      </c>
      <c r="Y486" s="35" t="e">
        <f>VLOOKUP(W486,A485:$S$5784,9,FALSE)</f>
        <v>#N/A</v>
      </c>
      <c r="Z486" s="36" t="e">
        <f t="shared" si="56"/>
        <v>#N/A</v>
      </c>
      <c r="AA486" s="37" t="e">
        <f t="shared" si="57"/>
        <v>#N/A</v>
      </c>
      <c r="AB486" s="38" t="e">
        <f t="shared" si="58"/>
        <v>#N/A</v>
      </c>
      <c r="AC486" s="39" t="e">
        <f t="shared" si="59"/>
        <v>#N/A</v>
      </c>
    </row>
    <row r="487" spans="1:29" ht="10.5" customHeight="1">
      <c r="A487" s="25">
        <v>217877</v>
      </c>
      <c r="B487" s="26" t="s">
        <v>704</v>
      </c>
      <c r="C487" s="27">
        <v>3</v>
      </c>
      <c r="D487" s="27" t="s">
        <v>26</v>
      </c>
      <c r="E487" s="28">
        <v>12366</v>
      </c>
      <c r="F487" s="28">
        <v>37098</v>
      </c>
      <c r="G487" s="28">
        <v>1854.9</v>
      </c>
      <c r="H487" s="28">
        <v>39</v>
      </c>
      <c r="I487" s="28">
        <v>41</v>
      </c>
      <c r="J487" s="29">
        <v>0.24012800000000001</v>
      </c>
      <c r="K487" s="28">
        <v>117</v>
      </c>
      <c r="L487" s="28">
        <v>123</v>
      </c>
      <c r="M487" s="29">
        <f>C487*J487</f>
        <v>0.72038400000000002</v>
      </c>
      <c r="N487" s="30">
        <v>5414849606340</v>
      </c>
      <c r="O487" s="27">
        <v>85</v>
      </c>
      <c r="P487" s="27">
        <v>8516</v>
      </c>
      <c r="Q487" s="27" t="s">
        <v>673</v>
      </c>
      <c r="R487" s="31">
        <f>VLOOKUP(Q487,[1]Страна!D$1:F$120,2,FALSE)</f>
        <v>0.05</v>
      </c>
      <c r="S487" s="32" t="s">
        <v>47</v>
      </c>
      <c r="T487" s="27" t="str">
        <f>VLOOKUP(S487,[1]Страна!$A$2:$B$246,2,0)</f>
        <v>РОССИЯ</v>
      </c>
      <c r="W487" s="34"/>
      <c r="X487" s="35" t="e">
        <f t="shared" si="54"/>
        <v>#N/A</v>
      </c>
      <c r="Y487" s="35" t="e">
        <f>VLOOKUP(W487,A486:$S$5784,9,FALSE)</f>
        <v>#N/A</v>
      </c>
      <c r="Z487" s="36" t="e">
        <f t="shared" si="56"/>
        <v>#N/A</v>
      </c>
      <c r="AA487" s="37" t="e">
        <f t="shared" si="57"/>
        <v>#N/A</v>
      </c>
      <c r="AB487" s="38" t="e">
        <f t="shared" si="58"/>
        <v>#N/A</v>
      </c>
      <c r="AC487" s="39" t="e">
        <f t="shared" si="59"/>
        <v>#N/A</v>
      </c>
    </row>
    <row r="488" spans="1:29" ht="10.5" customHeight="1">
      <c r="A488" s="25">
        <v>214687</v>
      </c>
      <c r="B488" s="26" t="s">
        <v>705</v>
      </c>
      <c r="C488" s="27">
        <v>1</v>
      </c>
      <c r="D488" s="27" t="s">
        <v>26</v>
      </c>
      <c r="E488" s="28">
        <v>8713</v>
      </c>
      <c r="F488" s="28">
        <v>8713</v>
      </c>
      <c r="G488" s="28">
        <v>435.65000000000003</v>
      </c>
      <c r="H488" s="28">
        <v>21</v>
      </c>
      <c r="I488" s="28">
        <v>23</v>
      </c>
      <c r="J488" s="29">
        <v>0.154112</v>
      </c>
      <c r="K488" s="28">
        <v>21</v>
      </c>
      <c r="L488" s="28">
        <v>23</v>
      </c>
      <c r="M488" s="29">
        <f>C488*J488</f>
        <v>0.154112</v>
      </c>
      <c r="N488" s="30">
        <v>5414849606333</v>
      </c>
      <c r="O488" s="27">
        <v>85</v>
      </c>
      <c r="P488" s="27">
        <v>8516</v>
      </c>
      <c r="Q488" s="27" t="s">
        <v>673</v>
      </c>
      <c r="R488" s="31">
        <f>VLOOKUP(Q488,[1]Страна!D$1:F$120,2,FALSE)</f>
        <v>0.05</v>
      </c>
      <c r="S488" s="32" t="s">
        <v>47</v>
      </c>
      <c r="T488" s="27" t="str">
        <f>VLOOKUP(S488,[1]Страна!$A$2:$B$246,2,0)</f>
        <v>РОССИЯ</v>
      </c>
      <c r="W488" s="34"/>
      <c r="X488" s="35" t="e">
        <f t="shared" si="54"/>
        <v>#N/A</v>
      </c>
      <c r="Y488" s="35" t="e">
        <f>VLOOKUP(W488,A487:$S$5784,9,FALSE)</f>
        <v>#N/A</v>
      </c>
      <c r="Z488" s="36" t="e">
        <f t="shared" si="56"/>
        <v>#N/A</v>
      </c>
      <c r="AA488" s="37" t="e">
        <f t="shared" si="57"/>
        <v>#N/A</v>
      </c>
      <c r="AB488" s="38" t="e">
        <f t="shared" si="58"/>
        <v>#N/A</v>
      </c>
      <c r="AC488" s="39" t="e">
        <f t="shared" si="59"/>
        <v>#N/A</v>
      </c>
    </row>
    <row r="489" spans="1:29" ht="10.5" customHeight="1">
      <c r="A489" s="41">
        <v>214686</v>
      </c>
      <c r="B489" s="42" t="s">
        <v>706</v>
      </c>
      <c r="C489" s="43">
        <v>1</v>
      </c>
      <c r="D489" s="44" t="s">
        <v>26</v>
      </c>
      <c r="E489" s="45">
        <v>11644</v>
      </c>
      <c r="F489" s="45">
        <v>11644</v>
      </c>
      <c r="G489" s="46">
        <v>582.20000000000005</v>
      </c>
      <c r="H489" s="46">
        <v>33</v>
      </c>
      <c r="I489" s="46">
        <v>35</v>
      </c>
      <c r="J489" s="47">
        <v>0.207872</v>
      </c>
      <c r="K489" s="46">
        <v>33</v>
      </c>
      <c r="L489" s="46">
        <v>35</v>
      </c>
      <c r="M489" s="47">
        <v>0.207872</v>
      </c>
      <c r="N489" s="48" t="s">
        <v>707</v>
      </c>
      <c r="O489" s="49">
        <v>85</v>
      </c>
      <c r="P489" s="49">
        <v>8516</v>
      </c>
      <c r="Q489" s="49" t="s">
        <v>673</v>
      </c>
      <c r="R489" s="50">
        <v>0.05</v>
      </c>
      <c r="S489" s="51" t="s">
        <v>47</v>
      </c>
      <c r="T489" s="27" t="str">
        <f>VLOOKUP(S489,[1]Страна!$A$2:$B$246,2,0)</f>
        <v>РОССИЯ</v>
      </c>
      <c r="W489" s="34"/>
      <c r="X489" s="35" t="e">
        <f t="shared" si="54"/>
        <v>#N/A</v>
      </c>
      <c r="Y489" s="35" t="e">
        <f>VLOOKUP(W489,A488:$S$5784,9,FALSE)</f>
        <v>#N/A</v>
      </c>
      <c r="Z489" s="36" t="e">
        <f t="shared" si="56"/>
        <v>#N/A</v>
      </c>
      <c r="AA489" s="37" t="e">
        <f t="shared" si="57"/>
        <v>#N/A</v>
      </c>
      <c r="AB489" s="38" t="e">
        <f t="shared" si="58"/>
        <v>#N/A</v>
      </c>
      <c r="AC489" s="39" t="e">
        <f t="shared" si="59"/>
        <v>#N/A</v>
      </c>
    </row>
    <row r="490" spans="1:29" ht="10.5" customHeight="1">
      <c r="A490" s="25">
        <v>220029</v>
      </c>
      <c r="B490" s="26" t="s">
        <v>708</v>
      </c>
      <c r="C490" s="27">
        <v>1</v>
      </c>
      <c r="D490" s="27" t="s">
        <v>26</v>
      </c>
      <c r="E490" s="28">
        <v>11084</v>
      </c>
      <c r="F490" s="28">
        <f>C490*E490</f>
        <v>11084</v>
      </c>
      <c r="G490" s="28">
        <f>F490*R490</f>
        <v>554.20000000000005</v>
      </c>
      <c r="H490" s="28">
        <v>25</v>
      </c>
      <c r="I490" s="28">
        <v>28</v>
      </c>
      <c r="J490" s="29">
        <v>0.154112</v>
      </c>
      <c r="K490" s="28">
        <f>H490*C490</f>
        <v>25</v>
      </c>
      <c r="L490" s="28">
        <f>I490*C490</f>
        <v>28</v>
      </c>
      <c r="M490" s="29">
        <f>J490*C490</f>
        <v>0.154112</v>
      </c>
      <c r="N490" s="30" t="s">
        <v>709</v>
      </c>
      <c r="O490" s="27">
        <v>85</v>
      </c>
      <c r="P490" s="27">
        <v>8516</v>
      </c>
      <c r="Q490" s="27" t="s">
        <v>673</v>
      </c>
      <c r="R490" s="31">
        <f>VLOOKUP(Q490,[1]Страна!D$1:F$120,2,FALSE)</f>
        <v>0.05</v>
      </c>
      <c r="S490" s="32" t="s">
        <v>47</v>
      </c>
      <c r="T490" s="27" t="str">
        <f>VLOOKUP(S490,[1]Страна!$A$2:$B$246,2,0)</f>
        <v>РОССИЯ</v>
      </c>
      <c r="W490" s="40"/>
      <c r="X490" s="35" t="e">
        <f t="shared" si="54"/>
        <v>#N/A</v>
      </c>
      <c r="Y490" s="35" t="e">
        <f>VLOOKUP(W490,A489:$S$5784,9,FALSE)</f>
        <v>#N/A</v>
      </c>
      <c r="Z490" s="36" t="e">
        <f t="shared" si="56"/>
        <v>#N/A</v>
      </c>
      <c r="AA490" s="37" t="e">
        <f t="shared" si="57"/>
        <v>#N/A</v>
      </c>
      <c r="AB490" s="38" t="e">
        <f t="shared" si="58"/>
        <v>#N/A</v>
      </c>
      <c r="AC490" s="39" t="e">
        <f t="shared" si="59"/>
        <v>#N/A</v>
      </c>
    </row>
    <row r="491" spans="1:29" ht="10.5" customHeight="1">
      <c r="A491" s="25">
        <v>217972</v>
      </c>
      <c r="B491" s="26" t="s">
        <v>710</v>
      </c>
      <c r="C491" s="27">
        <v>1</v>
      </c>
      <c r="D491" s="27" t="s">
        <v>26</v>
      </c>
      <c r="E491" s="28">
        <v>13022</v>
      </c>
      <c r="F491" s="28">
        <v>13022</v>
      </c>
      <c r="G491" s="28">
        <v>651.1</v>
      </c>
      <c r="H491" s="28">
        <v>16.5</v>
      </c>
      <c r="I491" s="28">
        <v>19</v>
      </c>
      <c r="J491" s="29">
        <v>9.8559999999999995E-2</v>
      </c>
      <c r="K491" s="28">
        <v>16.5</v>
      </c>
      <c r="L491" s="28">
        <v>19</v>
      </c>
      <c r="M491" s="29">
        <f t="shared" ref="M491:M503" si="62">C491*J491</f>
        <v>9.8559999999999995E-2</v>
      </c>
      <c r="N491" s="30">
        <v>5414849606371</v>
      </c>
      <c r="O491" s="27">
        <v>85</v>
      </c>
      <c r="P491" s="27">
        <v>8516</v>
      </c>
      <c r="Q491" s="27" t="s">
        <v>673</v>
      </c>
      <c r="R491" s="31">
        <f>VLOOKUP(Q491,[1]Страна!D$1:F$120,2,FALSE)</f>
        <v>0.05</v>
      </c>
      <c r="S491" s="32" t="s">
        <v>47</v>
      </c>
      <c r="T491" s="27" t="str">
        <f>VLOOKUP(S491,[1]Страна!$A$2:$B$246,2,0)</f>
        <v>РОССИЯ</v>
      </c>
      <c r="W491" s="34"/>
      <c r="X491" s="35" t="e">
        <f t="shared" si="54"/>
        <v>#N/A</v>
      </c>
      <c r="Y491" s="35" t="e">
        <f>VLOOKUP(W491,A489:$S$5784,9,FALSE)</f>
        <v>#N/A</v>
      </c>
      <c r="Z491" s="36" t="e">
        <f t="shared" si="56"/>
        <v>#N/A</v>
      </c>
      <c r="AA491" s="37" t="e">
        <f t="shared" si="57"/>
        <v>#N/A</v>
      </c>
      <c r="AB491" s="38" t="e">
        <f t="shared" si="58"/>
        <v>#N/A</v>
      </c>
      <c r="AC491" s="39" t="e">
        <f t="shared" si="59"/>
        <v>#N/A</v>
      </c>
    </row>
    <row r="492" spans="1:29" ht="10.5" customHeight="1">
      <c r="A492" s="25">
        <v>38327</v>
      </c>
      <c r="B492" s="26" t="s">
        <v>711</v>
      </c>
      <c r="C492" s="27">
        <v>1</v>
      </c>
      <c r="D492" s="27" t="s">
        <v>26</v>
      </c>
      <c r="E492" s="28">
        <v>4499</v>
      </c>
      <c r="F492" s="28">
        <v>4499</v>
      </c>
      <c r="G492" s="28">
        <v>134.97</v>
      </c>
      <c r="H492" s="28">
        <v>8</v>
      </c>
      <c r="I492" s="28">
        <v>9.9</v>
      </c>
      <c r="J492" s="29">
        <v>6.8000000000000005E-2</v>
      </c>
      <c r="K492" s="28">
        <v>8</v>
      </c>
      <c r="L492" s="28">
        <v>9.9</v>
      </c>
      <c r="M492" s="29">
        <f t="shared" si="62"/>
        <v>6.8000000000000005E-2</v>
      </c>
      <c r="N492" s="30">
        <v>6927828006363</v>
      </c>
      <c r="O492" s="27">
        <v>85</v>
      </c>
      <c r="P492" s="27">
        <v>8516</v>
      </c>
      <c r="Q492" s="27" t="s">
        <v>712</v>
      </c>
      <c r="R492" s="31">
        <f>VLOOKUP(Q492,[1]Страна!D$1:F$120,2,FALSE)</f>
        <v>0</v>
      </c>
      <c r="S492" s="32" t="s">
        <v>28</v>
      </c>
      <c r="T492" s="27" t="str">
        <f>VLOOKUP(S492,[1]Страна!$A$2:$B$246,2,0)</f>
        <v>КИТАЙ</v>
      </c>
      <c r="W492" s="34"/>
      <c r="X492" s="35" t="e">
        <f t="shared" si="54"/>
        <v>#N/A</v>
      </c>
      <c r="Y492" s="35" t="e">
        <f>VLOOKUP(W492,A490:$S$5784,9,FALSE)</f>
        <v>#N/A</v>
      </c>
      <c r="Z492" s="36" t="e">
        <f t="shared" si="56"/>
        <v>#N/A</v>
      </c>
      <c r="AA492" s="37" t="e">
        <f t="shared" si="57"/>
        <v>#N/A</v>
      </c>
      <c r="AB492" s="38" t="e">
        <f t="shared" si="58"/>
        <v>#N/A</v>
      </c>
      <c r="AC492" s="39" t="e">
        <f t="shared" si="59"/>
        <v>#N/A</v>
      </c>
    </row>
    <row r="493" spans="1:29" ht="10.5" customHeight="1">
      <c r="A493" s="25">
        <v>227960</v>
      </c>
      <c r="B493" s="26" t="s">
        <v>713</v>
      </c>
      <c r="C493" s="27">
        <v>1</v>
      </c>
      <c r="D493" s="27" t="s">
        <v>26</v>
      </c>
      <c r="E493" s="28">
        <v>5823</v>
      </c>
      <c r="F493" s="28">
        <v>5823</v>
      </c>
      <c r="G493" s="28">
        <v>0</v>
      </c>
      <c r="H493" s="28">
        <v>11</v>
      </c>
      <c r="I493" s="28">
        <v>12</v>
      </c>
      <c r="J493" s="29">
        <v>7.2349999999999998E-2</v>
      </c>
      <c r="K493" s="28">
        <v>11</v>
      </c>
      <c r="L493" s="28">
        <v>12</v>
      </c>
      <c r="M493" s="29">
        <f t="shared" si="62"/>
        <v>7.2349999999999998E-2</v>
      </c>
      <c r="N493" s="30">
        <v>6927828017994</v>
      </c>
      <c r="O493" s="27">
        <v>84</v>
      </c>
      <c r="P493" s="27">
        <v>8419</v>
      </c>
      <c r="Q493" s="27" t="s">
        <v>712</v>
      </c>
      <c r="R493" s="31">
        <f>VLOOKUP(Q493,[1]Страна!D$1:F$120,2,FALSE)</f>
        <v>0</v>
      </c>
      <c r="S493" s="32" t="s">
        <v>28</v>
      </c>
      <c r="T493" s="27" t="str">
        <f>VLOOKUP(S493,[1]Страна!$A$2:$B$246,2,0)</f>
        <v>КИТАЙ</v>
      </c>
      <c r="W493" s="34"/>
      <c r="X493" s="35" t="e">
        <f t="shared" si="54"/>
        <v>#N/A</v>
      </c>
      <c r="Y493" s="35" t="e">
        <f>VLOOKUP(W493,A491:$S$5784,9,FALSE)</f>
        <v>#N/A</v>
      </c>
      <c r="Z493" s="36" t="e">
        <f t="shared" si="56"/>
        <v>#N/A</v>
      </c>
      <c r="AA493" s="37" t="e">
        <f t="shared" si="57"/>
        <v>#N/A</v>
      </c>
      <c r="AB493" s="38" t="e">
        <f t="shared" si="58"/>
        <v>#N/A</v>
      </c>
      <c r="AC493" s="39" t="e">
        <f t="shared" si="59"/>
        <v>#N/A</v>
      </c>
    </row>
    <row r="494" spans="1:29" ht="10.5" customHeight="1">
      <c r="A494" s="25">
        <v>38329</v>
      </c>
      <c r="B494" s="26" t="s">
        <v>714</v>
      </c>
      <c r="C494" s="27">
        <v>2</v>
      </c>
      <c r="D494" s="27" t="s">
        <v>26</v>
      </c>
      <c r="E494" s="28">
        <v>9249</v>
      </c>
      <c r="F494" s="28">
        <v>18498</v>
      </c>
      <c r="G494" s="28">
        <v>0</v>
      </c>
      <c r="H494" s="28">
        <v>11.5</v>
      </c>
      <c r="I494" s="28">
        <v>14</v>
      </c>
      <c r="J494" s="29">
        <v>6.7844000000000002E-2</v>
      </c>
      <c r="K494" s="28">
        <v>23</v>
      </c>
      <c r="L494" s="28">
        <v>28</v>
      </c>
      <c r="M494" s="29">
        <f t="shared" si="62"/>
        <v>0.135688</v>
      </c>
      <c r="N494" s="30">
        <v>0</v>
      </c>
      <c r="O494" s="27">
        <v>84</v>
      </c>
      <c r="P494" s="27">
        <v>8419</v>
      </c>
      <c r="Q494" s="27" t="s">
        <v>712</v>
      </c>
      <c r="R494" s="31">
        <f>VLOOKUP(Q494,[1]Страна!D$1:F$120,2,FALSE)</f>
        <v>0</v>
      </c>
      <c r="S494" s="32" t="s">
        <v>28</v>
      </c>
      <c r="T494" s="27" t="str">
        <f>VLOOKUP(S494,[1]Страна!$A$2:$B$246,2,0)</f>
        <v>КИТАЙ</v>
      </c>
      <c r="W494" s="34"/>
      <c r="X494" s="35" t="e">
        <f t="shared" ref="X494:X557" si="63">VLOOKUP(W494,$A$2:$S$5784,8,FALSE)</f>
        <v>#N/A</v>
      </c>
      <c r="Y494" s="35" t="e">
        <f>VLOOKUP(W494,A492:$S$5784,9,FALSE)</f>
        <v>#N/A</v>
      </c>
      <c r="Z494" s="36" t="e">
        <f t="shared" si="56"/>
        <v>#N/A</v>
      </c>
      <c r="AA494" s="37" t="e">
        <f t="shared" si="57"/>
        <v>#N/A</v>
      </c>
      <c r="AB494" s="38" t="e">
        <f t="shared" si="58"/>
        <v>#N/A</v>
      </c>
      <c r="AC494" s="39" t="e">
        <f t="shared" si="59"/>
        <v>#N/A</v>
      </c>
    </row>
    <row r="495" spans="1:29" ht="10.5" customHeight="1">
      <c r="A495" s="25">
        <v>110846</v>
      </c>
      <c r="B495" s="26" t="s">
        <v>715</v>
      </c>
      <c r="C495" s="27">
        <v>1</v>
      </c>
      <c r="D495" s="27" t="s">
        <v>26</v>
      </c>
      <c r="E495" s="28">
        <v>4896</v>
      </c>
      <c r="F495" s="28">
        <v>4896</v>
      </c>
      <c r="G495" s="28">
        <v>244.8</v>
      </c>
      <c r="H495" s="28">
        <v>17</v>
      </c>
      <c r="I495" s="28">
        <v>20</v>
      </c>
      <c r="J495" s="29">
        <v>0.13225000000000001</v>
      </c>
      <c r="K495" s="28">
        <v>17</v>
      </c>
      <c r="L495" s="28">
        <v>20</v>
      </c>
      <c r="M495" s="29">
        <f t="shared" si="62"/>
        <v>0.13225000000000001</v>
      </c>
      <c r="N495" s="30">
        <v>5414849335899</v>
      </c>
      <c r="O495" s="27">
        <v>85</v>
      </c>
      <c r="P495" s="27">
        <v>8516</v>
      </c>
      <c r="Q495" s="27" t="s">
        <v>673</v>
      </c>
      <c r="R495" s="31">
        <f>VLOOKUP(Q495,[1]Страна!D$1:F$120,2,FALSE)</f>
        <v>0.05</v>
      </c>
      <c r="S495" s="32" t="s">
        <v>47</v>
      </c>
      <c r="T495" s="27" t="str">
        <f>VLOOKUP(S495,[1]Страна!$A$2:$B$246,2,0)</f>
        <v>РОССИЯ</v>
      </c>
      <c r="W495" s="34"/>
      <c r="X495" s="35" t="e">
        <f t="shared" si="63"/>
        <v>#N/A</v>
      </c>
      <c r="Y495" s="35" t="e">
        <f>VLOOKUP(W495,A493:$S$5784,9,FALSE)</f>
        <v>#N/A</v>
      </c>
      <c r="Z495" s="36" t="e">
        <f t="shared" si="56"/>
        <v>#N/A</v>
      </c>
      <c r="AA495" s="37" t="e">
        <f t="shared" si="57"/>
        <v>#N/A</v>
      </c>
      <c r="AB495" s="38" t="e">
        <f t="shared" si="58"/>
        <v>#N/A</v>
      </c>
      <c r="AC495" s="39" t="e">
        <f t="shared" si="59"/>
        <v>#N/A</v>
      </c>
    </row>
    <row r="496" spans="1:29" ht="10.5" customHeight="1">
      <c r="A496" s="25">
        <v>110847</v>
      </c>
      <c r="B496" s="26" t="s">
        <v>716</v>
      </c>
      <c r="C496" s="27">
        <v>1</v>
      </c>
      <c r="D496" s="27" t="s">
        <v>26</v>
      </c>
      <c r="E496" s="28">
        <v>5661</v>
      </c>
      <c r="F496" s="28">
        <v>5661</v>
      </c>
      <c r="G496" s="28">
        <v>283.05</v>
      </c>
      <c r="H496" s="28">
        <v>22</v>
      </c>
      <c r="I496" s="28">
        <v>25</v>
      </c>
      <c r="J496" s="29">
        <v>0.17222399999999999</v>
      </c>
      <c r="K496" s="28">
        <v>22</v>
      </c>
      <c r="L496" s="28">
        <v>25</v>
      </c>
      <c r="M496" s="29">
        <f t="shared" si="62"/>
        <v>0.17222399999999999</v>
      </c>
      <c r="N496" s="30">
        <v>5414849335905</v>
      </c>
      <c r="O496" s="27">
        <v>85</v>
      </c>
      <c r="P496" s="27">
        <v>8516</v>
      </c>
      <c r="Q496" s="27" t="s">
        <v>673</v>
      </c>
      <c r="R496" s="31">
        <f>VLOOKUP(Q496,[1]Страна!D$1:F$120,2,FALSE)</f>
        <v>0.05</v>
      </c>
      <c r="S496" s="32" t="s">
        <v>47</v>
      </c>
      <c r="T496" s="27" t="str">
        <f>VLOOKUP(S496,[1]Страна!$A$2:$B$246,2,0)</f>
        <v>РОССИЯ</v>
      </c>
      <c r="W496" s="34"/>
      <c r="X496" s="35" t="e">
        <f t="shared" si="63"/>
        <v>#N/A</v>
      </c>
      <c r="Y496" s="35" t="e">
        <f>VLOOKUP(W496,A494:$S$5784,9,FALSE)</f>
        <v>#N/A</v>
      </c>
      <c r="Z496" s="36" t="e">
        <f t="shared" si="56"/>
        <v>#N/A</v>
      </c>
      <c r="AA496" s="37" t="e">
        <f t="shared" si="57"/>
        <v>#N/A</v>
      </c>
      <c r="AB496" s="38" t="e">
        <f t="shared" si="58"/>
        <v>#N/A</v>
      </c>
      <c r="AC496" s="39" t="e">
        <f t="shared" si="59"/>
        <v>#N/A</v>
      </c>
    </row>
    <row r="497" spans="1:29" ht="10.5" customHeight="1">
      <c r="A497" s="25">
        <v>52912</v>
      </c>
      <c r="B497" s="26" t="s">
        <v>717</v>
      </c>
      <c r="C497" s="27">
        <v>1</v>
      </c>
      <c r="D497" s="27" t="s">
        <v>26</v>
      </c>
      <c r="E497" s="28">
        <v>5735</v>
      </c>
      <c r="F497" s="28">
        <v>5735</v>
      </c>
      <c r="G497" s="28">
        <v>286.75</v>
      </c>
      <c r="H497" s="28">
        <v>21.57</v>
      </c>
      <c r="I497" s="28">
        <v>24.3</v>
      </c>
      <c r="J497" s="29">
        <v>0.18139</v>
      </c>
      <c r="K497" s="28">
        <v>21.57</v>
      </c>
      <c r="L497" s="28">
        <v>24.3</v>
      </c>
      <c r="M497" s="29">
        <f t="shared" si="62"/>
        <v>0.18139</v>
      </c>
      <c r="N497" s="30">
        <v>4680013312411</v>
      </c>
      <c r="O497" s="27">
        <v>85</v>
      </c>
      <c r="P497" s="27">
        <v>8516</v>
      </c>
      <c r="Q497" s="27" t="s">
        <v>673</v>
      </c>
      <c r="R497" s="31">
        <f>VLOOKUP(Q497,[1]Страна!D$1:F$120,2,FALSE)</f>
        <v>0.05</v>
      </c>
      <c r="S497" s="32" t="s">
        <v>28</v>
      </c>
      <c r="T497" s="27" t="str">
        <f>VLOOKUP(S497,[1]Страна!$A$2:$B$246,2,0)</f>
        <v>КИТАЙ</v>
      </c>
      <c r="W497" s="34"/>
      <c r="X497" s="35" t="e">
        <f t="shared" si="63"/>
        <v>#N/A</v>
      </c>
      <c r="Y497" s="35" t="e">
        <f>VLOOKUP(W497,A495:$S$5784,9,FALSE)</f>
        <v>#N/A</v>
      </c>
      <c r="Z497" s="36" t="e">
        <f t="shared" si="56"/>
        <v>#N/A</v>
      </c>
      <c r="AA497" s="37" t="e">
        <f t="shared" si="57"/>
        <v>#N/A</v>
      </c>
      <c r="AB497" s="38" t="e">
        <f t="shared" si="58"/>
        <v>#N/A</v>
      </c>
      <c r="AC497" s="39" t="e">
        <f t="shared" si="59"/>
        <v>#N/A</v>
      </c>
    </row>
    <row r="498" spans="1:29" ht="10.5" customHeight="1">
      <c r="A498" s="25">
        <v>51493</v>
      </c>
      <c r="B498" s="26" t="s">
        <v>718</v>
      </c>
      <c r="C498" s="27">
        <v>1</v>
      </c>
      <c r="D498" s="27" t="s">
        <v>26</v>
      </c>
      <c r="E498" s="28">
        <v>5828</v>
      </c>
      <c r="F498" s="28">
        <v>5828</v>
      </c>
      <c r="G498" s="28">
        <v>291.40000000000003</v>
      </c>
      <c r="H498" s="28">
        <v>24.26</v>
      </c>
      <c r="I498" s="28">
        <v>26.1</v>
      </c>
      <c r="J498" s="29">
        <v>0.19600000000000001</v>
      </c>
      <c r="K498" s="28">
        <v>24.26</v>
      </c>
      <c r="L498" s="28">
        <v>26.1</v>
      </c>
      <c r="M498" s="29">
        <f t="shared" si="62"/>
        <v>0.19600000000000001</v>
      </c>
      <c r="N498" s="30">
        <v>4650064774056</v>
      </c>
      <c r="O498" s="27">
        <v>85</v>
      </c>
      <c r="P498" s="27">
        <v>8516</v>
      </c>
      <c r="Q498" s="27" t="s">
        <v>673</v>
      </c>
      <c r="R498" s="31">
        <f>VLOOKUP(Q498,[1]Страна!D$1:F$120,2,FALSE)</f>
        <v>0.05</v>
      </c>
      <c r="S498" s="32" t="s">
        <v>28</v>
      </c>
      <c r="T498" s="27" t="str">
        <f>VLOOKUP(S498,[1]Страна!$A$2:$B$246,2,0)</f>
        <v>КИТАЙ</v>
      </c>
      <c r="W498" s="34"/>
      <c r="X498" s="35" t="e">
        <f t="shared" si="63"/>
        <v>#N/A</v>
      </c>
      <c r="Y498" s="35" t="e">
        <f>VLOOKUP(W498,A496:$S$5784,9,FALSE)</f>
        <v>#N/A</v>
      </c>
      <c r="Z498" s="36" t="e">
        <f t="shared" si="56"/>
        <v>#N/A</v>
      </c>
      <c r="AA498" s="37" t="e">
        <f t="shared" si="57"/>
        <v>#N/A</v>
      </c>
      <c r="AB498" s="38" t="e">
        <f t="shared" si="58"/>
        <v>#N/A</v>
      </c>
      <c r="AC498" s="39" t="e">
        <f t="shared" si="59"/>
        <v>#N/A</v>
      </c>
    </row>
    <row r="499" spans="1:29" ht="10.5" customHeight="1">
      <c r="A499" s="25">
        <v>216790</v>
      </c>
      <c r="B499" s="26" t="s">
        <v>719</v>
      </c>
      <c r="C499" s="27">
        <v>1</v>
      </c>
      <c r="D499" s="27" t="s">
        <v>26</v>
      </c>
      <c r="E499" s="28">
        <v>5740</v>
      </c>
      <c r="F499" s="28">
        <v>5740</v>
      </c>
      <c r="G499" s="28">
        <v>287</v>
      </c>
      <c r="H499" s="28">
        <v>27</v>
      </c>
      <c r="I499" s="28">
        <v>30</v>
      </c>
      <c r="J499" s="29">
        <v>0.19176000000000001</v>
      </c>
      <c r="K499" s="28">
        <v>27</v>
      </c>
      <c r="L499" s="28">
        <v>30</v>
      </c>
      <c r="M499" s="29">
        <f t="shared" si="62"/>
        <v>0.19176000000000001</v>
      </c>
      <c r="N499" s="30">
        <v>7312970107126</v>
      </c>
      <c r="O499" s="27">
        <v>85</v>
      </c>
      <c r="P499" s="27">
        <v>8516</v>
      </c>
      <c r="Q499" s="27" t="s">
        <v>673</v>
      </c>
      <c r="R499" s="31">
        <f>VLOOKUP(Q499,[1]Страна!D$1:F$120,2,FALSE)</f>
        <v>0.05</v>
      </c>
      <c r="S499" s="32" t="s">
        <v>28</v>
      </c>
      <c r="T499" s="27" t="str">
        <f>VLOOKUP(S499,[1]Страна!$A$2:$B$246,2,0)</f>
        <v>КИТАЙ</v>
      </c>
      <c r="W499" s="34"/>
      <c r="X499" s="35" t="e">
        <f t="shared" si="63"/>
        <v>#N/A</v>
      </c>
      <c r="Y499" s="35" t="e">
        <f>VLOOKUP(W499,A497:$S$5784,9,FALSE)</f>
        <v>#N/A</v>
      </c>
      <c r="Z499" s="36" t="e">
        <f t="shared" si="56"/>
        <v>#N/A</v>
      </c>
      <c r="AA499" s="37" t="e">
        <f t="shared" si="57"/>
        <v>#N/A</v>
      </c>
      <c r="AB499" s="38" t="e">
        <f t="shared" si="58"/>
        <v>#N/A</v>
      </c>
      <c r="AC499" s="39" t="e">
        <f t="shared" si="59"/>
        <v>#N/A</v>
      </c>
    </row>
    <row r="500" spans="1:29" ht="10.5" customHeight="1">
      <c r="A500" s="25">
        <v>167010</v>
      </c>
      <c r="B500" s="26" t="s">
        <v>720</v>
      </c>
      <c r="C500" s="27">
        <v>1</v>
      </c>
      <c r="D500" s="27" t="s">
        <v>26</v>
      </c>
      <c r="E500" s="28">
        <v>2219</v>
      </c>
      <c r="F500" s="28">
        <v>2219</v>
      </c>
      <c r="G500" s="28">
        <v>66.569999999999993</v>
      </c>
      <c r="H500" s="28">
        <v>1.3</v>
      </c>
      <c r="I500" s="28">
        <v>2</v>
      </c>
      <c r="J500" s="29">
        <v>6.96E-3</v>
      </c>
      <c r="K500" s="28">
        <v>1.3</v>
      </c>
      <c r="L500" s="28">
        <v>2</v>
      </c>
      <c r="M500" s="29">
        <f t="shared" si="62"/>
        <v>6.96E-3</v>
      </c>
      <c r="N500" s="30">
        <v>7312972127399</v>
      </c>
      <c r="O500" s="27">
        <v>85</v>
      </c>
      <c r="P500" s="27">
        <v>8516</v>
      </c>
      <c r="Q500" s="27" t="s">
        <v>721</v>
      </c>
      <c r="R500" s="31">
        <f>VLOOKUP(Q500,[1]Страна!D$1:F$120,2,FALSE)</f>
        <v>0.05</v>
      </c>
      <c r="S500" s="32" t="s">
        <v>28</v>
      </c>
      <c r="T500" s="27" t="str">
        <f>VLOOKUP(S500,[1]Страна!$A$2:$B$246,2,0)</f>
        <v>КИТАЙ</v>
      </c>
      <c r="W500" s="34"/>
      <c r="X500" s="35" t="e">
        <f t="shared" si="63"/>
        <v>#N/A</v>
      </c>
      <c r="Y500" s="35" t="e">
        <f>VLOOKUP(W500,A498:$S$5784,9,FALSE)</f>
        <v>#N/A</v>
      </c>
      <c r="Z500" s="36" t="e">
        <f t="shared" si="56"/>
        <v>#N/A</v>
      </c>
      <c r="AA500" s="37" t="e">
        <f t="shared" si="57"/>
        <v>#N/A</v>
      </c>
      <c r="AB500" s="38" t="e">
        <f t="shared" si="58"/>
        <v>#N/A</v>
      </c>
      <c r="AC500" s="39" t="e">
        <f t="shared" si="59"/>
        <v>#N/A</v>
      </c>
    </row>
    <row r="501" spans="1:29" ht="10.5" customHeight="1">
      <c r="A501" s="25">
        <v>71519</v>
      </c>
      <c r="B501" s="26" t="s">
        <v>722</v>
      </c>
      <c r="C501" s="27">
        <v>1</v>
      </c>
      <c r="D501" s="27" t="s">
        <v>26</v>
      </c>
      <c r="E501" s="28">
        <v>2227</v>
      </c>
      <c r="F501" s="28">
        <v>2227</v>
      </c>
      <c r="G501" s="28">
        <v>66.81</v>
      </c>
      <c r="H501" s="28">
        <v>1.3</v>
      </c>
      <c r="I501" s="28">
        <v>1.6</v>
      </c>
      <c r="J501" s="29">
        <v>6.96E-3</v>
      </c>
      <c r="K501" s="28">
        <v>1.3</v>
      </c>
      <c r="L501" s="28">
        <v>1.6</v>
      </c>
      <c r="M501" s="29">
        <f t="shared" si="62"/>
        <v>6.96E-3</v>
      </c>
      <c r="N501" s="30">
        <v>7312972127405</v>
      </c>
      <c r="O501" s="27">
        <v>85</v>
      </c>
      <c r="P501" s="27">
        <v>8516</v>
      </c>
      <c r="Q501" s="27" t="s">
        <v>721</v>
      </c>
      <c r="R501" s="31">
        <f>VLOOKUP(Q501,[1]Страна!D$1:F$120,2,FALSE)</f>
        <v>0.05</v>
      </c>
      <c r="S501" s="32" t="s">
        <v>28</v>
      </c>
      <c r="T501" s="27" t="str">
        <f>VLOOKUP(S501,[1]Страна!$A$2:$B$246,2,0)</f>
        <v>КИТАЙ</v>
      </c>
      <c r="W501" s="34"/>
      <c r="X501" s="35" t="e">
        <f t="shared" si="63"/>
        <v>#N/A</v>
      </c>
      <c r="Y501" s="35" t="e">
        <f>VLOOKUP(W501,A499:$S$5784,9,FALSE)</f>
        <v>#N/A</v>
      </c>
      <c r="Z501" s="36" t="e">
        <f t="shared" si="56"/>
        <v>#N/A</v>
      </c>
      <c r="AA501" s="37" t="e">
        <f t="shared" si="57"/>
        <v>#N/A</v>
      </c>
      <c r="AB501" s="38" t="e">
        <f t="shared" si="58"/>
        <v>#N/A</v>
      </c>
      <c r="AC501" s="39" t="e">
        <f t="shared" si="59"/>
        <v>#N/A</v>
      </c>
    </row>
    <row r="502" spans="1:29" ht="10.5" customHeight="1">
      <c r="A502" s="25">
        <v>102810</v>
      </c>
      <c r="B502" s="26" t="s">
        <v>723</v>
      </c>
      <c r="C502" s="27">
        <v>1</v>
      </c>
      <c r="D502" s="27" t="s">
        <v>26</v>
      </c>
      <c r="E502" s="28">
        <v>11229</v>
      </c>
      <c r="F502" s="28">
        <v>11229</v>
      </c>
      <c r="G502" s="28">
        <v>561.45000000000005</v>
      </c>
      <c r="H502" s="28">
        <v>34</v>
      </c>
      <c r="I502" s="28">
        <v>36</v>
      </c>
      <c r="J502" s="29">
        <v>0.24745</v>
      </c>
      <c r="K502" s="28">
        <v>34</v>
      </c>
      <c r="L502" s="28">
        <v>36</v>
      </c>
      <c r="M502" s="29">
        <f t="shared" si="62"/>
        <v>0.24745</v>
      </c>
      <c r="N502" s="30">
        <v>0</v>
      </c>
      <c r="O502" s="27">
        <v>85</v>
      </c>
      <c r="P502" s="27">
        <v>8516</v>
      </c>
      <c r="Q502" s="27" t="s">
        <v>673</v>
      </c>
      <c r="R502" s="31">
        <f>VLOOKUP(Q502,[1]Страна!D$1:F$120,2,FALSE)</f>
        <v>0.05</v>
      </c>
      <c r="S502" s="32" t="s">
        <v>514</v>
      </c>
      <c r="T502" s="27" t="str">
        <f>VLOOKUP(S502,[1]Страна!$A$2:$B$246,2,0)</f>
        <v>СЕРБИЯ</v>
      </c>
      <c r="W502" s="34"/>
      <c r="X502" s="35" t="e">
        <f t="shared" si="63"/>
        <v>#N/A</v>
      </c>
      <c r="Y502" s="35" t="e">
        <f>VLOOKUP(W502,A500:$S$5784,9,FALSE)</f>
        <v>#N/A</v>
      </c>
      <c r="Z502" s="36" t="e">
        <f t="shared" si="56"/>
        <v>#N/A</v>
      </c>
      <c r="AA502" s="37" t="e">
        <f t="shared" si="57"/>
        <v>#N/A</v>
      </c>
      <c r="AB502" s="38" t="e">
        <f t="shared" si="58"/>
        <v>#N/A</v>
      </c>
      <c r="AC502" s="39" t="e">
        <f t="shared" si="59"/>
        <v>#N/A</v>
      </c>
    </row>
    <row r="503" spans="1:29" ht="10.5" customHeight="1">
      <c r="A503" s="25">
        <v>110005</v>
      </c>
      <c r="B503" s="26" t="s">
        <v>724</v>
      </c>
      <c r="C503" s="27">
        <v>1</v>
      </c>
      <c r="D503" s="27" t="s">
        <v>26</v>
      </c>
      <c r="E503" s="28">
        <v>11348</v>
      </c>
      <c r="F503" s="28">
        <v>11348</v>
      </c>
      <c r="G503" s="28">
        <v>567.4</v>
      </c>
      <c r="H503" s="28">
        <v>34</v>
      </c>
      <c r="I503" s="28">
        <v>36</v>
      </c>
      <c r="J503" s="29">
        <v>0.24010000000000001</v>
      </c>
      <c r="K503" s="28">
        <v>34</v>
      </c>
      <c r="L503" s="28">
        <v>36</v>
      </c>
      <c r="M503" s="29">
        <f t="shared" si="62"/>
        <v>0.24010000000000001</v>
      </c>
      <c r="N503" s="30">
        <v>8606012010963</v>
      </c>
      <c r="O503" s="27">
        <v>85</v>
      </c>
      <c r="P503" s="27">
        <v>8516</v>
      </c>
      <c r="Q503" s="27" t="s">
        <v>673</v>
      </c>
      <c r="R503" s="31">
        <f>VLOOKUP(Q503,[1]Страна!D$1:F$120,2,FALSE)</f>
        <v>0.05</v>
      </c>
      <c r="S503" s="32" t="s">
        <v>514</v>
      </c>
      <c r="T503" s="27" t="str">
        <f>VLOOKUP(S503,[1]Страна!$A$2:$B$246,2,0)</f>
        <v>СЕРБИЯ</v>
      </c>
      <c r="W503" s="34"/>
      <c r="X503" s="35" t="e">
        <f t="shared" si="63"/>
        <v>#N/A</v>
      </c>
      <c r="Y503" s="35" t="e">
        <f>VLOOKUP(W503,A501:$S$5784,9,FALSE)</f>
        <v>#N/A</v>
      </c>
      <c r="Z503" s="36" t="e">
        <f t="shared" si="56"/>
        <v>#N/A</v>
      </c>
      <c r="AA503" s="37" t="e">
        <f t="shared" si="57"/>
        <v>#N/A</v>
      </c>
      <c r="AB503" s="38" t="e">
        <f t="shared" si="58"/>
        <v>#N/A</v>
      </c>
      <c r="AC503" s="39" t="e">
        <f t="shared" si="59"/>
        <v>#N/A</v>
      </c>
    </row>
    <row r="504" spans="1:29" ht="10.5" customHeight="1">
      <c r="A504" s="25">
        <v>183332</v>
      </c>
      <c r="B504" s="26" t="s">
        <v>725</v>
      </c>
      <c r="C504" s="27">
        <v>1</v>
      </c>
      <c r="D504" s="27" t="s">
        <v>26</v>
      </c>
      <c r="E504" s="28">
        <v>8292</v>
      </c>
      <c r="F504" s="28">
        <v>8292</v>
      </c>
      <c r="G504" s="28">
        <v>414.6</v>
      </c>
      <c r="H504" s="28">
        <v>27</v>
      </c>
      <c r="I504" s="28">
        <v>30</v>
      </c>
      <c r="J504" s="29">
        <v>0.1593</v>
      </c>
      <c r="K504" s="28">
        <v>27</v>
      </c>
      <c r="L504" s="28">
        <v>30</v>
      </c>
      <c r="M504" s="29">
        <v>0.1593</v>
      </c>
      <c r="N504" s="30">
        <v>0</v>
      </c>
      <c r="O504" s="27">
        <v>85</v>
      </c>
      <c r="P504" s="27">
        <v>8516</v>
      </c>
      <c r="Q504" s="27" t="s">
        <v>673</v>
      </c>
      <c r="R504" s="31">
        <f>VLOOKUP(Q504,[1]Страна!D$1:F$120,2,FALSE)</f>
        <v>0.05</v>
      </c>
      <c r="S504" s="32" t="s">
        <v>514</v>
      </c>
      <c r="T504" s="27" t="str">
        <f>VLOOKUP(S504,[1]Страна!$A$2:$B$246,2,0)</f>
        <v>СЕРБИЯ</v>
      </c>
      <c r="W504" s="34"/>
      <c r="X504" s="35" t="e">
        <f t="shared" si="63"/>
        <v>#N/A</v>
      </c>
      <c r="Y504" s="35" t="e">
        <f>VLOOKUP(W504,A502:$S$5784,9,FALSE)</f>
        <v>#N/A</v>
      </c>
      <c r="Z504" s="36" t="e">
        <f t="shared" si="56"/>
        <v>#N/A</v>
      </c>
      <c r="AA504" s="37" t="e">
        <f t="shared" si="57"/>
        <v>#N/A</v>
      </c>
      <c r="AB504" s="38" t="e">
        <f t="shared" si="58"/>
        <v>#N/A</v>
      </c>
      <c r="AC504" s="39" t="e">
        <f t="shared" si="59"/>
        <v>#N/A</v>
      </c>
    </row>
    <row r="505" spans="1:29" ht="10.5" customHeight="1">
      <c r="A505" s="25">
        <v>127455</v>
      </c>
      <c r="B505" s="26" t="s">
        <v>726</v>
      </c>
      <c r="C505" s="27">
        <v>1</v>
      </c>
      <c r="D505" s="27" t="s">
        <v>26</v>
      </c>
      <c r="E505" s="28">
        <v>10097</v>
      </c>
      <c r="F505" s="28">
        <v>10097</v>
      </c>
      <c r="G505" s="28">
        <v>504.85</v>
      </c>
      <c r="H505" s="28">
        <v>36</v>
      </c>
      <c r="I505" s="28">
        <v>40</v>
      </c>
      <c r="J505" s="29">
        <v>0.2475</v>
      </c>
      <c r="K505" s="28">
        <v>36</v>
      </c>
      <c r="L505" s="28">
        <v>40</v>
      </c>
      <c r="M505" s="29">
        <v>0.2475</v>
      </c>
      <c r="N505" s="30" t="s">
        <v>727</v>
      </c>
      <c r="O505" s="27">
        <v>85</v>
      </c>
      <c r="P505" s="27">
        <v>8516</v>
      </c>
      <c r="Q505" s="27" t="s">
        <v>673</v>
      </c>
      <c r="R505" s="31">
        <f>VLOOKUP(Q505,[1]Страна!D$1:F$120,2,FALSE)</f>
        <v>0.05</v>
      </c>
      <c r="S505" s="32" t="s">
        <v>514</v>
      </c>
      <c r="T505" s="27" t="str">
        <f>VLOOKUP(S505,[1]Страна!$A$2:$B$246,2,0)</f>
        <v>СЕРБИЯ</v>
      </c>
      <c r="W505" s="34"/>
      <c r="X505" s="35" t="e">
        <f t="shared" si="63"/>
        <v>#N/A</v>
      </c>
      <c r="Y505" s="35" t="e">
        <f>VLOOKUP(W505,A503:$S$5784,9,FALSE)</f>
        <v>#N/A</v>
      </c>
      <c r="Z505" s="36" t="e">
        <f t="shared" si="56"/>
        <v>#N/A</v>
      </c>
      <c r="AA505" s="37" t="e">
        <f t="shared" si="57"/>
        <v>#N/A</v>
      </c>
      <c r="AB505" s="38" t="e">
        <f t="shared" si="58"/>
        <v>#N/A</v>
      </c>
      <c r="AC505" s="39" t="e">
        <f t="shared" si="59"/>
        <v>#N/A</v>
      </c>
    </row>
    <row r="506" spans="1:29" ht="10.5" customHeight="1">
      <c r="A506" s="25">
        <v>43456</v>
      </c>
      <c r="B506" s="26" t="s">
        <v>728</v>
      </c>
      <c r="C506" s="27">
        <v>1</v>
      </c>
      <c r="D506" s="27" t="s">
        <v>26</v>
      </c>
      <c r="E506" s="28">
        <v>7867</v>
      </c>
      <c r="F506" s="28">
        <v>7867</v>
      </c>
      <c r="G506" s="28">
        <v>393.35</v>
      </c>
      <c r="H506" s="28">
        <v>22</v>
      </c>
      <c r="I506" s="28">
        <v>25</v>
      </c>
      <c r="J506" s="29">
        <v>5.5125E-2</v>
      </c>
      <c r="K506" s="28">
        <v>22</v>
      </c>
      <c r="L506" s="28">
        <v>25</v>
      </c>
      <c r="M506" s="29">
        <f>C506*J506</f>
        <v>5.5125E-2</v>
      </c>
      <c r="N506" s="30">
        <v>8606012010543</v>
      </c>
      <c r="O506" s="27">
        <v>85</v>
      </c>
      <c r="P506" s="27">
        <v>8516</v>
      </c>
      <c r="Q506" s="27" t="s">
        <v>673</v>
      </c>
      <c r="R506" s="31">
        <f>VLOOKUP(Q506,[1]Страна!D$1:F$120,2,FALSE)</f>
        <v>0.05</v>
      </c>
      <c r="S506" s="32" t="s">
        <v>514</v>
      </c>
      <c r="T506" s="27" t="str">
        <f>VLOOKUP(S506,[1]Страна!$A$2:$B$246,2,0)</f>
        <v>СЕРБИЯ</v>
      </c>
      <c r="W506" s="34"/>
      <c r="X506" s="35" t="e">
        <f t="shared" si="63"/>
        <v>#N/A</v>
      </c>
      <c r="Y506" s="35" t="e">
        <f>VLOOKUP(W506,A504:$S$5784,9,FALSE)</f>
        <v>#N/A</v>
      </c>
      <c r="Z506" s="36" t="e">
        <f t="shared" si="56"/>
        <v>#N/A</v>
      </c>
      <c r="AA506" s="37" t="e">
        <f t="shared" si="57"/>
        <v>#N/A</v>
      </c>
      <c r="AB506" s="38" t="e">
        <f t="shared" si="58"/>
        <v>#N/A</v>
      </c>
      <c r="AC506" s="39" t="e">
        <f t="shared" si="59"/>
        <v>#N/A</v>
      </c>
    </row>
    <row r="507" spans="1:29" ht="10.5" customHeight="1">
      <c r="A507" s="25">
        <v>43461</v>
      </c>
      <c r="B507" s="26" t="s">
        <v>729</v>
      </c>
      <c r="C507" s="27">
        <v>1</v>
      </c>
      <c r="D507" s="27" t="s">
        <v>26</v>
      </c>
      <c r="E507" s="28">
        <v>10144</v>
      </c>
      <c r="F507" s="28">
        <v>10144</v>
      </c>
      <c r="G507" s="28">
        <v>507.20000000000005</v>
      </c>
      <c r="H507" s="28">
        <v>27</v>
      </c>
      <c r="I507" s="28">
        <v>30</v>
      </c>
      <c r="J507" s="29">
        <v>0.201684</v>
      </c>
      <c r="K507" s="28">
        <v>27</v>
      </c>
      <c r="L507" s="28">
        <v>30</v>
      </c>
      <c r="M507" s="29">
        <f>C507*J507</f>
        <v>0.201684</v>
      </c>
      <c r="N507" s="30">
        <v>8606012010550</v>
      </c>
      <c r="O507" s="27">
        <v>85</v>
      </c>
      <c r="P507" s="27">
        <v>8516</v>
      </c>
      <c r="Q507" s="27" t="s">
        <v>673</v>
      </c>
      <c r="R507" s="31">
        <f>VLOOKUP(Q507,[1]Страна!D$1:F$120,2,FALSE)</f>
        <v>0.05</v>
      </c>
      <c r="S507" s="32" t="s">
        <v>514</v>
      </c>
      <c r="T507" s="27" t="str">
        <f>VLOOKUP(S507,[1]Страна!$A$2:$B$246,2,0)</f>
        <v>СЕРБИЯ</v>
      </c>
      <c r="W507" s="34"/>
      <c r="X507" s="35" t="e">
        <f t="shared" si="63"/>
        <v>#N/A</v>
      </c>
      <c r="Y507" s="35" t="e">
        <f>VLOOKUP(W507,A505:$S$5784,9,FALSE)</f>
        <v>#N/A</v>
      </c>
      <c r="Z507" s="36" t="e">
        <f t="shared" si="56"/>
        <v>#N/A</v>
      </c>
      <c r="AA507" s="37" t="e">
        <f t="shared" si="57"/>
        <v>#N/A</v>
      </c>
      <c r="AB507" s="38" t="e">
        <f t="shared" si="58"/>
        <v>#N/A</v>
      </c>
      <c r="AC507" s="39" t="e">
        <f t="shared" si="59"/>
        <v>#N/A</v>
      </c>
    </row>
    <row r="508" spans="1:29" ht="10.5" customHeight="1">
      <c r="A508" s="25">
        <v>110007</v>
      </c>
      <c r="B508" s="26" t="s">
        <v>730</v>
      </c>
      <c r="C508" s="27">
        <v>1</v>
      </c>
      <c r="D508" s="27" t="s">
        <v>26</v>
      </c>
      <c r="E508" s="28">
        <v>9651</v>
      </c>
      <c r="F508" s="28">
        <v>9651</v>
      </c>
      <c r="G508" s="28">
        <v>482.55</v>
      </c>
      <c r="H508" s="28">
        <v>30</v>
      </c>
      <c r="I508" s="28">
        <v>32</v>
      </c>
      <c r="J508" s="29">
        <v>0.215</v>
      </c>
      <c r="K508" s="28">
        <v>30</v>
      </c>
      <c r="L508" s="28">
        <v>32</v>
      </c>
      <c r="M508" s="29">
        <f>C508*J508</f>
        <v>0.215</v>
      </c>
      <c r="N508" s="30">
        <v>8606012010604</v>
      </c>
      <c r="O508" s="27">
        <v>85</v>
      </c>
      <c r="P508" s="27">
        <v>8516</v>
      </c>
      <c r="Q508" s="27" t="s">
        <v>673</v>
      </c>
      <c r="R508" s="31">
        <f>VLOOKUP(Q508,[1]Страна!D$1:F$120,2,FALSE)</f>
        <v>0.05</v>
      </c>
      <c r="S508" s="32" t="s">
        <v>514</v>
      </c>
      <c r="T508" s="27" t="str">
        <f>VLOOKUP(S508,[1]Страна!$A$2:$B$246,2,0)</f>
        <v>СЕРБИЯ</v>
      </c>
      <c r="W508" s="34"/>
      <c r="X508" s="35" t="e">
        <f t="shared" si="63"/>
        <v>#N/A</v>
      </c>
      <c r="Y508" s="35" t="e">
        <f>VLOOKUP(W508,A506:$S$5784,9,FALSE)</f>
        <v>#N/A</v>
      </c>
      <c r="Z508" s="36" t="e">
        <f t="shared" si="56"/>
        <v>#N/A</v>
      </c>
      <c r="AA508" s="37" t="e">
        <f t="shared" si="57"/>
        <v>#N/A</v>
      </c>
      <c r="AB508" s="38" t="e">
        <f t="shared" si="58"/>
        <v>#N/A</v>
      </c>
      <c r="AC508" s="39" t="e">
        <f t="shared" si="59"/>
        <v>#N/A</v>
      </c>
    </row>
    <row r="509" spans="1:29" ht="10.5" customHeight="1">
      <c r="A509" s="25">
        <v>43466</v>
      </c>
      <c r="B509" s="26" t="s">
        <v>731</v>
      </c>
      <c r="C509" s="27">
        <v>1</v>
      </c>
      <c r="D509" s="27" t="s">
        <v>26</v>
      </c>
      <c r="E509" s="28">
        <v>11577</v>
      </c>
      <c r="F509" s="28">
        <v>11577</v>
      </c>
      <c r="G509" s="28">
        <v>578.85</v>
      </c>
      <c r="H509" s="28">
        <v>36</v>
      </c>
      <c r="I509" s="28">
        <v>40</v>
      </c>
      <c r="J509" s="29">
        <v>0.21052799999999999</v>
      </c>
      <c r="K509" s="28">
        <v>36</v>
      </c>
      <c r="L509" s="28">
        <v>40</v>
      </c>
      <c r="M509" s="29">
        <f>C509*J509</f>
        <v>0.21052799999999999</v>
      </c>
      <c r="N509" s="30">
        <v>8606012010956</v>
      </c>
      <c r="O509" s="27">
        <v>85</v>
      </c>
      <c r="P509" s="27">
        <v>8516</v>
      </c>
      <c r="Q509" s="27" t="s">
        <v>673</v>
      </c>
      <c r="R509" s="31">
        <f>VLOOKUP(Q509,[1]Страна!D$1:F$120,2,FALSE)</f>
        <v>0.05</v>
      </c>
      <c r="S509" s="32" t="s">
        <v>514</v>
      </c>
      <c r="T509" s="27" t="str">
        <f>VLOOKUP(S509,[1]Страна!$A$2:$B$246,2,0)</f>
        <v>СЕРБИЯ</v>
      </c>
      <c r="W509" s="34"/>
      <c r="X509" s="35" t="e">
        <f t="shared" si="63"/>
        <v>#N/A</v>
      </c>
      <c r="Y509" s="35" t="e">
        <f>VLOOKUP(W509,A507:$S$5784,9,FALSE)</f>
        <v>#N/A</v>
      </c>
      <c r="Z509" s="36" t="e">
        <f t="shared" si="56"/>
        <v>#N/A</v>
      </c>
      <c r="AA509" s="37" t="e">
        <f t="shared" si="57"/>
        <v>#N/A</v>
      </c>
      <c r="AB509" s="38" t="e">
        <f t="shared" si="58"/>
        <v>#N/A</v>
      </c>
      <c r="AC509" s="39" t="e">
        <f t="shared" si="59"/>
        <v>#N/A</v>
      </c>
    </row>
    <row r="510" spans="1:29" ht="10.5" customHeight="1">
      <c r="A510" s="25">
        <v>238302</v>
      </c>
      <c r="B510" s="26" t="s">
        <v>732</v>
      </c>
      <c r="C510" s="27">
        <v>2</v>
      </c>
      <c r="D510" s="27" t="s">
        <v>26</v>
      </c>
      <c r="E510" s="28">
        <v>8373</v>
      </c>
      <c r="F510" s="28">
        <f>C510*E510</f>
        <v>16746</v>
      </c>
      <c r="G510" s="28">
        <f>F510*R510</f>
        <v>837.30000000000007</v>
      </c>
      <c r="H510" s="28">
        <v>26</v>
      </c>
      <c r="I510" s="28">
        <v>30</v>
      </c>
      <c r="J510" s="29">
        <v>0.09</v>
      </c>
      <c r="K510" s="28">
        <f>H510*C510</f>
        <v>52</v>
      </c>
      <c r="L510" s="28">
        <f>I510*C510</f>
        <v>60</v>
      </c>
      <c r="M510" s="29">
        <f>J510*C510</f>
        <v>0.18</v>
      </c>
      <c r="N510" s="30" t="s">
        <v>733</v>
      </c>
      <c r="O510" s="27">
        <v>85</v>
      </c>
      <c r="P510" s="27">
        <v>8516</v>
      </c>
      <c r="Q510" s="27" t="s">
        <v>673</v>
      </c>
      <c r="R510" s="31">
        <f>VLOOKUP(Q510,[1]Страна!D$1:F$120,2,FALSE)</f>
        <v>0.05</v>
      </c>
      <c r="S510" s="32" t="s">
        <v>514</v>
      </c>
      <c r="T510" s="27" t="str">
        <f>VLOOKUP(S510,[1]Страна!$A$2:$B$246,2,0)</f>
        <v>СЕРБИЯ</v>
      </c>
      <c r="W510" s="34"/>
      <c r="X510" s="35" t="e">
        <f t="shared" si="63"/>
        <v>#N/A</v>
      </c>
      <c r="Y510" s="35" t="e">
        <f>VLOOKUP(W510,A508:$S$5784,9,FALSE)</f>
        <v>#N/A</v>
      </c>
      <c r="Z510" s="36" t="e">
        <f t="shared" si="56"/>
        <v>#N/A</v>
      </c>
      <c r="AA510" s="37" t="e">
        <f t="shared" si="57"/>
        <v>#N/A</v>
      </c>
      <c r="AB510" s="38" t="e">
        <f t="shared" si="58"/>
        <v>#N/A</v>
      </c>
      <c r="AC510" s="39" t="e">
        <f t="shared" si="59"/>
        <v>#N/A</v>
      </c>
    </row>
    <row r="511" spans="1:29" ht="10.5" customHeight="1">
      <c r="A511" s="25">
        <v>43467</v>
      </c>
      <c r="B511" s="26" t="s">
        <v>734</v>
      </c>
      <c r="C511" s="27">
        <v>2</v>
      </c>
      <c r="D511" s="27" t="s">
        <v>26</v>
      </c>
      <c r="E511" s="28">
        <v>5293</v>
      </c>
      <c r="F511" s="28">
        <v>10586</v>
      </c>
      <c r="G511" s="28">
        <v>529.30000000000007</v>
      </c>
      <c r="H511" s="28">
        <v>8</v>
      </c>
      <c r="I511" s="28">
        <v>10</v>
      </c>
      <c r="J511" s="29">
        <v>6.1074000000000003E-2</v>
      </c>
      <c r="K511" s="28">
        <v>16</v>
      </c>
      <c r="L511" s="28">
        <v>20</v>
      </c>
      <c r="M511" s="29">
        <f>C511*J511</f>
        <v>0.12214800000000001</v>
      </c>
      <c r="N511" s="30">
        <v>0</v>
      </c>
      <c r="O511" s="27">
        <v>85</v>
      </c>
      <c r="P511" s="27">
        <v>8516</v>
      </c>
      <c r="Q511" s="27" t="s">
        <v>673</v>
      </c>
      <c r="R511" s="31">
        <f>VLOOKUP(Q511,[1]Страна!D$1:F$120,2,FALSE)</f>
        <v>0.05</v>
      </c>
      <c r="S511" s="32" t="s">
        <v>514</v>
      </c>
      <c r="T511" s="27" t="str">
        <f>VLOOKUP(S511,[1]Страна!$A$2:$B$246,2,0)</f>
        <v>СЕРБИЯ</v>
      </c>
      <c r="W511" s="34"/>
      <c r="X511" s="35" t="e">
        <f t="shared" si="63"/>
        <v>#N/A</v>
      </c>
      <c r="Y511" s="35" t="e">
        <f>VLOOKUP(W511,A509:$S$5784,9,FALSE)</f>
        <v>#N/A</v>
      </c>
      <c r="Z511" s="36" t="e">
        <f t="shared" si="56"/>
        <v>#N/A</v>
      </c>
      <c r="AA511" s="37" t="e">
        <f t="shared" si="57"/>
        <v>#N/A</v>
      </c>
      <c r="AB511" s="38" t="e">
        <f t="shared" si="58"/>
        <v>#N/A</v>
      </c>
      <c r="AC511" s="39" t="e">
        <f t="shared" si="59"/>
        <v>#N/A</v>
      </c>
    </row>
    <row r="512" spans="1:29" ht="10.5" customHeight="1">
      <c r="A512" s="25">
        <v>43468</v>
      </c>
      <c r="B512" s="26" t="s">
        <v>735</v>
      </c>
      <c r="C512" s="27">
        <v>1</v>
      </c>
      <c r="D512" s="27" t="s">
        <v>26</v>
      </c>
      <c r="E512" s="28">
        <v>4937</v>
      </c>
      <c r="F512" s="28">
        <v>4937</v>
      </c>
      <c r="G512" s="28">
        <v>246.85000000000002</v>
      </c>
      <c r="H512" s="28">
        <v>8</v>
      </c>
      <c r="I512" s="28">
        <v>10</v>
      </c>
      <c r="J512" s="29">
        <v>6.2010000000000003E-2</v>
      </c>
      <c r="K512" s="28">
        <v>8</v>
      </c>
      <c r="L512" s="28">
        <v>10</v>
      </c>
      <c r="M512" s="29">
        <f>C512*J512</f>
        <v>6.2010000000000003E-2</v>
      </c>
      <c r="N512" s="30">
        <v>8606012010246</v>
      </c>
      <c r="O512" s="27">
        <v>85</v>
      </c>
      <c r="P512" s="27">
        <v>8516</v>
      </c>
      <c r="Q512" s="27" t="s">
        <v>673</v>
      </c>
      <c r="R512" s="31">
        <f>VLOOKUP(Q512,[1]Страна!D$1:F$120,2,FALSE)</f>
        <v>0.05</v>
      </c>
      <c r="S512" s="32" t="s">
        <v>514</v>
      </c>
      <c r="T512" s="27" t="str">
        <f>VLOOKUP(S512,[1]Страна!$A$2:$B$246,2,0)</f>
        <v>СЕРБИЯ</v>
      </c>
      <c r="W512" s="34"/>
      <c r="X512" s="35" t="e">
        <f t="shared" si="63"/>
        <v>#N/A</v>
      </c>
      <c r="Y512" s="35" t="e">
        <f>VLOOKUP(W512,A510:$S$5784,9,FALSE)</f>
        <v>#N/A</v>
      </c>
      <c r="Z512" s="36" t="e">
        <f t="shared" si="56"/>
        <v>#N/A</v>
      </c>
      <c r="AA512" s="37" t="e">
        <f t="shared" si="57"/>
        <v>#N/A</v>
      </c>
      <c r="AB512" s="38" t="e">
        <f t="shared" si="58"/>
        <v>#N/A</v>
      </c>
      <c r="AC512" s="39" t="e">
        <f t="shared" si="59"/>
        <v>#N/A</v>
      </c>
    </row>
    <row r="513" spans="1:29" ht="10.5" customHeight="1">
      <c r="A513" s="25">
        <v>43469</v>
      </c>
      <c r="B513" s="26" t="s">
        <v>736</v>
      </c>
      <c r="C513" s="27">
        <v>1</v>
      </c>
      <c r="D513" s="27" t="s">
        <v>26</v>
      </c>
      <c r="E513" s="28">
        <v>4237</v>
      </c>
      <c r="F513" s="28">
        <v>4237</v>
      </c>
      <c r="G513" s="28">
        <v>211.85000000000002</v>
      </c>
      <c r="H513" s="28">
        <v>10</v>
      </c>
      <c r="I513" s="28">
        <v>12</v>
      </c>
      <c r="J513" s="29">
        <v>7.3440000000000005E-2</v>
      </c>
      <c r="K513" s="28">
        <v>10</v>
      </c>
      <c r="L513" s="28">
        <v>12</v>
      </c>
      <c r="M513" s="29">
        <v>7.3440000000000005E-2</v>
      </c>
      <c r="N513" s="30" t="s">
        <v>737</v>
      </c>
      <c r="O513" s="27">
        <v>85</v>
      </c>
      <c r="P513" s="27">
        <v>8516</v>
      </c>
      <c r="Q513" s="27" t="s">
        <v>673</v>
      </c>
      <c r="R513" s="31">
        <f>VLOOKUP(Q513,[1]Страна!D$1:F$120,2,FALSE)</f>
        <v>0.05</v>
      </c>
      <c r="S513" s="32" t="s">
        <v>514</v>
      </c>
      <c r="T513" s="27" t="str">
        <f>VLOOKUP(S513,[1]Страна!$A$2:$B$246,2,0)</f>
        <v>СЕРБИЯ</v>
      </c>
      <c r="W513" s="34"/>
      <c r="X513" s="35" t="e">
        <f t="shared" si="63"/>
        <v>#N/A</v>
      </c>
      <c r="Y513" s="35" t="e">
        <f>VLOOKUP(W513,A511:$S$5784,9,FALSE)</f>
        <v>#N/A</v>
      </c>
      <c r="Z513" s="36" t="e">
        <f t="shared" si="56"/>
        <v>#N/A</v>
      </c>
      <c r="AA513" s="37" t="e">
        <f t="shared" si="57"/>
        <v>#N/A</v>
      </c>
      <c r="AB513" s="38" t="e">
        <f t="shared" si="58"/>
        <v>#N/A</v>
      </c>
      <c r="AC513" s="39" t="e">
        <f t="shared" si="59"/>
        <v>#N/A</v>
      </c>
    </row>
    <row r="514" spans="1:29" ht="10.5" customHeight="1">
      <c r="A514" s="25">
        <v>43477</v>
      </c>
      <c r="B514" s="26" t="s">
        <v>738</v>
      </c>
      <c r="C514" s="27">
        <v>1</v>
      </c>
      <c r="D514" s="27" t="s">
        <v>26</v>
      </c>
      <c r="E514" s="28">
        <v>4140</v>
      </c>
      <c r="F514" s="28">
        <v>4140</v>
      </c>
      <c r="G514" s="28">
        <v>207</v>
      </c>
      <c r="H514" s="28">
        <v>21</v>
      </c>
      <c r="I514" s="28">
        <v>23</v>
      </c>
      <c r="J514" s="29">
        <v>7.3440000000000005E-2</v>
      </c>
      <c r="K514" s="28">
        <v>21</v>
      </c>
      <c r="L514" s="28">
        <v>23</v>
      </c>
      <c r="M514" s="29">
        <f>C514*J514</f>
        <v>7.3440000000000005E-2</v>
      </c>
      <c r="N514" s="30">
        <v>8606012010260</v>
      </c>
      <c r="O514" s="27">
        <v>85</v>
      </c>
      <c r="P514" s="27">
        <v>8516</v>
      </c>
      <c r="Q514" s="27" t="s">
        <v>673</v>
      </c>
      <c r="R514" s="31">
        <f>VLOOKUP(Q514,[1]Страна!D$1:F$120,2,FALSE)</f>
        <v>0.05</v>
      </c>
      <c r="S514" s="32" t="s">
        <v>514</v>
      </c>
      <c r="T514" s="27" t="str">
        <f>VLOOKUP(S514,[1]Страна!$A$2:$B$246,2,0)</f>
        <v>СЕРБИЯ</v>
      </c>
      <c r="W514" s="34"/>
      <c r="X514" s="35" t="e">
        <f t="shared" si="63"/>
        <v>#N/A</v>
      </c>
      <c r="Y514" s="35" t="e">
        <f>VLOOKUP(W514,A512:$S$5784,9,FALSE)</f>
        <v>#N/A</v>
      </c>
      <c r="Z514" s="36" t="e">
        <f t="shared" si="56"/>
        <v>#N/A</v>
      </c>
      <c r="AA514" s="37" t="e">
        <f t="shared" si="57"/>
        <v>#N/A</v>
      </c>
      <c r="AB514" s="38" t="e">
        <f t="shared" si="58"/>
        <v>#N/A</v>
      </c>
      <c r="AC514" s="39" t="e">
        <f t="shared" si="59"/>
        <v>#N/A</v>
      </c>
    </row>
    <row r="515" spans="1:29" ht="10.5" customHeight="1">
      <c r="A515" s="25">
        <v>43478</v>
      </c>
      <c r="B515" s="26" t="s">
        <v>739</v>
      </c>
      <c r="C515" s="27">
        <v>2</v>
      </c>
      <c r="D515" s="27" t="s">
        <v>26</v>
      </c>
      <c r="E515" s="28">
        <v>4925</v>
      </c>
      <c r="F515" s="28">
        <v>9850</v>
      </c>
      <c r="G515" s="28">
        <v>492.5</v>
      </c>
      <c r="H515" s="28">
        <v>6.4</v>
      </c>
      <c r="I515" s="28">
        <v>6.8</v>
      </c>
      <c r="J515" s="29">
        <v>3.9600000000000003E-2</v>
      </c>
      <c r="K515" s="28">
        <v>12.8</v>
      </c>
      <c r="L515" s="28">
        <v>13.6</v>
      </c>
      <c r="M515" s="29">
        <f>C515*J515</f>
        <v>7.9200000000000007E-2</v>
      </c>
      <c r="N515" s="30">
        <v>0</v>
      </c>
      <c r="O515" s="27">
        <v>85</v>
      </c>
      <c r="P515" s="27">
        <v>8516</v>
      </c>
      <c r="Q515" s="27" t="s">
        <v>673</v>
      </c>
      <c r="R515" s="31">
        <f>VLOOKUP(Q515,[1]Страна!D$1:F$120,2,FALSE)</f>
        <v>0.05</v>
      </c>
      <c r="S515" s="32" t="s">
        <v>514</v>
      </c>
      <c r="T515" s="27" t="str">
        <f>VLOOKUP(S515,[1]Страна!$A$2:$B$246,2,0)</f>
        <v>СЕРБИЯ</v>
      </c>
      <c r="W515" s="34"/>
      <c r="X515" s="35" t="e">
        <f t="shared" si="63"/>
        <v>#N/A</v>
      </c>
      <c r="Y515" s="35" t="e">
        <f>VLOOKUP(W515,A513:$S$5784,9,FALSE)</f>
        <v>#N/A</v>
      </c>
      <c r="Z515" s="36" t="e">
        <f t="shared" ref="Z515:Z578" si="64">VLOOKUP(W515,A$3:T$5784,18,FALSE)</f>
        <v>#N/A</v>
      </c>
      <c r="AA515" s="37" t="e">
        <f t="shared" ref="AA515:AA578" si="65">VLOOKUP(W515,A$3:S$5784,10,FALSE)</f>
        <v>#N/A</v>
      </c>
      <c r="AB515" s="38" t="e">
        <f t="shared" ref="AB515:AB578" si="66">VLOOKUP(W515,A$3:T$5784,20,FALSE)</f>
        <v>#N/A</v>
      </c>
      <c r="AC515" s="39" t="e">
        <f t="shared" si="59"/>
        <v>#N/A</v>
      </c>
    </row>
    <row r="516" spans="1:29" ht="10.5" customHeight="1">
      <c r="A516" s="25">
        <v>43480</v>
      </c>
      <c r="B516" s="26" t="s">
        <v>740</v>
      </c>
      <c r="C516" s="27">
        <v>1</v>
      </c>
      <c r="D516" s="27" t="s">
        <v>26</v>
      </c>
      <c r="E516" s="28">
        <v>3270</v>
      </c>
      <c r="F516" s="28">
        <v>3270</v>
      </c>
      <c r="G516" s="28">
        <v>163.5</v>
      </c>
      <c r="H516" s="28">
        <v>6.4</v>
      </c>
      <c r="I516" s="28">
        <v>6.8</v>
      </c>
      <c r="J516" s="29">
        <v>4.0500000000000001E-2</v>
      </c>
      <c r="K516" s="28">
        <v>6.4</v>
      </c>
      <c r="L516" s="28">
        <v>6.8</v>
      </c>
      <c r="M516" s="29">
        <v>4.0500000000000001E-2</v>
      </c>
      <c r="N516" s="30" t="s">
        <v>741</v>
      </c>
      <c r="O516" s="27">
        <v>85</v>
      </c>
      <c r="P516" s="27">
        <v>8516</v>
      </c>
      <c r="Q516" s="27" t="s">
        <v>673</v>
      </c>
      <c r="R516" s="31">
        <f>VLOOKUP(Q516,[1]Страна!D$1:F$120,2,FALSE)</f>
        <v>0.05</v>
      </c>
      <c r="S516" s="32" t="s">
        <v>514</v>
      </c>
      <c r="T516" s="27" t="str">
        <f>VLOOKUP(S516,[1]Страна!$A$2:$B$246,2,0)</f>
        <v>СЕРБИЯ</v>
      </c>
      <c r="W516" s="34"/>
      <c r="X516" s="35" t="e">
        <f t="shared" si="63"/>
        <v>#N/A</v>
      </c>
      <c r="Y516" s="35" t="e">
        <f>VLOOKUP(W516,A514:$S$5784,9,FALSE)</f>
        <v>#N/A</v>
      </c>
      <c r="Z516" s="36" t="e">
        <f t="shared" si="64"/>
        <v>#N/A</v>
      </c>
      <c r="AA516" s="37" t="e">
        <f t="shared" si="65"/>
        <v>#N/A</v>
      </c>
      <c r="AB516" s="38" t="e">
        <f t="shared" si="66"/>
        <v>#N/A</v>
      </c>
      <c r="AC516" s="39" t="e">
        <f t="shared" ref="AC516:AC579" si="67">VLOOKUP(W516,A$3:T$5784,14,FALSE)</f>
        <v>#N/A</v>
      </c>
    </row>
    <row r="517" spans="1:29" ht="10.5" customHeight="1">
      <c r="A517" s="25">
        <v>71552</v>
      </c>
      <c r="B517" s="26" t="s">
        <v>742</v>
      </c>
      <c r="C517" s="27">
        <v>1</v>
      </c>
      <c r="D517" s="27" t="s">
        <v>26</v>
      </c>
      <c r="E517" s="28">
        <v>5593</v>
      </c>
      <c r="F517" s="28">
        <v>5593</v>
      </c>
      <c r="G517" s="28">
        <v>0</v>
      </c>
      <c r="H517" s="28">
        <v>11.3</v>
      </c>
      <c r="I517" s="28">
        <v>12.5</v>
      </c>
      <c r="J517" s="29">
        <v>5.9499999999999997E-2</v>
      </c>
      <c r="K517" s="28">
        <v>11.3</v>
      </c>
      <c r="L517" s="28">
        <v>12.5</v>
      </c>
      <c r="M517" s="29">
        <f>C517*J517</f>
        <v>5.9499999999999997E-2</v>
      </c>
      <c r="N517" s="30">
        <v>3838942954559</v>
      </c>
      <c r="O517" s="27">
        <v>84</v>
      </c>
      <c r="P517" s="27">
        <v>8419</v>
      </c>
      <c r="Q517" s="27" t="s">
        <v>712</v>
      </c>
      <c r="R517" s="31">
        <f>VLOOKUP(Q517,[1]Страна!D$1:F$120,2,FALSE)</f>
        <v>0</v>
      </c>
      <c r="S517" s="32" t="s">
        <v>28</v>
      </c>
      <c r="T517" s="27" t="str">
        <f>VLOOKUP(S517,[1]Страна!$A$2:$B$246,2,0)</f>
        <v>КИТАЙ</v>
      </c>
      <c r="W517" s="34"/>
      <c r="X517" s="35" t="e">
        <f t="shared" si="63"/>
        <v>#N/A</v>
      </c>
      <c r="Y517" s="35" t="e">
        <f>VLOOKUP(W517,A515:$S$5784,9,FALSE)</f>
        <v>#N/A</v>
      </c>
      <c r="Z517" s="36" t="e">
        <f t="shared" si="64"/>
        <v>#N/A</v>
      </c>
      <c r="AA517" s="37" t="e">
        <f t="shared" si="65"/>
        <v>#N/A</v>
      </c>
      <c r="AB517" s="38" t="e">
        <f t="shared" si="66"/>
        <v>#N/A</v>
      </c>
      <c r="AC517" s="39" t="e">
        <f t="shared" si="67"/>
        <v>#N/A</v>
      </c>
    </row>
    <row r="518" spans="1:29" ht="10.5" customHeight="1">
      <c r="A518" s="41">
        <v>102815</v>
      </c>
      <c r="B518" s="42" t="s">
        <v>743</v>
      </c>
      <c r="C518" s="43">
        <v>1</v>
      </c>
      <c r="D518" s="44" t="s">
        <v>26</v>
      </c>
      <c r="E518" s="45">
        <v>6683</v>
      </c>
      <c r="F518" s="45">
        <v>6683</v>
      </c>
      <c r="G518" s="46">
        <v>0</v>
      </c>
      <c r="H518" s="46">
        <v>11.3</v>
      </c>
      <c r="I518" s="46">
        <v>12.5</v>
      </c>
      <c r="J518" s="47">
        <v>0.09</v>
      </c>
      <c r="K518" s="46">
        <v>11.3</v>
      </c>
      <c r="L518" s="46">
        <v>12.5</v>
      </c>
      <c r="M518" s="47">
        <v>0.09</v>
      </c>
      <c r="N518" s="48" t="s">
        <v>744</v>
      </c>
      <c r="O518" s="49">
        <v>84</v>
      </c>
      <c r="P518" s="49">
        <v>8419</v>
      </c>
      <c r="Q518" s="49" t="s">
        <v>712</v>
      </c>
      <c r="R518" s="50">
        <v>0</v>
      </c>
      <c r="S518" s="51" t="s">
        <v>28</v>
      </c>
      <c r="T518" s="27" t="str">
        <f>VLOOKUP(S518,[1]Страна!$A$2:$B$246,2,0)</f>
        <v>КИТАЙ</v>
      </c>
      <c r="W518" s="34"/>
      <c r="X518" s="35" t="e">
        <f t="shared" si="63"/>
        <v>#N/A</v>
      </c>
      <c r="Y518" s="35" t="e">
        <f>VLOOKUP(W518,A516:$S$5784,9,FALSE)</f>
        <v>#N/A</v>
      </c>
      <c r="Z518" s="36" t="e">
        <f t="shared" si="64"/>
        <v>#N/A</v>
      </c>
      <c r="AA518" s="37" t="e">
        <f t="shared" si="65"/>
        <v>#N/A</v>
      </c>
      <c r="AB518" s="38" t="e">
        <f t="shared" si="66"/>
        <v>#N/A</v>
      </c>
      <c r="AC518" s="39" t="e">
        <f t="shared" si="67"/>
        <v>#N/A</v>
      </c>
    </row>
    <row r="519" spans="1:29" ht="10.5" customHeight="1">
      <c r="A519" s="25">
        <v>43485</v>
      </c>
      <c r="B519" s="26" t="s">
        <v>745</v>
      </c>
      <c r="C519" s="27">
        <v>1</v>
      </c>
      <c r="D519" s="27" t="s">
        <v>26</v>
      </c>
      <c r="E519" s="28">
        <v>12113</v>
      </c>
      <c r="F519" s="28">
        <v>12113</v>
      </c>
      <c r="G519" s="28">
        <v>605.65</v>
      </c>
      <c r="H519" s="28">
        <v>31</v>
      </c>
      <c r="I519" s="28">
        <v>33</v>
      </c>
      <c r="J519" s="29">
        <v>0.26214999999999999</v>
      </c>
      <c r="K519" s="28">
        <v>31</v>
      </c>
      <c r="L519" s="28">
        <v>33</v>
      </c>
      <c r="M519" s="29">
        <f>C519*J519</f>
        <v>0.26214999999999999</v>
      </c>
      <c r="N519" s="30">
        <v>0</v>
      </c>
      <c r="O519" s="27">
        <v>85</v>
      </c>
      <c r="P519" s="27">
        <v>8516</v>
      </c>
      <c r="Q519" s="27" t="s">
        <v>673</v>
      </c>
      <c r="R519" s="31">
        <f>VLOOKUP(Q519,[1]Страна!D$1:F$120,2,FALSE)</f>
        <v>0.05</v>
      </c>
      <c r="S519" s="32" t="s">
        <v>514</v>
      </c>
      <c r="T519" s="27" t="str">
        <f>VLOOKUP(S519,[1]Страна!$A$2:$B$246,2,0)</f>
        <v>СЕРБИЯ</v>
      </c>
      <c r="W519" s="40"/>
      <c r="X519" s="35" t="e">
        <f t="shared" si="63"/>
        <v>#N/A</v>
      </c>
      <c r="Y519" s="35" t="e">
        <f>VLOOKUP(W519,A517:$S$5784,9,FALSE)</f>
        <v>#N/A</v>
      </c>
      <c r="Z519" s="36" t="e">
        <f t="shared" si="64"/>
        <v>#N/A</v>
      </c>
      <c r="AA519" s="37" t="e">
        <f t="shared" si="65"/>
        <v>#N/A</v>
      </c>
      <c r="AB519" s="38" t="e">
        <f t="shared" si="66"/>
        <v>#N/A</v>
      </c>
      <c r="AC519" s="39" t="e">
        <f t="shared" si="67"/>
        <v>#N/A</v>
      </c>
    </row>
    <row r="520" spans="1:29" ht="10.5" customHeight="1">
      <c r="A520" s="25">
        <v>43524</v>
      </c>
      <c r="B520" s="26" t="s">
        <v>746</v>
      </c>
      <c r="C520" s="27">
        <v>1</v>
      </c>
      <c r="D520" s="27" t="s">
        <v>26</v>
      </c>
      <c r="E520" s="28">
        <v>11466</v>
      </c>
      <c r="F520" s="28">
        <v>11466</v>
      </c>
      <c r="G520" s="28">
        <v>229.32</v>
      </c>
      <c r="H520" s="28">
        <v>36</v>
      </c>
      <c r="I520" s="28">
        <v>39</v>
      </c>
      <c r="J520" s="29">
        <v>0.27464499999999997</v>
      </c>
      <c r="K520" s="28">
        <v>36</v>
      </c>
      <c r="L520" s="28">
        <v>39</v>
      </c>
      <c r="M520" s="29">
        <f>C520*J520</f>
        <v>0.27464499999999997</v>
      </c>
      <c r="N520" s="30">
        <v>0</v>
      </c>
      <c r="O520" s="27">
        <v>85</v>
      </c>
      <c r="P520" s="27">
        <v>8516</v>
      </c>
      <c r="Q520" s="27" t="s">
        <v>673</v>
      </c>
      <c r="R520" s="31">
        <f>VLOOKUP(Q520,[1]Страна!D$1:F$120,2,FALSE)</f>
        <v>0.05</v>
      </c>
      <c r="S520" s="32" t="s">
        <v>514</v>
      </c>
      <c r="T520" s="27" t="str">
        <f>VLOOKUP(S520,[1]Страна!$A$2:$B$246,2,0)</f>
        <v>СЕРБИЯ</v>
      </c>
      <c r="W520" s="34"/>
      <c r="X520" s="35" t="e">
        <f t="shared" si="63"/>
        <v>#N/A</v>
      </c>
      <c r="Y520" s="35" t="e">
        <f>VLOOKUP(W520,A518:$S$5784,9,FALSE)</f>
        <v>#N/A</v>
      </c>
      <c r="Z520" s="36" t="e">
        <f t="shared" si="64"/>
        <v>#N/A</v>
      </c>
      <c r="AA520" s="37" t="e">
        <f t="shared" si="65"/>
        <v>#N/A</v>
      </c>
      <c r="AB520" s="38" t="e">
        <f t="shared" si="66"/>
        <v>#N/A</v>
      </c>
      <c r="AC520" s="39" t="e">
        <f t="shared" si="67"/>
        <v>#N/A</v>
      </c>
    </row>
    <row r="521" spans="1:29" ht="10.5" customHeight="1">
      <c r="A521" s="25">
        <v>43525</v>
      </c>
      <c r="B521" s="26" t="s">
        <v>747</v>
      </c>
      <c r="C521" s="27">
        <v>1</v>
      </c>
      <c r="D521" s="27" t="s">
        <v>26</v>
      </c>
      <c r="E521" s="28">
        <v>10421</v>
      </c>
      <c r="F521" s="28">
        <v>10421</v>
      </c>
      <c r="G521" s="28">
        <v>521.05000000000007</v>
      </c>
      <c r="H521" s="28">
        <v>36</v>
      </c>
      <c r="I521" s="28">
        <v>38</v>
      </c>
      <c r="J521" s="29">
        <v>0.29772399999999999</v>
      </c>
      <c r="K521" s="28">
        <v>36</v>
      </c>
      <c r="L521" s="28">
        <v>38</v>
      </c>
      <c r="M521" s="29">
        <f>C521*J521</f>
        <v>0.29772399999999999</v>
      </c>
      <c r="N521" s="30">
        <v>0</v>
      </c>
      <c r="O521" s="27">
        <v>85</v>
      </c>
      <c r="P521" s="27">
        <v>8516</v>
      </c>
      <c r="Q521" s="27" t="s">
        <v>673</v>
      </c>
      <c r="R521" s="31">
        <f>VLOOKUP(Q521,[1]Страна!D$1:F$120,2,FALSE)</f>
        <v>0.05</v>
      </c>
      <c r="S521" s="32" t="s">
        <v>514</v>
      </c>
      <c r="T521" s="27" t="str">
        <f>VLOOKUP(S521,[1]Страна!$A$2:$B$246,2,0)</f>
        <v>СЕРБИЯ</v>
      </c>
      <c r="W521" s="34"/>
      <c r="X521" s="35" t="e">
        <f t="shared" si="63"/>
        <v>#N/A</v>
      </c>
      <c r="Y521" s="35" t="e">
        <f>VLOOKUP(W521,A519:$S$5784,9,FALSE)</f>
        <v>#N/A</v>
      </c>
      <c r="Z521" s="36" t="e">
        <f t="shared" si="64"/>
        <v>#N/A</v>
      </c>
      <c r="AA521" s="37" t="e">
        <f t="shared" si="65"/>
        <v>#N/A</v>
      </c>
      <c r="AB521" s="38" t="e">
        <f t="shared" si="66"/>
        <v>#N/A</v>
      </c>
      <c r="AC521" s="39" t="e">
        <f t="shared" si="67"/>
        <v>#N/A</v>
      </c>
    </row>
    <row r="522" spans="1:29" ht="10.5" customHeight="1">
      <c r="A522" s="25">
        <v>71554</v>
      </c>
      <c r="B522" s="26" t="s">
        <v>748</v>
      </c>
      <c r="C522" s="27">
        <v>1</v>
      </c>
      <c r="D522" s="27" t="s">
        <v>26</v>
      </c>
      <c r="E522" s="28">
        <v>8121</v>
      </c>
      <c r="F522" s="28">
        <v>8121</v>
      </c>
      <c r="G522" s="28">
        <v>406.05</v>
      </c>
      <c r="H522" s="28">
        <v>27</v>
      </c>
      <c r="I522" s="28">
        <v>30</v>
      </c>
      <c r="J522" s="29">
        <v>0.313</v>
      </c>
      <c r="K522" s="28">
        <v>27</v>
      </c>
      <c r="L522" s="28">
        <v>30</v>
      </c>
      <c r="M522" s="29">
        <v>0.313</v>
      </c>
      <c r="N522" s="30" t="s">
        <v>749</v>
      </c>
      <c r="O522" s="27">
        <v>85</v>
      </c>
      <c r="P522" s="27">
        <v>8516</v>
      </c>
      <c r="Q522" s="27" t="s">
        <v>673</v>
      </c>
      <c r="R522" s="31">
        <v>0.05</v>
      </c>
      <c r="S522" s="32" t="s">
        <v>514</v>
      </c>
      <c r="T522" s="27" t="str">
        <f>VLOOKUP(S522,[1]Страна!$A$2:$B$246,2,0)</f>
        <v>СЕРБИЯ</v>
      </c>
      <c r="W522" s="34"/>
      <c r="X522" s="35" t="e">
        <f t="shared" si="63"/>
        <v>#N/A</v>
      </c>
      <c r="Y522" s="35" t="e">
        <f>VLOOKUP(W522,A520:$S$5784,9,FALSE)</f>
        <v>#N/A</v>
      </c>
      <c r="Z522" s="36" t="e">
        <f t="shared" si="64"/>
        <v>#N/A</v>
      </c>
      <c r="AA522" s="37" t="e">
        <f t="shared" si="65"/>
        <v>#N/A</v>
      </c>
      <c r="AB522" s="38" t="e">
        <f t="shared" si="66"/>
        <v>#N/A</v>
      </c>
      <c r="AC522" s="39" t="e">
        <f t="shared" si="67"/>
        <v>#N/A</v>
      </c>
    </row>
    <row r="523" spans="1:29" ht="10.5" customHeight="1">
      <c r="A523" s="25">
        <v>71555</v>
      </c>
      <c r="B523" s="26" t="s">
        <v>750</v>
      </c>
      <c r="C523" s="27">
        <v>1</v>
      </c>
      <c r="D523" s="27" t="s">
        <v>26</v>
      </c>
      <c r="E523" s="28">
        <v>7268</v>
      </c>
      <c r="F523" s="28">
        <v>7268</v>
      </c>
      <c r="G523" s="28">
        <v>363.40000000000003</v>
      </c>
      <c r="H523" s="28">
        <v>19</v>
      </c>
      <c r="I523" s="28">
        <v>20.5</v>
      </c>
      <c r="J523" s="29">
        <v>0.14699999999999999</v>
      </c>
      <c r="K523" s="28">
        <v>19</v>
      </c>
      <c r="L523" s="28">
        <v>20.5</v>
      </c>
      <c r="M523" s="29">
        <f>C523*J523</f>
        <v>0.14699999999999999</v>
      </c>
      <c r="N523" s="30">
        <v>0</v>
      </c>
      <c r="O523" s="27">
        <v>85</v>
      </c>
      <c r="P523" s="27">
        <v>8516</v>
      </c>
      <c r="Q523" s="27" t="s">
        <v>673</v>
      </c>
      <c r="R523" s="31">
        <f>VLOOKUP(Q523,[1]Страна!D$1:F$120,2,FALSE)</f>
        <v>0.05</v>
      </c>
      <c r="S523" s="32" t="s">
        <v>514</v>
      </c>
      <c r="T523" s="27" t="str">
        <f>VLOOKUP(S523,[1]Страна!$A$2:$B$246,2,0)</f>
        <v>СЕРБИЯ</v>
      </c>
      <c r="W523" s="40"/>
      <c r="X523" s="35" t="e">
        <f t="shared" si="63"/>
        <v>#N/A</v>
      </c>
      <c r="Y523" s="35" t="e">
        <f>VLOOKUP(W523,A521:$S$5784,9,FALSE)</f>
        <v>#N/A</v>
      </c>
      <c r="Z523" s="36" t="e">
        <f t="shared" si="64"/>
        <v>#N/A</v>
      </c>
      <c r="AA523" s="37" t="e">
        <f t="shared" si="65"/>
        <v>#N/A</v>
      </c>
      <c r="AB523" s="38" t="e">
        <f t="shared" si="66"/>
        <v>#N/A</v>
      </c>
      <c r="AC523" s="39" t="e">
        <f t="shared" si="67"/>
        <v>#N/A</v>
      </c>
    </row>
    <row r="524" spans="1:29" ht="10.5" customHeight="1">
      <c r="A524" s="41">
        <v>137720</v>
      </c>
      <c r="B524" s="42" t="s">
        <v>751</v>
      </c>
      <c r="C524" s="43">
        <v>1</v>
      </c>
      <c r="D524" s="44" t="s">
        <v>26</v>
      </c>
      <c r="E524" s="45">
        <v>5935</v>
      </c>
      <c r="F524" s="45">
        <v>5935</v>
      </c>
      <c r="G524" s="46">
        <v>296.75</v>
      </c>
      <c r="H524" s="46">
        <v>23</v>
      </c>
      <c r="I524" s="46">
        <v>25</v>
      </c>
      <c r="J524" s="47">
        <v>0.20399999999999999</v>
      </c>
      <c r="K524" s="46">
        <v>23</v>
      </c>
      <c r="L524" s="46">
        <v>25</v>
      </c>
      <c r="M524" s="47">
        <v>0.20399999999999999</v>
      </c>
      <c r="N524" s="48" t="s">
        <v>752</v>
      </c>
      <c r="O524" s="49">
        <v>85</v>
      </c>
      <c r="P524" s="49">
        <v>8516</v>
      </c>
      <c r="Q524" s="49" t="s">
        <v>673</v>
      </c>
      <c r="R524" s="50">
        <v>0.05</v>
      </c>
      <c r="S524" s="51" t="s">
        <v>514</v>
      </c>
      <c r="T524" s="27" t="str">
        <f>VLOOKUP(S524,[1]Страна!$A$2:$B$246,2,0)</f>
        <v>СЕРБИЯ</v>
      </c>
      <c r="W524" s="34"/>
      <c r="X524" s="35" t="e">
        <f t="shared" si="63"/>
        <v>#N/A</v>
      </c>
      <c r="Y524" s="35" t="e">
        <f>VLOOKUP(W524,A522:$S$5784,9,FALSE)</f>
        <v>#N/A</v>
      </c>
      <c r="Z524" s="36" t="e">
        <f t="shared" si="64"/>
        <v>#N/A</v>
      </c>
      <c r="AA524" s="37" t="e">
        <f t="shared" si="65"/>
        <v>#N/A</v>
      </c>
      <c r="AB524" s="38" t="e">
        <f t="shared" si="66"/>
        <v>#N/A</v>
      </c>
      <c r="AC524" s="39" t="e">
        <f t="shared" si="67"/>
        <v>#N/A</v>
      </c>
    </row>
    <row r="525" spans="1:29" ht="10.5" customHeight="1">
      <c r="A525" s="25">
        <v>183337</v>
      </c>
      <c r="B525" s="26" t="s">
        <v>753</v>
      </c>
      <c r="C525" s="27">
        <v>1</v>
      </c>
      <c r="D525" s="27" t="s">
        <v>26</v>
      </c>
      <c r="E525" s="28">
        <v>6724</v>
      </c>
      <c r="F525" s="28">
        <f>C525*E525</f>
        <v>6724</v>
      </c>
      <c r="G525" s="28">
        <f>F525*R525</f>
        <v>336.20000000000005</v>
      </c>
      <c r="H525" s="28">
        <v>31</v>
      </c>
      <c r="I525" s="28">
        <v>33</v>
      </c>
      <c r="J525" s="29">
        <v>0.22275</v>
      </c>
      <c r="K525" s="28">
        <f>H525*C525</f>
        <v>31</v>
      </c>
      <c r="L525" s="28">
        <f>I525*C525</f>
        <v>33</v>
      </c>
      <c r="M525" s="29">
        <f>J525*C525</f>
        <v>0.22275</v>
      </c>
      <c r="N525" s="30" t="s">
        <v>754</v>
      </c>
      <c r="O525" s="27">
        <v>85</v>
      </c>
      <c r="P525" s="27">
        <v>8516</v>
      </c>
      <c r="Q525" s="27" t="s">
        <v>673</v>
      </c>
      <c r="R525" s="31">
        <f>VLOOKUP(Q525,[1]Страна!D$1:F$120,2,FALSE)</f>
        <v>0.05</v>
      </c>
      <c r="S525" s="32" t="s">
        <v>514</v>
      </c>
      <c r="T525" s="27" t="str">
        <f>VLOOKUP(S525,[1]Страна!$A$2:$B$246,2,0)</f>
        <v>СЕРБИЯ</v>
      </c>
      <c r="W525" s="40"/>
      <c r="X525" s="35" t="e">
        <f t="shared" si="63"/>
        <v>#N/A</v>
      </c>
      <c r="Y525" s="35" t="e">
        <f>VLOOKUP(W525,A523:$S$5784,9,FALSE)</f>
        <v>#N/A</v>
      </c>
      <c r="Z525" s="36" t="e">
        <f t="shared" si="64"/>
        <v>#N/A</v>
      </c>
      <c r="AA525" s="37" t="e">
        <f t="shared" si="65"/>
        <v>#N/A</v>
      </c>
      <c r="AB525" s="38" t="e">
        <f t="shared" si="66"/>
        <v>#N/A</v>
      </c>
      <c r="AC525" s="39" t="e">
        <f t="shared" si="67"/>
        <v>#N/A</v>
      </c>
    </row>
    <row r="526" spans="1:29" ht="10.5" customHeight="1">
      <c r="A526" s="41">
        <v>137721</v>
      </c>
      <c r="B526" s="42" t="s">
        <v>755</v>
      </c>
      <c r="C526" s="52">
        <v>1</v>
      </c>
      <c r="D526" s="53" t="s">
        <v>26</v>
      </c>
      <c r="E526" s="54">
        <v>8989</v>
      </c>
      <c r="F526" s="54">
        <v>8989</v>
      </c>
      <c r="G526" s="46">
        <v>449.45000000000005</v>
      </c>
      <c r="H526" s="46">
        <v>30</v>
      </c>
      <c r="I526" s="46">
        <v>33</v>
      </c>
      <c r="J526" s="47">
        <v>0.31281999999999999</v>
      </c>
      <c r="K526" s="46">
        <v>30</v>
      </c>
      <c r="L526" s="46">
        <v>33</v>
      </c>
      <c r="M526" s="47">
        <v>0.31281999999999999</v>
      </c>
      <c r="N526" s="48" t="s">
        <v>756</v>
      </c>
      <c r="O526" s="49">
        <v>85</v>
      </c>
      <c r="P526" s="49">
        <v>8516</v>
      </c>
      <c r="Q526" s="49" t="s">
        <v>673</v>
      </c>
      <c r="R526" s="31">
        <f>VLOOKUP(Q526,[1]Страна!D$1:F$120,2,FALSE)</f>
        <v>0.05</v>
      </c>
      <c r="S526" s="51" t="s">
        <v>514</v>
      </c>
      <c r="T526" s="27" t="str">
        <f>VLOOKUP(S526,[1]Страна!$A$2:$B$246,2,0)</f>
        <v>СЕРБИЯ</v>
      </c>
      <c r="W526" s="34"/>
      <c r="X526" s="35" t="e">
        <f t="shared" si="63"/>
        <v>#N/A</v>
      </c>
      <c r="Y526" s="35" t="e">
        <f>VLOOKUP(W526,A524:$S$5784,9,FALSE)</f>
        <v>#N/A</v>
      </c>
      <c r="Z526" s="36" t="e">
        <f t="shared" si="64"/>
        <v>#N/A</v>
      </c>
      <c r="AA526" s="37" t="e">
        <f t="shared" si="65"/>
        <v>#N/A</v>
      </c>
      <c r="AB526" s="38" t="e">
        <f t="shared" si="66"/>
        <v>#N/A</v>
      </c>
      <c r="AC526" s="39" t="e">
        <f t="shared" si="67"/>
        <v>#N/A</v>
      </c>
    </row>
    <row r="527" spans="1:29" ht="10.5" customHeight="1">
      <c r="A527" s="25">
        <v>220041</v>
      </c>
      <c r="B527" s="26" t="s">
        <v>757</v>
      </c>
      <c r="C527" s="27">
        <v>1</v>
      </c>
      <c r="D527" s="27" t="s">
        <v>26</v>
      </c>
      <c r="E527" s="28">
        <v>13000</v>
      </c>
      <c r="F527" s="28">
        <v>13000</v>
      </c>
      <c r="G527" s="28">
        <v>650</v>
      </c>
      <c r="H527" s="28">
        <v>52</v>
      </c>
      <c r="I527" s="28">
        <v>54</v>
      </c>
      <c r="J527" s="29">
        <v>0.58599999999999997</v>
      </c>
      <c r="K527" s="28">
        <v>52</v>
      </c>
      <c r="L527" s="28">
        <v>54</v>
      </c>
      <c r="M527" s="29">
        <f>C527*J527</f>
        <v>0.58599999999999997</v>
      </c>
      <c r="N527" s="30">
        <v>0</v>
      </c>
      <c r="O527" s="27">
        <v>85</v>
      </c>
      <c r="P527" s="27">
        <v>8516</v>
      </c>
      <c r="Q527" s="27" t="s">
        <v>673</v>
      </c>
      <c r="R527" s="31">
        <f>VLOOKUP(Q527,[1]Страна!D$1:F$120,2,FALSE)</f>
        <v>0.05</v>
      </c>
      <c r="S527" s="32" t="s">
        <v>514</v>
      </c>
      <c r="T527" s="27" t="str">
        <f>VLOOKUP(S527,[1]Страна!$A$2:$B$246,2,0)</f>
        <v>СЕРБИЯ</v>
      </c>
      <c r="W527" s="40"/>
      <c r="X527" s="35" t="e">
        <f t="shared" si="63"/>
        <v>#N/A</v>
      </c>
      <c r="Y527" s="35" t="e">
        <f>VLOOKUP(W527,A525:$S$5784,9,FALSE)</f>
        <v>#N/A</v>
      </c>
      <c r="Z527" s="36" t="e">
        <f t="shared" si="64"/>
        <v>#N/A</v>
      </c>
      <c r="AA527" s="37" t="e">
        <f t="shared" si="65"/>
        <v>#N/A</v>
      </c>
      <c r="AB527" s="38" t="e">
        <f t="shared" si="66"/>
        <v>#N/A</v>
      </c>
      <c r="AC527" s="39" t="e">
        <f t="shared" si="67"/>
        <v>#N/A</v>
      </c>
    </row>
    <row r="528" spans="1:29" ht="10.5" customHeight="1">
      <c r="A528" s="25">
        <v>166463</v>
      </c>
      <c r="B528" s="26" t="s">
        <v>758</v>
      </c>
      <c r="C528" s="27">
        <v>1</v>
      </c>
      <c r="D528" s="27" t="s">
        <v>26</v>
      </c>
      <c r="E528" s="28">
        <v>7174</v>
      </c>
      <c r="F528" s="28">
        <v>7174</v>
      </c>
      <c r="G528" s="28">
        <v>358.70000000000005</v>
      </c>
      <c r="H528" s="28">
        <v>27</v>
      </c>
      <c r="I528" s="28">
        <v>28</v>
      </c>
      <c r="J528" s="29">
        <v>0.192</v>
      </c>
      <c r="K528" s="28">
        <v>27</v>
      </c>
      <c r="L528" s="28">
        <v>28</v>
      </c>
      <c r="M528" s="29">
        <f>C528*J528</f>
        <v>0.192</v>
      </c>
      <c r="N528" s="30">
        <v>8606012011502</v>
      </c>
      <c r="O528" s="27">
        <v>85</v>
      </c>
      <c r="P528" s="27">
        <v>8516</v>
      </c>
      <c r="Q528" s="27" t="s">
        <v>673</v>
      </c>
      <c r="R528" s="31">
        <f>VLOOKUP(Q528,[1]Страна!D$1:F$120,2,FALSE)</f>
        <v>0.05</v>
      </c>
      <c r="S528" s="32" t="s">
        <v>514</v>
      </c>
      <c r="T528" s="27" t="str">
        <f>VLOOKUP(S528,[1]Страна!$A$2:$B$246,2,0)</f>
        <v>СЕРБИЯ</v>
      </c>
      <c r="W528" s="34"/>
      <c r="X528" s="35" t="e">
        <f t="shared" si="63"/>
        <v>#N/A</v>
      </c>
      <c r="Y528" s="35" t="e">
        <f>VLOOKUP(W528,A526:$S$5784,9,FALSE)</f>
        <v>#N/A</v>
      </c>
      <c r="Z528" s="36" t="e">
        <f t="shared" si="64"/>
        <v>#N/A</v>
      </c>
      <c r="AA528" s="37" t="e">
        <f t="shared" si="65"/>
        <v>#N/A</v>
      </c>
      <c r="AB528" s="38" t="e">
        <f t="shared" si="66"/>
        <v>#N/A</v>
      </c>
      <c r="AC528" s="39" t="e">
        <f t="shared" si="67"/>
        <v>#N/A</v>
      </c>
    </row>
    <row r="529" spans="1:29" ht="10.5" customHeight="1">
      <c r="A529" s="25">
        <v>216792</v>
      </c>
      <c r="B529" s="26" t="s">
        <v>759</v>
      </c>
      <c r="C529" s="27">
        <v>1</v>
      </c>
      <c r="D529" s="27" t="s">
        <v>26</v>
      </c>
      <c r="E529" s="28">
        <v>7390</v>
      </c>
      <c r="F529" s="28">
        <v>7390</v>
      </c>
      <c r="G529" s="28">
        <v>369.5</v>
      </c>
      <c r="H529" s="28">
        <v>31</v>
      </c>
      <c r="I529" s="28">
        <v>33</v>
      </c>
      <c r="J529" s="29">
        <v>0.24010000000000001</v>
      </c>
      <c r="K529" s="28">
        <v>31</v>
      </c>
      <c r="L529" s="28">
        <v>33</v>
      </c>
      <c r="M529" s="29">
        <f>C529*J529</f>
        <v>0.24010000000000001</v>
      </c>
      <c r="N529" s="30">
        <v>0</v>
      </c>
      <c r="O529" s="27">
        <v>85</v>
      </c>
      <c r="P529" s="27">
        <v>8516</v>
      </c>
      <c r="Q529" s="27" t="s">
        <v>673</v>
      </c>
      <c r="R529" s="31">
        <f>VLOOKUP(Q529,[1]Страна!D$1:F$120,2,FALSE)</f>
        <v>0.05</v>
      </c>
      <c r="S529" s="32" t="s">
        <v>514</v>
      </c>
      <c r="T529" s="27" t="str">
        <f>VLOOKUP(S529,[1]Страна!$A$2:$B$246,2,0)</f>
        <v>СЕРБИЯ</v>
      </c>
      <c r="W529" s="34"/>
      <c r="X529" s="35" t="e">
        <f t="shared" si="63"/>
        <v>#N/A</v>
      </c>
      <c r="Y529" s="35" t="e">
        <f>VLOOKUP(W529,A527:$S$5784,9,FALSE)</f>
        <v>#N/A</v>
      </c>
      <c r="Z529" s="36" t="e">
        <f t="shared" si="64"/>
        <v>#N/A</v>
      </c>
      <c r="AA529" s="37" t="e">
        <f t="shared" si="65"/>
        <v>#N/A</v>
      </c>
      <c r="AB529" s="38" t="e">
        <f t="shared" si="66"/>
        <v>#N/A</v>
      </c>
      <c r="AC529" s="39" t="e">
        <f t="shared" si="67"/>
        <v>#N/A</v>
      </c>
    </row>
    <row r="530" spans="1:29" ht="10.5" customHeight="1">
      <c r="A530" s="25">
        <v>220043</v>
      </c>
      <c r="B530" s="26" t="s">
        <v>760</v>
      </c>
      <c r="C530" s="27">
        <v>1</v>
      </c>
      <c r="D530" s="27" t="s">
        <v>26</v>
      </c>
      <c r="E530" s="28">
        <v>4922</v>
      </c>
      <c r="F530" s="28">
        <v>4922</v>
      </c>
      <c r="G530" s="28">
        <v>99.424399999999991</v>
      </c>
      <c r="H530" s="28">
        <v>21</v>
      </c>
      <c r="I530" s="28">
        <v>23</v>
      </c>
      <c r="J530" s="29">
        <v>0.117413</v>
      </c>
      <c r="K530" s="28">
        <v>21</v>
      </c>
      <c r="L530" s="28">
        <v>23</v>
      </c>
      <c r="M530" s="29">
        <v>0</v>
      </c>
      <c r="N530" s="30">
        <v>0</v>
      </c>
      <c r="O530" s="27">
        <v>85</v>
      </c>
      <c r="P530" s="27">
        <v>8516</v>
      </c>
      <c r="Q530" s="27" t="s">
        <v>673</v>
      </c>
      <c r="R530" s="31">
        <f>VLOOKUP(Q530,[1]Страна!D$1:F$120,2,FALSE)</f>
        <v>0.05</v>
      </c>
      <c r="S530" s="32" t="s">
        <v>514</v>
      </c>
      <c r="T530" s="27" t="str">
        <f>VLOOKUP(S530,[1]Страна!$A$2:$B$246,2,0)</f>
        <v>СЕРБИЯ</v>
      </c>
      <c r="W530" s="34"/>
      <c r="X530" s="35" t="e">
        <f t="shared" si="63"/>
        <v>#N/A</v>
      </c>
      <c r="Y530" s="35" t="e">
        <f>VLOOKUP(W530,A528:$S$5784,9,FALSE)</f>
        <v>#N/A</v>
      </c>
      <c r="Z530" s="36" t="e">
        <f t="shared" si="64"/>
        <v>#N/A</v>
      </c>
      <c r="AA530" s="37" t="e">
        <f t="shared" si="65"/>
        <v>#N/A</v>
      </c>
      <c r="AB530" s="38" t="e">
        <f t="shared" si="66"/>
        <v>#N/A</v>
      </c>
      <c r="AC530" s="39" t="e">
        <f t="shared" si="67"/>
        <v>#N/A</v>
      </c>
    </row>
    <row r="531" spans="1:29" ht="10.5" customHeight="1">
      <c r="A531" s="25">
        <v>216794</v>
      </c>
      <c r="B531" s="26" t="s">
        <v>761</v>
      </c>
      <c r="C531" s="27">
        <v>1</v>
      </c>
      <c r="D531" s="27" t="s">
        <v>26</v>
      </c>
      <c r="E531" s="28">
        <v>5568</v>
      </c>
      <c r="F531" s="28">
        <v>5568</v>
      </c>
      <c r="G531" s="28">
        <v>278.39999999999998</v>
      </c>
      <c r="H531" s="28">
        <v>27</v>
      </c>
      <c r="I531" s="28">
        <v>30</v>
      </c>
      <c r="J531" s="29">
        <v>0.192</v>
      </c>
      <c r="K531" s="28">
        <v>27</v>
      </c>
      <c r="L531" s="28">
        <v>30</v>
      </c>
      <c r="M531" s="29">
        <v>0.192</v>
      </c>
      <c r="N531" s="30">
        <v>0</v>
      </c>
      <c r="O531" s="27">
        <v>85</v>
      </c>
      <c r="P531" s="27">
        <v>8516</v>
      </c>
      <c r="Q531" s="27" t="s">
        <v>673</v>
      </c>
      <c r="R531" s="31">
        <f>VLOOKUP(Q531,[1]Страна!D$1:F$120,2,FALSE)</f>
        <v>0.05</v>
      </c>
      <c r="S531" s="32" t="s">
        <v>514</v>
      </c>
      <c r="T531" s="27" t="str">
        <f>VLOOKUP(S531,[1]Страна!$A$2:$B$246,2,0)</f>
        <v>СЕРБИЯ</v>
      </c>
      <c r="W531" s="34"/>
      <c r="X531" s="35" t="e">
        <f t="shared" si="63"/>
        <v>#N/A</v>
      </c>
      <c r="Y531" s="35" t="e">
        <f>VLOOKUP(W531,A529:$S$5784,9,FALSE)</f>
        <v>#N/A</v>
      </c>
      <c r="Z531" s="36" t="e">
        <f t="shared" si="64"/>
        <v>#N/A</v>
      </c>
      <c r="AA531" s="37" t="e">
        <f t="shared" si="65"/>
        <v>#N/A</v>
      </c>
      <c r="AB531" s="38" t="e">
        <f t="shared" si="66"/>
        <v>#N/A</v>
      </c>
      <c r="AC531" s="39" t="e">
        <f t="shared" si="67"/>
        <v>#N/A</v>
      </c>
    </row>
    <row r="532" spans="1:29" ht="10.5" customHeight="1">
      <c r="A532" s="25" t="s">
        <v>762</v>
      </c>
      <c r="B532" s="26" t="s">
        <v>763</v>
      </c>
      <c r="C532" s="27">
        <v>15</v>
      </c>
      <c r="D532" s="27" t="s">
        <v>220</v>
      </c>
      <c r="E532" s="28">
        <v>82</v>
      </c>
      <c r="F532" s="28"/>
      <c r="G532" s="28"/>
      <c r="H532" s="28">
        <f t="shared" ref="H532:H537" si="68">K532/C532</f>
        <v>29</v>
      </c>
      <c r="I532" s="28">
        <f t="shared" ref="I532:I537" si="69">L532/C532</f>
        <v>32.200000000000003</v>
      </c>
      <c r="J532" s="29">
        <v>0.21854999999999999</v>
      </c>
      <c r="K532" s="28">
        <v>435</v>
      </c>
      <c r="L532" s="28">
        <v>483.00000000000006</v>
      </c>
      <c r="M532" s="29">
        <f t="shared" ref="M532:M541" si="70">C532*J532</f>
        <v>3.2782499999999999</v>
      </c>
      <c r="N532" s="30"/>
      <c r="O532" s="27">
        <v>85</v>
      </c>
      <c r="P532" s="27">
        <v>8516</v>
      </c>
      <c r="Q532" s="27" t="s">
        <v>673</v>
      </c>
      <c r="R532" s="31">
        <f>VLOOKUP(Q532,[1]Страна!D$1:F$120,2,FALSE)</f>
        <v>0.05</v>
      </c>
      <c r="S532" s="32" t="s">
        <v>28</v>
      </c>
      <c r="T532" s="27" t="str">
        <f>VLOOKUP(S532,[1]Страна!$A$2:$B$246,2,0)</f>
        <v>КИТАЙ</v>
      </c>
      <c r="W532" s="34"/>
      <c r="X532" s="35" t="e">
        <f t="shared" si="63"/>
        <v>#N/A</v>
      </c>
      <c r="Y532" s="35" t="e">
        <f>VLOOKUP(W532,A530:$S$5784,9,FALSE)</f>
        <v>#N/A</v>
      </c>
      <c r="Z532" s="36" t="e">
        <f t="shared" si="64"/>
        <v>#N/A</v>
      </c>
      <c r="AA532" s="37" t="e">
        <f t="shared" si="65"/>
        <v>#N/A</v>
      </c>
      <c r="AB532" s="38" t="e">
        <f t="shared" si="66"/>
        <v>#N/A</v>
      </c>
      <c r="AC532" s="39" t="e">
        <f t="shared" si="67"/>
        <v>#N/A</v>
      </c>
    </row>
    <row r="533" spans="1:29" ht="10.5" customHeight="1">
      <c r="A533" s="25" t="s">
        <v>764</v>
      </c>
      <c r="B533" s="26" t="s">
        <v>765</v>
      </c>
      <c r="C533" s="27">
        <v>15</v>
      </c>
      <c r="D533" s="27" t="s">
        <v>220</v>
      </c>
      <c r="E533" s="28">
        <v>109</v>
      </c>
      <c r="F533" s="28"/>
      <c r="G533" s="28"/>
      <c r="H533" s="28">
        <f t="shared" si="68"/>
        <v>31</v>
      </c>
      <c r="I533" s="28">
        <f t="shared" si="69"/>
        <v>35</v>
      </c>
      <c r="J533" s="29">
        <v>0.21854999999999999</v>
      </c>
      <c r="K533" s="28">
        <v>465</v>
      </c>
      <c r="L533" s="28">
        <v>525</v>
      </c>
      <c r="M533" s="29">
        <f t="shared" si="70"/>
        <v>3.2782499999999999</v>
      </c>
      <c r="N533" s="30"/>
      <c r="O533" s="27">
        <v>85</v>
      </c>
      <c r="P533" s="27">
        <v>8516</v>
      </c>
      <c r="Q533" s="27" t="s">
        <v>673</v>
      </c>
      <c r="R533" s="31">
        <f>VLOOKUP(Q533,[1]Страна!D$1:F$120,2,FALSE)</f>
        <v>0.05</v>
      </c>
      <c r="S533" s="32" t="s">
        <v>28</v>
      </c>
      <c r="T533" s="27" t="str">
        <f>VLOOKUP(S533,[1]Страна!$A$2:$B$246,2,0)</f>
        <v>КИТАЙ</v>
      </c>
      <c r="W533" s="34"/>
      <c r="X533" s="35" t="e">
        <f t="shared" si="63"/>
        <v>#N/A</v>
      </c>
      <c r="Y533" s="35" t="e">
        <f>VLOOKUP(W533,A531:$S$5784,9,FALSE)</f>
        <v>#N/A</v>
      </c>
      <c r="Z533" s="36" t="e">
        <f t="shared" si="64"/>
        <v>#N/A</v>
      </c>
      <c r="AA533" s="37" t="e">
        <f t="shared" si="65"/>
        <v>#N/A</v>
      </c>
      <c r="AB533" s="38" t="e">
        <f t="shared" si="66"/>
        <v>#N/A</v>
      </c>
      <c r="AC533" s="39" t="e">
        <f t="shared" si="67"/>
        <v>#N/A</v>
      </c>
    </row>
    <row r="534" spans="1:29" ht="10.5" customHeight="1">
      <c r="A534" s="25" t="s">
        <v>766</v>
      </c>
      <c r="B534" s="26" t="s">
        <v>767</v>
      </c>
      <c r="C534" s="27">
        <v>15</v>
      </c>
      <c r="D534" s="27" t="s">
        <v>220</v>
      </c>
      <c r="E534" s="28">
        <v>67</v>
      </c>
      <c r="F534" s="28"/>
      <c r="G534" s="28"/>
      <c r="H534" s="28">
        <f t="shared" si="68"/>
        <v>18</v>
      </c>
      <c r="I534" s="28">
        <f t="shared" si="69"/>
        <v>21.2</v>
      </c>
      <c r="J534" s="29">
        <v>0.13023999999999999</v>
      </c>
      <c r="K534" s="28">
        <v>270</v>
      </c>
      <c r="L534" s="28">
        <v>318</v>
      </c>
      <c r="M534" s="29">
        <f t="shared" si="70"/>
        <v>1.9536</v>
      </c>
      <c r="N534" s="30"/>
      <c r="O534" s="27">
        <v>85</v>
      </c>
      <c r="P534" s="27">
        <v>8516</v>
      </c>
      <c r="Q534" s="27" t="s">
        <v>673</v>
      </c>
      <c r="R534" s="31">
        <f>VLOOKUP(Q534,[1]Страна!D$1:F$120,2,FALSE)</f>
        <v>0.05</v>
      </c>
      <c r="S534" s="32" t="s">
        <v>28</v>
      </c>
      <c r="T534" s="27" t="str">
        <f>VLOOKUP(S534,[1]Страна!$A$2:$B$246,2,0)</f>
        <v>КИТАЙ</v>
      </c>
      <c r="W534" s="34"/>
      <c r="X534" s="35" t="e">
        <f t="shared" si="63"/>
        <v>#N/A</v>
      </c>
      <c r="Y534" s="35" t="e">
        <f>VLOOKUP(W534,A532:$S$5784,9,FALSE)</f>
        <v>#N/A</v>
      </c>
      <c r="Z534" s="36" t="e">
        <f t="shared" si="64"/>
        <v>#N/A</v>
      </c>
      <c r="AA534" s="37" t="e">
        <f t="shared" si="65"/>
        <v>#N/A</v>
      </c>
      <c r="AB534" s="38" t="e">
        <f t="shared" si="66"/>
        <v>#N/A</v>
      </c>
      <c r="AC534" s="39" t="e">
        <f t="shared" si="67"/>
        <v>#N/A</v>
      </c>
    </row>
    <row r="535" spans="1:29" ht="10.5" customHeight="1">
      <c r="A535" s="25" t="s">
        <v>768</v>
      </c>
      <c r="B535" s="26" t="s">
        <v>769</v>
      </c>
      <c r="C535" s="27">
        <v>15</v>
      </c>
      <c r="D535" s="27" t="s">
        <v>220</v>
      </c>
      <c r="E535" s="28">
        <v>88</v>
      </c>
      <c r="F535" s="28"/>
      <c r="G535" s="28"/>
      <c r="H535" s="28">
        <f t="shared" si="68"/>
        <v>21</v>
      </c>
      <c r="I535" s="28">
        <f t="shared" si="69"/>
        <v>24.2</v>
      </c>
      <c r="J535" s="29">
        <v>0.13023999999999999</v>
      </c>
      <c r="K535" s="28">
        <v>315</v>
      </c>
      <c r="L535" s="28">
        <v>363</v>
      </c>
      <c r="M535" s="29">
        <f t="shared" si="70"/>
        <v>1.9536</v>
      </c>
      <c r="N535" s="30"/>
      <c r="O535" s="27">
        <v>85</v>
      </c>
      <c r="P535" s="27">
        <v>8516</v>
      </c>
      <c r="Q535" s="27" t="s">
        <v>673</v>
      </c>
      <c r="R535" s="31">
        <f>VLOOKUP(Q535,[1]Страна!D$1:F$120,2,FALSE)</f>
        <v>0.05</v>
      </c>
      <c r="S535" s="32" t="s">
        <v>28</v>
      </c>
      <c r="T535" s="27" t="str">
        <f>VLOOKUP(S535,[1]Страна!$A$2:$B$246,2,0)</f>
        <v>КИТАЙ</v>
      </c>
      <c r="W535" s="34"/>
      <c r="X535" s="35" t="e">
        <f t="shared" si="63"/>
        <v>#N/A</v>
      </c>
      <c r="Y535" s="35" t="e">
        <f>VLOOKUP(W535,A533:$S$5784,9,FALSE)</f>
        <v>#N/A</v>
      </c>
      <c r="Z535" s="36" t="e">
        <f t="shared" si="64"/>
        <v>#N/A</v>
      </c>
      <c r="AA535" s="37" t="e">
        <f t="shared" si="65"/>
        <v>#N/A</v>
      </c>
      <c r="AB535" s="38" t="e">
        <f t="shared" si="66"/>
        <v>#N/A</v>
      </c>
      <c r="AC535" s="39" t="e">
        <f t="shared" si="67"/>
        <v>#N/A</v>
      </c>
    </row>
    <row r="536" spans="1:29" ht="10.5" customHeight="1">
      <c r="A536" s="25" t="s">
        <v>770</v>
      </c>
      <c r="B536" s="26" t="s">
        <v>771</v>
      </c>
      <c r="C536" s="27">
        <v>60</v>
      </c>
      <c r="D536" s="27" t="s">
        <v>220</v>
      </c>
      <c r="E536" s="28">
        <v>75</v>
      </c>
      <c r="F536" s="28"/>
      <c r="G536" s="28"/>
      <c r="H536" s="28">
        <f t="shared" si="68"/>
        <v>25.5</v>
      </c>
      <c r="I536" s="28">
        <f t="shared" si="69"/>
        <v>28.5</v>
      </c>
      <c r="J536" s="29">
        <v>0.431396</v>
      </c>
      <c r="K536" s="28">
        <v>1530</v>
      </c>
      <c r="L536" s="28">
        <v>1710</v>
      </c>
      <c r="M536" s="29">
        <f t="shared" si="70"/>
        <v>25.883759999999999</v>
      </c>
      <c r="N536" s="30"/>
      <c r="O536" s="27">
        <v>85</v>
      </c>
      <c r="P536" s="27">
        <v>8516</v>
      </c>
      <c r="Q536" s="27" t="s">
        <v>673</v>
      </c>
      <c r="R536" s="31">
        <f>VLOOKUP(Q536,[1]Страна!D$1:F$120,2,FALSE)</f>
        <v>0.05</v>
      </c>
      <c r="S536" s="32" t="s">
        <v>28</v>
      </c>
      <c r="T536" s="27" t="str">
        <f>VLOOKUP(S536,[1]Страна!$A$2:$B$246,2,0)</f>
        <v>КИТАЙ</v>
      </c>
      <c r="W536" s="34"/>
      <c r="X536" s="35" t="e">
        <f t="shared" si="63"/>
        <v>#N/A</v>
      </c>
      <c r="Y536" s="35" t="e">
        <f>VLOOKUP(W536,A534:$S$5784,9,FALSE)</f>
        <v>#N/A</v>
      </c>
      <c r="Z536" s="36" t="e">
        <f t="shared" si="64"/>
        <v>#N/A</v>
      </c>
      <c r="AA536" s="37" t="e">
        <f t="shared" si="65"/>
        <v>#N/A</v>
      </c>
      <c r="AB536" s="38" t="e">
        <f t="shared" si="66"/>
        <v>#N/A</v>
      </c>
      <c r="AC536" s="39" t="e">
        <f t="shared" si="67"/>
        <v>#N/A</v>
      </c>
    </row>
    <row r="537" spans="1:29" ht="10.5" customHeight="1">
      <c r="A537" s="25" t="s">
        <v>772</v>
      </c>
      <c r="B537" s="26" t="s">
        <v>773</v>
      </c>
      <c r="C537" s="27">
        <v>25</v>
      </c>
      <c r="D537" s="27" t="s">
        <v>220</v>
      </c>
      <c r="E537" s="28">
        <v>98</v>
      </c>
      <c r="F537" s="28"/>
      <c r="G537" s="28"/>
      <c r="H537" s="28">
        <f t="shared" si="68"/>
        <v>27</v>
      </c>
      <c r="I537" s="28">
        <f t="shared" si="69"/>
        <v>31.2</v>
      </c>
      <c r="J537" s="29">
        <v>0.431396</v>
      </c>
      <c r="K537" s="28">
        <v>675</v>
      </c>
      <c r="L537" s="28">
        <v>780</v>
      </c>
      <c r="M537" s="29">
        <f t="shared" si="70"/>
        <v>10.7849</v>
      </c>
      <c r="N537" s="30"/>
      <c r="O537" s="27">
        <v>85</v>
      </c>
      <c r="P537" s="27">
        <v>8516</v>
      </c>
      <c r="Q537" s="27" t="s">
        <v>673</v>
      </c>
      <c r="R537" s="31">
        <f>VLOOKUP(Q537,[1]Страна!D$1:F$120,2,FALSE)</f>
        <v>0.05</v>
      </c>
      <c r="S537" s="32" t="s">
        <v>28</v>
      </c>
      <c r="T537" s="27" t="str">
        <f>VLOOKUP(S537,[1]Страна!$A$2:$B$246,2,0)</f>
        <v>КИТАЙ</v>
      </c>
      <c r="W537" s="34"/>
      <c r="X537" s="35" t="e">
        <f t="shared" si="63"/>
        <v>#N/A</v>
      </c>
      <c r="Y537" s="35" t="e">
        <f>VLOOKUP(W537,A535:$S$5784,9,FALSE)</f>
        <v>#N/A</v>
      </c>
      <c r="Z537" s="36" t="e">
        <f t="shared" si="64"/>
        <v>#N/A</v>
      </c>
      <c r="AA537" s="37" t="e">
        <f t="shared" si="65"/>
        <v>#N/A</v>
      </c>
      <c r="AB537" s="38" t="e">
        <f t="shared" si="66"/>
        <v>#N/A</v>
      </c>
      <c r="AC537" s="39" t="e">
        <f t="shared" si="67"/>
        <v>#N/A</v>
      </c>
    </row>
    <row r="538" spans="1:29" ht="10.5" customHeight="1">
      <c r="A538" s="25">
        <v>3287</v>
      </c>
      <c r="B538" s="26" t="s">
        <v>774</v>
      </c>
      <c r="C538" s="27">
        <v>1</v>
      </c>
      <c r="D538" s="27" t="s">
        <v>26</v>
      </c>
      <c r="E538" s="28">
        <v>3995</v>
      </c>
      <c r="F538" s="28">
        <v>3995</v>
      </c>
      <c r="G538" s="28">
        <v>79.900000000000006</v>
      </c>
      <c r="H538" s="28">
        <v>6.2</v>
      </c>
      <c r="I538" s="28">
        <v>7.2</v>
      </c>
      <c r="J538" s="29">
        <v>2.4128E-2</v>
      </c>
      <c r="K538" s="28">
        <v>6.2</v>
      </c>
      <c r="L538" s="28">
        <v>7.2</v>
      </c>
      <c r="M538" s="29">
        <f t="shared" si="70"/>
        <v>2.4128E-2</v>
      </c>
      <c r="N538" s="30">
        <v>4670004230039</v>
      </c>
      <c r="O538" s="27">
        <v>84</v>
      </c>
      <c r="P538" s="27">
        <v>8419</v>
      </c>
      <c r="Q538" s="27" t="s">
        <v>712</v>
      </c>
      <c r="R538" s="31">
        <f>VLOOKUP(Q538,[1]Страна!D$1:F$120,2,FALSE)</f>
        <v>0</v>
      </c>
      <c r="S538" s="32" t="s">
        <v>28</v>
      </c>
      <c r="T538" s="27" t="str">
        <f>VLOOKUP(S538,[1]Страна!$A$2:$B$246,2,0)</f>
        <v>КИТАЙ</v>
      </c>
      <c r="W538" s="34"/>
      <c r="X538" s="35" t="e">
        <f t="shared" si="63"/>
        <v>#N/A</v>
      </c>
      <c r="Y538" s="35" t="e">
        <f>VLOOKUP(W538,A536:$S$5784,9,FALSE)</f>
        <v>#N/A</v>
      </c>
      <c r="Z538" s="36" t="e">
        <f t="shared" si="64"/>
        <v>#N/A</v>
      </c>
      <c r="AA538" s="37" t="e">
        <f t="shared" si="65"/>
        <v>#N/A</v>
      </c>
      <c r="AB538" s="38" t="e">
        <f t="shared" si="66"/>
        <v>#N/A</v>
      </c>
      <c r="AC538" s="39" t="e">
        <f t="shared" si="67"/>
        <v>#N/A</v>
      </c>
    </row>
    <row r="539" spans="1:29" ht="10.5" customHeight="1">
      <c r="A539" s="25">
        <v>2617</v>
      </c>
      <c r="B539" s="26" t="s">
        <v>775</v>
      </c>
      <c r="C539" s="27">
        <v>1</v>
      </c>
      <c r="D539" s="27" t="s">
        <v>26</v>
      </c>
      <c r="E539" s="28">
        <v>4174</v>
      </c>
      <c r="F539" s="28">
        <v>4174</v>
      </c>
      <c r="G539" s="28">
        <v>0</v>
      </c>
      <c r="H539" s="28">
        <v>6.2</v>
      </c>
      <c r="I539" s="28">
        <v>7.2</v>
      </c>
      <c r="J539" s="29">
        <v>4.9728000000000001E-2</v>
      </c>
      <c r="K539" s="28">
        <v>6.2</v>
      </c>
      <c r="L539" s="28">
        <v>7.2</v>
      </c>
      <c r="M539" s="29">
        <f t="shared" si="70"/>
        <v>4.9728000000000001E-2</v>
      </c>
      <c r="N539" s="30">
        <v>4670004230046</v>
      </c>
      <c r="O539" s="27">
        <v>84</v>
      </c>
      <c r="P539" s="27">
        <v>8419</v>
      </c>
      <c r="Q539" s="27" t="s">
        <v>712</v>
      </c>
      <c r="R539" s="31">
        <f>VLOOKUP(Q539,[1]Страна!D$1:F$120,2,FALSE)</f>
        <v>0</v>
      </c>
      <c r="S539" s="32" t="s">
        <v>28</v>
      </c>
      <c r="T539" s="27" t="str">
        <f>VLOOKUP(S539,[1]Страна!$A$2:$B$246,2,0)</f>
        <v>КИТАЙ</v>
      </c>
      <c r="W539" s="34"/>
      <c r="X539" s="35" t="e">
        <f t="shared" si="63"/>
        <v>#N/A</v>
      </c>
      <c r="Y539" s="35" t="e">
        <f>VLOOKUP(W539,A537:$S$5784,9,FALSE)</f>
        <v>#N/A</v>
      </c>
      <c r="Z539" s="36" t="e">
        <f t="shared" si="64"/>
        <v>#N/A</v>
      </c>
      <c r="AA539" s="37" t="e">
        <f t="shared" si="65"/>
        <v>#N/A</v>
      </c>
      <c r="AB539" s="38" t="e">
        <f t="shared" si="66"/>
        <v>#N/A</v>
      </c>
      <c r="AC539" s="39" t="e">
        <f t="shared" si="67"/>
        <v>#N/A</v>
      </c>
    </row>
    <row r="540" spans="1:29" ht="10.5" customHeight="1">
      <c r="A540" s="25">
        <v>19921</v>
      </c>
      <c r="B540" s="26" t="s">
        <v>776</v>
      </c>
      <c r="C540" s="27">
        <v>1</v>
      </c>
      <c r="D540" s="27" t="s">
        <v>26</v>
      </c>
      <c r="E540" s="28">
        <v>6018</v>
      </c>
      <c r="F540" s="28">
        <v>6018</v>
      </c>
      <c r="G540" s="28">
        <v>0</v>
      </c>
      <c r="H540" s="28">
        <v>8</v>
      </c>
      <c r="I540" s="28">
        <v>10</v>
      </c>
      <c r="J540" s="29">
        <v>4.2000000000000003E-2</v>
      </c>
      <c r="K540" s="28">
        <v>8</v>
      </c>
      <c r="L540" s="28">
        <v>10</v>
      </c>
      <c r="M540" s="29">
        <f t="shared" si="70"/>
        <v>4.2000000000000003E-2</v>
      </c>
      <c r="N540" s="30">
        <v>4670004230299</v>
      </c>
      <c r="O540" s="27">
        <v>84</v>
      </c>
      <c r="P540" s="27">
        <v>8419</v>
      </c>
      <c r="Q540" s="27" t="s">
        <v>712</v>
      </c>
      <c r="R540" s="31">
        <f>VLOOKUP(Q540,[1]Страна!D$1:F$120,2,FALSE)</f>
        <v>0</v>
      </c>
      <c r="S540" s="32" t="s">
        <v>28</v>
      </c>
      <c r="T540" s="27" t="str">
        <f>VLOOKUP(S540,[1]Страна!$A$2:$B$246,2,0)</f>
        <v>КИТАЙ</v>
      </c>
      <c r="W540" s="34"/>
      <c r="X540" s="35" t="e">
        <f t="shared" si="63"/>
        <v>#N/A</v>
      </c>
      <c r="Y540" s="35" t="e">
        <f>VLOOKUP(W540,A538:$S$5784,9,FALSE)</f>
        <v>#N/A</v>
      </c>
      <c r="Z540" s="36" t="e">
        <f t="shared" si="64"/>
        <v>#N/A</v>
      </c>
      <c r="AA540" s="37" t="e">
        <f t="shared" si="65"/>
        <v>#N/A</v>
      </c>
      <c r="AB540" s="38" t="e">
        <f t="shared" si="66"/>
        <v>#N/A</v>
      </c>
      <c r="AC540" s="39" t="e">
        <f t="shared" si="67"/>
        <v>#N/A</v>
      </c>
    </row>
    <row r="541" spans="1:29" ht="10.5" customHeight="1">
      <c r="A541" s="25">
        <v>5080</v>
      </c>
      <c r="B541" s="26" t="s">
        <v>777</v>
      </c>
      <c r="C541" s="27">
        <v>1</v>
      </c>
      <c r="D541" s="27" t="s">
        <v>26</v>
      </c>
      <c r="E541" s="28">
        <v>4918</v>
      </c>
      <c r="F541" s="28">
        <v>4918</v>
      </c>
      <c r="G541" s="28">
        <v>0</v>
      </c>
      <c r="H541" s="28">
        <v>12.6</v>
      </c>
      <c r="I541" s="28">
        <v>14</v>
      </c>
      <c r="J541" s="29">
        <v>5.5379999999999999E-2</v>
      </c>
      <c r="K541" s="28">
        <v>12.6</v>
      </c>
      <c r="L541" s="28">
        <v>14</v>
      </c>
      <c r="M541" s="29">
        <f t="shared" si="70"/>
        <v>5.5379999999999999E-2</v>
      </c>
      <c r="N541" s="30">
        <v>4670004230398</v>
      </c>
      <c r="O541" s="27">
        <v>84</v>
      </c>
      <c r="P541" s="27">
        <v>8419</v>
      </c>
      <c r="Q541" s="27" t="s">
        <v>712</v>
      </c>
      <c r="R541" s="31">
        <f>VLOOKUP(Q541,[1]Страна!D$1:F$120,2,FALSE)</f>
        <v>0</v>
      </c>
      <c r="S541" s="32" t="s">
        <v>28</v>
      </c>
      <c r="T541" s="27" t="str">
        <f>VLOOKUP(S541,[1]Страна!$A$2:$B$246,2,0)</f>
        <v>КИТАЙ</v>
      </c>
      <c r="W541" s="34"/>
      <c r="X541" s="35" t="e">
        <f t="shared" si="63"/>
        <v>#N/A</v>
      </c>
      <c r="Y541" s="35" t="e">
        <f>VLOOKUP(W541,A539:$S$5784,9,FALSE)</f>
        <v>#N/A</v>
      </c>
      <c r="Z541" s="36" t="e">
        <f t="shared" si="64"/>
        <v>#N/A</v>
      </c>
      <c r="AA541" s="37" t="e">
        <f t="shared" si="65"/>
        <v>#N/A</v>
      </c>
      <c r="AB541" s="38" t="e">
        <f t="shared" si="66"/>
        <v>#N/A</v>
      </c>
      <c r="AC541" s="39" t="e">
        <f t="shared" si="67"/>
        <v>#N/A</v>
      </c>
    </row>
    <row r="542" spans="1:29" ht="10.5" customHeight="1">
      <c r="A542" s="41">
        <v>19922</v>
      </c>
      <c r="B542" s="42" t="s">
        <v>778</v>
      </c>
      <c r="C542" s="43">
        <v>1</v>
      </c>
      <c r="D542" s="44" t="s">
        <v>26</v>
      </c>
      <c r="E542" s="45">
        <v>5707</v>
      </c>
      <c r="F542" s="45">
        <v>5707</v>
      </c>
      <c r="G542" s="46">
        <v>0</v>
      </c>
      <c r="H542" s="46">
        <v>9</v>
      </c>
      <c r="I542" s="46">
        <v>10</v>
      </c>
      <c r="J542" s="47">
        <v>6.9580000000000003E-2</v>
      </c>
      <c r="K542" s="46">
        <v>9</v>
      </c>
      <c r="L542" s="46">
        <v>10</v>
      </c>
      <c r="M542" s="47">
        <v>6.9580000000000003E-2</v>
      </c>
      <c r="N542" s="48" t="s">
        <v>779</v>
      </c>
      <c r="O542" s="49">
        <v>85</v>
      </c>
      <c r="P542" s="49">
        <v>8516</v>
      </c>
      <c r="Q542" s="49" t="s">
        <v>712</v>
      </c>
      <c r="R542" s="50">
        <v>0</v>
      </c>
      <c r="S542" s="51" t="s">
        <v>28</v>
      </c>
      <c r="T542" s="27" t="str">
        <f>VLOOKUP(S542,[1]Страна!$A$2:$B$246,2,0)</f>
        <v>КИТАЙ</v>
      </c>
      <c r="W542" s="34"/>
      <c r="X542" s="35" t="e">
        <f t="shared" si="63"/>
        <v>#N/A</v>
      </c>
      <c r="Y542" s="35" t="e">
        <f>VLOOKUP(W542,A540:$S$5784,9,FALSE)</f>
        <v>#N/A</v>
      </c>
      <c r="Z542" s="36" t="e">
        <f t="shared" si="64"/>
        <v>#N/A</v>
      </c>
      <c r="AA542" s="37" t="e">
        <f t="shared" si="65"/>
        <v>#N/A</v>
      </c>
      <c r="AB542" s="38" t="e">
        <f t="shared" si="66"/>
        <v>#N/A</v>
      </c>
      <c r="AC542" s="39" t="e">
        <f t="shared" si="67"/>
        <v>#N/A</v>
      </c>
    </row>
    <row r="543" spans="1:29" ht="10.5" customHeight="1">
      <c r="A543" s="25">
        <v>52133</v>
      </c>
      <c r="B543" s="26" t="s">
        <v>780</v>
      </c>
      <c r="C543" s="27">
        <v>1</v>
      </c>
      <c r="D543" s="27" t="s">
        <v>26</v>
      </c>
      <c r="E543" s="28">
        <v>3886</v>
      </c>
      <c r="F543" s="28">
        <v>3886</v>
      </c>
      <c r="G543" s="28">
        <v>194.3</v>
      </c>
      <c r="H543" s="28">
        <v>7</v>
      </c>
      <c r="I543" s="28">
        <v>10</v>
      </c>
      <c r="J543" s="29">
        <v>4.8576000000000001E-2</v>
      </c>
      <c r="K543" s="28">
        <v>7</v>
      </c>
      <c r="L543" s="28">
        <v>10</v>
      </c>
      <c r="M543" s="29">
        <f t="shared" ref="M543:M556" si="71">C543*J543</f>
        <v>4.8576000000000001E-2</v>
      </c>
      <c r="N543" s="30">
        <v>4640015380863</v>
      </c>
      <c r="O543" s="27">
        <v>85</v>
      </c>
      <c r="P543" s="27">
        <v>8516</v>
      </c>
      <c r="Q543" s="27" t="s">
        <v>673</v>
      </c>
      <c r="R543" s="31">
        <f>VLOOKUP(Q543,[1]Страна!D$1:F$120,2,FALSE)</f>
        <v>0.05</v>
      </c>
      <c r="S543" s="32" t="s">
        <v>28</v>
      </c>
      <c r="T543" s="27" t="str">
        <f>VLOOKUP(S543,[1]Страна!$A$2:$B$246,2,0)</f>
        <v>КИТАЙ</v>
      </c>
      <c r="W543" s="40"/>
      <c r="X543" s="35" t="e">
        <f t="shared" si="63"/>
        <v>#N/A</v>
      </c>
      <c r="Y543" s="35" t="e">
        <f>VLOOKUP(W543,A541:$S$5784,9,FALSE)</f>
        <v>#N/A</v>
      </c>
      <c r="Z543" s="36" t="e">
        <f t="shared" si="64"/>
        <v>#N/A</v>
      </c>
      <c r="AA543" s="37" t="e">
        <f t="shared" si="65"/>
        <v>#N/A</v>
      </c>
      <c r="AB543" s="38" t="e">
        <f t="shared" si="66"/>
        <v>#N/A</v>
      </c>
      <c r="AC543" s="39" t="e">
        <f t="shared" si="67"/>
        <v>#N/A</v>
      </c>
    </row>
    <row r="544" spans="1:29" ht="10.5" customHeight="1">
      <c r="A544" s="25">
        <v>29245</v>
      </c>
      <c r="B544" s="26" t="s">
        <v>781</v>
      </c>
      <c r="C544" s="27">
        <v>1</v>
      </c>
      <c r="D544" s="27" t="s">
        <v>26</v>
      </c>
      <c r="E544" s="28">
        <v>5107</v>
      </c>
      <c r="F544" s="28">
        <v>5107</v>
      </c>
      <c r="G544" s="28">
        <v>0</v>
      </c>
      <c r="H544" s="28">
        <v>9</v>
      </c>
      <c r="I544" s="28">
        <v>10</v>
      </c>
      <c r="J544" s="29">
        <v>5.3960000000000001E-2</v>
      </c>
      <c r="K544" s="28">
        <v>9</v>
      </c>
      <c r="L544" s="28">
        <v>10</v>
      </c>
      <c r="M544" s="29">
        <f t="shared" si="71"/>
        <v>5.3960000000000001E-2</v>
      </c>
      <c r="N544" s="30">
        <v>4670004375082</v>
      </c>
      <c r="O544" s="27">
        <v>84</v>
      </c>
      <c r="P544" s="27">
        <v>8419</v>
      </c>
      <c r="Q544" s="27" t="s">
        <v>712</v>
      </c>
      <c r="R544" s="31">
        <f>VLOOKUP(Q544,[1]Страна!D$1:F$120,2,FALSE)</f>
        <v>0</v>
      </c>
      <c r="S544" s="32" t="s">
        <v>28</v>
      </c>
      <c r="T544" s="27" t="str">
        <f>VLOOKUP(S544,[1]Страна!$A$2:$B$246,2,0)</f>
        <v>КИТАЙ</v>
      </c>
      <c r="W544" s="34"/>
      <c r="X544" s="35" t="e">
        <f t="shared" si="63"/>
        <v>#N/A</v>
      </c>
      <c r="Y544" s="35" t="e">
        <f>VLOOKUP(W544,A542:$S$5784,9,FALSE)</f>
        <v>#N/A</v>
      </c>
      <c r="Z544" s="36" t="e">
        <f t="shared" si="64"/>
        <v>#N/A</v>
      </c>
      <c r="AA544" s="37" t="e">
        <f t="shared" si="65"/>
        <v>#N/A</v>
      </c>
      <c r="AB544" s="38" t="e">
        <f t="shared" si="66"/>
        <v>#N/A</v>
      </c>
      <c r="AC544" s="39" t="e">
        <f t="shared" si="67"/>
        <v>#N/A</v>
      </c>
    </row>
    <row r="545" spans="1:29" ht="10.5" customHeight="1">
      <c r="A545" s="25">
        <v>37018</v>
      </c>
      <c r="B545" s="26" t="s">
        <v>782</v>
      </c>
      <c r="C545" s="27">
        <v>1</v>
      </c>
      <c r="D545" s="27" t="s">
        <v>26</v>
      </c>
      <c r="E545" s="28">
        <v>4616</v>
      </c>
      <c r="F545" s="28">
        <v>4616</v>
      </c>
      <c r="G545" s="28">
        <v>0</v>
      </c>
      <c r="H545" s="28">
        <v>10</v>
      </c>
      <c r="I545" s="28">
        <v>11</v>
      </c>
      <c r="J545" s="29">
        <v>4.9000000000000002E-2</v>
      </c>
      <c r="K545" s="28">
        <v>10</v>
      </c>
      <c r="L545" s="28">
        <v>11</v>
      </c>
      <c r="M545" s="29">
        <f t="shared" si="71"/>
        <v>4.9000000000000002E-2</v>
      </c>
      <c r="N545" s="30">
        <v>4670004379363</v>
      </c>
      <c r="O545" s="27">
        <v>84</v>
      </c>
      <c r="P545" s="27">
        <v>8419</v>
      </c>
      <c r="Q545" s="27" t="s">
        <v>712</v>
      </c>
      <c r="R545" s="31">
        <f>VLOOKUP(Q545,[1]Страна!D$1:F$120,2,FALSE)</f>
        <v>0</v>
      </c>
      <c r="S545" s="32" t="s">
        <v>47</v>
      </c>
      <c r="T545" s="27" t="str">
        <f>VLOOKUP(S545,[1]Страна!$A$2:$B$246,2,0)</f>
        <v>РОССИЯ</v>
      </c>
      <c r="W545" s="34"/>
      <c r="X545" s="35" t="e">
        <f t="shared" si="63"/>
        <v>#N/A</v>
      </c>
      <c r="Y545" s="35" t="e">
        <f>VLOOKUP(W545,A543:$S$5784,9,FALSE)</f>
        <v>#N/A</v>
      </c>
      <c r="Z545" s="36" t="e">
        <f t="shared" si="64"/>
        <v>#N/A</v>
      </c>
      <c r="AA545" s="37" t="e">
        <f t="shared" si="65"/>
        <v>#N/A</v>
      </c>
      <c r="AB545" s="38" t="e">
        <f t="shared" si="66"/>
        <v>#N/A</v>
      </c>
      <c r="AC545" s="39" t="e">
        <f t="shared" si="67"/>
        <v>#N/A</v>
      </c>
    </row>
    <row r="546" spans="1:29" ht="10.5" customHeight="1">
      <c r="A546" s="25">
        <v>15010</v>
      </c>
      <c r="B546" s="26" t="s">
        <v>783</v>
      </c>
      <c r="C546" s="27">
        <v>1</v>
      </c>
      <c r="D546" s="27" t="s">
        <v>26</v>
      </c>
      <c r="E546" s="28">
        <v>4624</v>
      </c>
      <c r="F546" s="28">
        <v>4624</v>
      </c>
      <c r="G546" s="28">
        <v>0</v>
      </c>
      <c r="H546" s="28">
        <v>10</v>
      </c>
      <c r="I546" s="28">
        <v>11</v>
      </c>
      <c r="J546" s="29">
        <v>2.9086999999999998E-2</v>
      </c>
      <c r="K546" s="28">
        <v>10</v>
      </c>
      <c r="L546" s="28">
        <v>11</v>
      </c>
      <c r="M546" s="29">
        <f t="shared" si="71"/>
        <v>2.9086999999999998E-2</v>
      </c>
      <c r="N546" s="30">
        <v>4670004230244</v>
      </c>
      <c r="O546" s="27">
        <v>84</v>
      </c>
      <c r="P546" s="27">
        <v>8419</v>
      </c>
      <c r="Q546" s="27" t="s">
        <v>712</v>
      </c>
      <c r="R546" s="31">
        <f>VLOOKUP(Q546,[1]Страна!D$1:F$120,2,FALSE)</f>
        <v>0</v>
      </c>
      <c r="S546" s="32" t="s">
        <v>28</v>
      </c>
      <c r="T546" s="27" t="str">
        <f>VLOOKUP(S546,[1]Страна!$A$2:$B$246,2,0)</f>
        <v>КИТАЙ</v>
      </c>
      <c r="W546" s="34"/>
      <c r="X546" s="35" t="e">
        <f t="shared" si="63"/>
        <v>#N/A</v>
      </c>
      <c r="Y546" s="35" t="e">
        <f>VLOOKUP(W546,A544:$S$5784,9,FALSE)</f>
        <v>#N/A</v>
      </c>
      <c r="Z546" s="36" t="e">
        <f t="shared" si="64"/>
        <v>#N/A</v>
      </c>
      <c r="AA546" s="37" t="e">
        <f t="shared" si="65"/>
        <v>#N/A</v>
      </c>
      <c r="AB546" s="38" t="e">
        <f t="shared" si="66"/>
        <v>#N/A</v>
      </c>
      <c r="AC546" s="39" t="e">
        <f t="shared" si="67"/>
        <v>#N/A</v>
      </c>
    </row>
    <row r="547" spans="1:29" ht="10.5" customHeight="1">
      <c r="A547" s="25">
        <v>37333</v>
      </c>
      <c r="B547" s="26" t="s">
        <v>784</v>
      </c>
      <c r="C547" s="27">
        <v>4</v>
      </c>
      <c r="D547" s="27" t="s">
        <v>26</v>
      </c>
      <c r="E547" s="28">
        <v>4258</v>
      </c>
      <c r="F547" s="28">
        <v>17032</v>
      </c>
      <c r="G547" s="28">
        <v>0</v>
      </c>
      <c r="H547" s="28">
        <v>9</v>
      </c>
      <c r="I547" s="28">
        <v>10</v>
      </c>
      <c r="J547" s="29">
        <v>3.0089999999999999E-2</v>
      </c>
      <c r="K547" s="28">
        <v>36</v>
      </c>
      <c r="L547" s="28">
        <v>40</v>
      </c>
      <c r="M547" s="29">
        <f t="shared" si="71"/>
        <v>0.12035999999999999</v>
      </c>
      <c r="N547" s="30">
        <v>4670004378953</v>
      </c>
      <c r="O547" s="27">
        <v>84</v>
      </c>
      <c r="P547" s="27">
        <v>8419</v>
      </c>
      <c r="Q547" s="27" t="s">
        <v>712</v>
      </c>
      <c r="R547" s="31">
        <f>VLOOKUP(Q547,[1]Страна!D$1:F$120,2,FALSE)</f>
        <v>0</v>
      </c>
      <c r="S547" s="32" t="s">
        <v>28</v>
      </c>
      <c r="T547" s="27" t="str">
        <f>VLOOKUP(S547,[1]Страна!$A$2:$B$246,2,0)</f>
        <v>КИТАЙ</v>
      </c>
      <c r="W547" s="34"/>
      <c r="X547" s="35" t="e">
        <f t="shared" si="63"/>
        <v>#N/A</v>
      </c>
      <c r="Y547" s="35" t="e">
        <f>VLOOKUP(W547,A545:$S$5784,9,FALSE)</f>
        <v>#N/A</v>
      </c>
      <c r="Z547" s="36" t="e">
        <f t="shared" si="64"/>
        <v>#N/A</v>
      </c>
      <c r="AA547" s="37" t="e">
        <f t="shared" si="65"/>
        <v>#N/A</v>
      </c>
      <c r="AB547" s="38" t="e">
        <f t="shared" si="66"/>
        <v>#N/A</v>
      </c>
      <c r="AC547" s="39" t="e">
        <f t="shared" si="67"/>
        <v>#N/A</v>
      </c>
    </row>
    <row r="548" spans="1:29" ht="10.5" customHeight="1">
      <c r="A548" s="25">
        <v>36602</v>
      </c>
      <c r="B548" s="26" t="s">
        <v>785</v>
      </c>
      <c r="C548" s="27">
        <v>1</v>
      </c>
      <c r="D548" s="27" t="s">
        <v>26</v>
      </c>
      <c r="E548" s="28">
        <v>4641</v>
      </c>
      <c r="F548" s="28">
        <v>4641</v>
      </c>
      <c r="G548" s="28">
        <v>0</v>
      </c>
      <c r="H548" s="28">
        <v>10.9</v>
      </c>
      <c r="I548" s="28">
        <v>11</v>
      </c>
      <c r="J548" s="29">
        <v>5.6800000000000003E-2</v>
      </c>
      <c r="K548" s="28">
        <v>10.9</v>
      </c>
      <c r="L548" s="28">
        <v>11</v>
      </c>
      <c r="M548" s="29">
        <f t="shared" si="71"/>
        <v>5.6800000000000003E-2</v>
      </c>
      <c r="N548" s="30">
        <v>4670004378946</v>
      </c>
      <c r="O548" s="27">
        <v>84</v>
      </c>
      <c r="P548" s="27">
        <v>8419</v>
      </c>
      <c r="Q548" s="27" t="s">
        <v>712</v>
      </c>
      <c r="R548" s="31">
        <f>VLOOKUP(Q548,[1]Страна!D$1:F$120,2,FALSE)</f>
        <v>0</v>
      </c>
      <c r="S548" s="32" t="s">
        <v>28</v>
      </c>
      <c r="T548" s="27" t="str">
        <f>VLOOKUP(S548,[1]Страна!$A$2:$B$246,2,0)</f>
        <v>КИТАЙ</v>
      </c>
      <c r="W548" s="34"/>
      <c r="X548" s="35" t="e">
        <f t="shared" si="63"/>
        <v>#N/A</v>
      </c>
      <c r="Y548" s="35" t="e">
        <f>VLOOKUP(W548,A546:$S$5784,9,FALSE)</f>
        <v>#N/A</v>
      </c>
      <c r="Z548" s="36" t="e">
        <f t="shared" si="64"/>
        <v>#N/A</v>
      </c>
      <c r="AA548" s="37" t="e">
        <f t="shared" si="65"/>
        <v>#N/A</v>
      </c>
      <c r="AB548" s="38" t="e">
        <f t="shared" si="66"/>
        <v>#N/A</v>
      </c>
      <c r="AC548" s="39" t="e">
        <f t="shared" si="67"/>
        <v>#N/A</v>
      </c>
    </row>
    <row r="549" spans="1:29" ht="10.5" customHeight="1">
      <c r="A549" s="25">
        <v>15011</v>
      </c>
      <c r="B549" s="26" t="s">
        <v>786</v>
      </c>
      <c r="C549" s="27">
        <v>2</v>
      </c>
      <c r="D549" s="27" t="s">
        <v>26</v>
      </c>
      <c r="E549" s="28">
        <v>4258</v>
      </c>
      <c r="F549" s="28">
        <v>8516</v>
      </c>
      <c r="G549" s="28">
        <v>0</v>
      </c>
      <c r="H549" s="28">
        <v>9.9</v>
      </c>
      <c r="I549" s="28">
        <v>11</v>
      </c>
      <c r="J549" s="29">
        <v>2.9086999999999998E-2</v>
      </c>
      <c r="K549" s="28">
        <v>19.8</v>
      </c>
      <c r="L549" s="28">
        <v>22</v>
      </c>
      <c r="M549" s="29">
        <f t="shared" si="71"/>
        <v>5.8173999999999997E-2</v>
      </c>
      <c r="N549" s="30">
        <v>4670004230268</v>
      </c>
      <c r="O549" s="27">
        <v>84</v>
      </c>
      <c r="P549" s="27">
        <v>8419</v>
      </c>
      <c r="Q549" s="27" t="s">
        <v>712</v>
      </c>
      <c r="R549" s="31">
        <f>VLOOKUP(Q549,[1]Страна!D$1:F$120,2,FALSE)</f>
        <v>0</v>
      </c>
      <c r="S549" s="32" t="s">
        <v>28</v>
      </c>
      <c r="T549" s="27" t="str">
        <f>VLOOKUP(S549,[1]Страна!$A$2:$B$246,2,0)</f>
        <v>КИТАЙ</v>
      </c>
      <c r="W549" s="34"/>
      <c r="X549" s="35" t="e">
        <f t="shared" si="63"/>
        <v>#N/A</v>
      </c>
      <c r="Y549" s="35" t="e">
        <f>VLOOKUP(W549,A547:$S$5784,9,FALSE)</f>
        <v>#N/A</v>
      </c>
      <c r="Z549" s="36" t="e">
        <f t="shared" si="64"/>
        <v>#N/A</v>
      </c>
      <c r="AA549" s="37" t="e">
        <f t="shared" si="65"/>
        <v>#N/A</v>
      </c>
      <c r="AB549" s="38" t="e">
        <f t="shared" si="66"/>
        <v>#N/A</v>
      </c>
      <c r="AC549" s="39" t="e">
        <f t="shared" si="67"/>
        <v>#N/A</v>
      </c>
    </row>
    <row r="550" spans="1:29" ht="10.5" customHeight="1">
      <c r="A550" s="25">
        <v>52988</v>
      </c>
      <c r="B550" s="26" t="s">
        <v>787</v>
      </c>
      <c r="C550" s="27">
        <v>1</v>
      </c>
      <c r="D550" s="27" t="s">
        <v>26</v>
      </c>
      <c r="E550" s="28">
        <v>5483</v>
      </c>
      <c r="F550" s="28">
        <v>5483</v>
      </c>
      <c r="G550" s="28">
        <v>274.15000000000003</v>
      </c>
      <c r="H550" s="28">
        <v>23</v>
      </c>
      <c r="I550" s="28">
        <v>25</v>
      </c>
      <c r="J550" s="29">
        <v>1.44E-2</v>
      </c>
      <c r="K550" s="28">
        <v>23</v>
      </c>
      <c r="L550" s="28">
        <v>25</v>
      </c>
      <c r="M550" s="29">
        <f t="shared" si="71"/>
        <v>1.44E-2</v>
      </c>
      <c r="N550" s="30">
        <v>4640015381327</v>
      </c>
      <c r="O550" s="27">
        <v>85</v>
      </c>
      <c r="P550" s="27">
        <v>8516</v>
      </c>
      <c r="Q550" s="27" t="s">
        <v>673</v>
      </c>
      <c r="R550" s="31">
        <f>VLOOKUP(Q550,[1]Страна!D$1:F$120,2,FALSE)</f>
        <v>0.05</v>
      </c>
      <c r="S550" s="32" t="s">
        <v>28</v>
      </c>
      <c r="T550" s="27" t="str">
        <f>VLOOKUP(S550,[1]Страна!$A$2:$B$246,2,0)</f>
        <v>КИТАЙ</v>
      </c>
      <c r="W550" s="34"/>
      <c r="X550" s="35" t="e">
        <f t="shared" si="63"/>
        <v>#N/A</v>
      </c>
      <c r="Y550" s="35" t="e">
        <f>VLOOKUP(W550,A548:$S$5784,9,FALSE)</f>
        <v>#N/A</v>
      </c>
      <c r="Z550" s="36" t="e">
        <f t="shared" si="64"/>
        <v>#N/A</v>
      </c>
      <c r="AA550" s="37" t="e">
        <f t="shared" si="65"/>
        <v>#N/A</v>
      </c>
      <c r="AB550" s="38" t="e">
        <f t="shared" si="66"/>
        <v>#N/A</v>
      </c>
      <c r="AC550" s="39" t="e">
        <f t="shared" si="67"/>
        <v>#N/A</v>
      </c>
    </row>
    <row r="551" spans="1:29" ht="10.5" customHeight="1">
      <c r="A551" s="25">
        <v>26451</v>
      </c>
      <c r="B551" s="26" t="s">
        <v>788</v>
      </c>
      <c r="C551" s="27">
        <v>1</v>
      </c>
      <c r="D551" s="27" t="s">
        <v>26</v>
      </c>
      <c r="E551" s="28">
        <v>3479</v>
      </c>
      <c r="F551" s="28">
        <v>3479</v>
      </c>
      <c r="G551" s="28">
        <v>173.95000000000002</v>
      </c>
      <c r="H551" s="28">
        <v>7.2</v>
      </c>
      <c r="I551" s="28">
        <v>8</v>
      </c>
      <c r="J551" s="29">
        <v>7.3036000000000004E-2</v>
      </c>
      <c r="K551" s="28">
        <v>7.2</v>
      </c>
      <c r="L551" s="28">
        <v>8</v>
      </c>
      <c r="M551" s="29">
        <f t="shared" si="71"/>
        <v>7.3036000000000004E-2</v>
      </c>
      <c r="N551" s="30">
        <v>4670004374320</v>
      </c>
      <c r="O551" s="27">
        <v>85</v>
      </c>
      <c r="P551" s="27">
        <v>8516</v>
      </c>
      <c r="Q551" s="27" t="s">
        <v>673</v>
      </c>
      <c r="R551" s="31">
        <f>VLOOKUP(Q551,[1]Страна!D$1:F$120,2,FALSE)</f>
        <v>0.05</v>
      </c>
      <c r="S551" s="32" t="s">
        <v>28</v>
      </c>
      <c r="T551" s="27" t="str">
        <f>VLOOKUP(S551,[1]Страна!$A$2:$B$246,2,0)</f>
        <v>КИТАЙ</v>
      </c>
      <c r="W551" s="34"/>
      <c r="X551" s="35" t="e">
        <f t="shared" si="63"/>
        <v>#N/A</v>
      </c>
      <c r="Y551" s="35" t="e">
        <f>VLOOKUP(W551,A549:$S$5784,9,FALSE)</f>
        <v>#N/A</v>
      </c>
      <c r="Z551" s="36" t="e">
        <f t="shared" si="64"/>
        <v>#N/A</v>
      </c>
      <c r="AA551" s="37" t="e">
        <f t="shared" si="65"/>
        <v>#N/A</v>
      </c>
      <c r="AB551" s="38" t="e">
        <f t="shared" si="66"/>
        <v>#N/A</v>
      </c>
      <c r="AC551" s="39" t="e">
        <f t="shared" si="67"/>
        <v>#N/A</v>
      </c>
    </row>
    <row r="552" spans="1:29" ht="10.5" customHeight="1">
      <c r="A552" s="25">
        <v>16770</v>
      </c>
      <c r="B552" s="26" t="s">
        <v>789</v>
      </c>
      <c r="C552" s="27">
        <v>2</v>
      </c>
      <c r="D552" s="27" t="s">
        <v>26</v>
      </c>
      <c r="E552" s="28">
        <v>3939</v>
      </c>
      <c r="F552" s="28">
        <v>7878</v>
      </c>
      <c r="G552" s="28">
        <v>393.90000000000003</v>
      </c>
      <c r="H552" s="28">
        <v>10.199999999999999</v>
      </c>
      <c r="I552" s="28">
        <v>13.2</v>
      </c>
      <c r="J552" s="29">
        <v>4.9829999999999999E-2</v>
      </c>
      <c r="K552" s="28">
        <v>20.399999999999999</v>
      </c>
      <c r="L552" s="28">
        <v>26.4</v>
      </c>
      <c r="M552" s="29">
        <f t="shared" si="71"/>
        <v>9.9659999999999999E-2</v>
      </c>
      <c r="N552" s="30">
        <v>4670004371428</v>
      </c>
      <c r="O552" s="27">
        <v>85</v>
      </c>
      <c r="P552" s="27">
        <v>8516</v>
      </c>
      <c r="Q552" s="27" t="s">
        <v>673</v>
      </c>
      <c r="R552" s="31">
        <f>VLOOKUP(Q552,[1]Страна!D$1:F$120,2,FALSE)</f>
        <v>0.05</v>
      </c>
      <c r="S552" s="32" t="s">
        <v>28</v>
      </c>
      <c r="T552" s="27" t="str">
        <f>VLOOKUP(S552,[1]Страна!$A$2:$B$246,2,0)</f>
        <v>КИТАЙ</v>
      </c>
      <c r="W552" s="34"/>
      <c r="X552" s="35" t="e">
        <f t="shared" si="63"/>
        <v>#N/A</v>
      </c>
      <c r="Y552" s="35" t="e">
        <f>VLOOKUP(W552,A550:$S$5784,9,FALSE)</f>
        <v>#N/A</v>
      </c>
      <c r="Z552" s="36" t="e">
        <f t="shared" si="64"/>
        <v>#N/A</v>
      </c>
      <c r="AA552" s="37" t="e">
        <f t="shared" si="65"/>
        <v>#N/A</v>
      </c>
      <c r="AB552" s="38" t="e">
        <f t="shared" si="66"/>
        <v>#N/A</v>
      </c>
      <c r="AC552" s="39" t="e">
        <f t="shared" si="67"/>
        <v>#N/A</v>
      </c>
    </row>
    <row r="553" spans="1:29" ht="10.5" customHeight="1">
      <c r="A553" s="25">
        <v>230229</v>
      </c>
      <c r="B553" s="26" t="s">
        <v>790</v>
      </c>
      <c r="C553" s="27">
        <v>2</v>
      </c>
      <c r="D553" s="27" t="s">
        <v>26</v>
      </c>
      <c r="E553" s="28">
        <v>3069</v>
      </c>
      <c r="F553" s="28">
        <v>6138</v>
      </c>
      <c r="G553" s="28">
        <v>306.90000000000003</v>
      </c>
      <c r="H553" s="28">
        <v>6.8</v>
      </c>
      <c r="I553" s="28">
        <v>8</v>
      </c>
      <c r="J553" s="29">
        <v>2.8799999999999999E-2</v>
      </c>
      <c r="K553" s="28">
        <v>13.6</v>
      </c>
      <c r="L553" s="28">
        <v>16</v>
      </c>
      <c r="M553" s="29">
        <f t="shared" si="71"/>
        <v>5.7599999999999998E-2</v>
      </c>
      <c r="N553" s="30">
        <v>4640015386711</v>
      </c>
      <c r="O553" s="27">
        <v>85</v>
      </c>
      <c r="P553" s="27">
        <v>8516</v>
      </c>
      <c r="Q553" s="27" t="s">
        <v>673</v>
      </c>
      <c r="R553" s="31">
        <f>VLOOKUP(Q553,[1]Страна!D$1:F$120,2,FALSE)</f>
        <v>0.05</v>
      </c>
      <c r="S553" s="32" t="s">
        <v>28</v>
      </c>
      <c r="T553" s="27" t="str">
        <f>VLOOKUP(S553,[1]Страна!$A$2:$B$246,2,0)</f>
        <v>КИТАЙ</v>
      </c>
      <c r="W553" s="34"/>
      <c r="X553" s="35" t="e">
        <f t="shared" si="63"/>
        <v>#N/A</v>
      </c>
      <c r="Y553" s="35" t="e">
        <f>VLOOKUP(W553,A551:$S$5784,9,FALSE)</f>
        <v>#N/A</v>
      </c>
      <c r="Z553" s="36" t="e">
        <f t="shared" si="64"/>
        <v>#N/A</v>
      </c>
      <c r="AA553" s="37" t="e">
        <f t="shared" si="65"/>
        <v>#N/A</v>
      </c>
      <c r="AB553" s="38" t="e">
        <f t="shared" si="66"/>
        <v>#N/A</v>
      </c>
      <c r="AC553" s="39" t="e">
        <f t="shared" si="67"/>
        <v>#N/A</v>
      </c>
    </row>
    <row r="554" spans="1:29" ht="10.5" customHeight="1">
      <c r="A554" s="25">
        <v>230284</v>
      </c>
      <c r="B554" s="26" t="s">
        <v>791</v>
      </c>
      <c r="C554" s="27">
        <v>1</v>
      </c>
      <c r="D554" s="27" t="s">
        <v>26</v>
      </c>
      <c r="E554" s="28">
        <v>3476</v>
      </c>
      <c r="F554" s="28">
        <v>3476</v>
      </c>
      <c r="G554" s="28">
        <v>173.8</v>
      </c>
      <c r="H554" s="28">
        <v>8.5</v>
      </c>
      <c r="I554" s="28">
        <v>10</v>
      </c>
      <c r="J554" s="29">
        <v>2.7E-2</v>
      </c>
      <c r="K554" s="28">
        <v>8.5</v>
      </c>
      <c r="L554" s="28">
        <v>10</v>
      </c>
      <c r="M554" s="29">
        <f t="shared" si="71"/>
        <v>2.7E-2</v>
      </c>
      <c r="N554" s="30">
        <v>4640015386735</v>
      </c>
      <c r="O554" s="27">
        <v>85</v>
      </c>
      <c r="P554" s="27">
        <v>8516</v>
      </c>
      <c r="Q554" s="27" t="s">
        <v>673</v>
      </c>
      <c r="R554" s="31">
        <f>VLOOKUP(Q554,[1]Страна!D$1:F$120,2,FALSE)</f>
        <v>0.05</v>
      </c>
      <c r="S554" s="32" t="s">
        <v>28</v>
      </c>
      <c r="T554" s="27" t="str">
        <f>VLOOKUP(S554,[1]Страна!$A$2:$B$246,2,0)</f>
        <v>КИТАЙ</v>
      </c>
      <c r="W554" s="34"/>
      <c r="X554" s="35" t="e">
        <f t="shared" si="63"/>
        <v>#N/A</v>
      </c>
      <c r="Y554" s="35" t="e">
        <f>VLOOKUP(W554,A552:$S$5784,9,FALSE)</f>
        <v>#N/A</v>
      </c>
      <c r="Z554" s="36" t="e">
        <f t="shared" si="64"/>
        <v>#N/A</v>
      </c>
      <c r="AA554" s="37" t="e">
        <f t="shared" si="65"/>
        <v>#N/A</v>
      </c>
      <c r="AB554" s="38" t="e">
        <f t="shared" si="66"/>
        <v>#N/A</v>
      </c>
      <c r="AC554" s="39" t="e">
        <f t="shared" si="67"/>
        <v>#N/A</v>
      </c>
    </row>
    <row r="555" spans="1:29" ht="10.5" customHeight="1">
      <c r="A555" s="25">
        <v>230230</v>
      </c>
      <c r="B555" s="26" t="s">
        <v>792</v>
      </c>
      <c r="C555" s="27">
        <v>2</v>
      </c>
      <c r="D555" s="27" t="s">
        <v>26</v>
      </c>
      <c r="E555" s="28">
        <v>3009</v>
      </c>
      <c r="F555" s="28">
        <v>6018</v>
      </c>
      <c r="G555" s="28">
        <v>300.90000000000003</v>
      </c>
      <c r="H555" s="28">
        <v>6.8</v>
      </c>
      <c r="I555" s="28">
        <v>8</v>
      </c>
      <c r="J555" s="29">
        <v>2.8799999999999999E-2</v>
      </c>
      <c r="K555" s="28">
        <v>13.6</v>
      </c>
      <c r="L555" s="28">
        <v>16</v>
      </c>
      <c r="M555" s="29">
        <f t="shared" si="71"/>
        <v>5.7599999999999998E-2</v>
      </c>
      <c r="N555" s="30">
        <v>4640015386728</v>
      </c>
      <c r="O555" s="27">
        <v>85</v>
      </c>
      <c r="P555" s="27">
        <v>8516</v>
      </c>
      <c r="Q555" s="27" t="s">
        <v>673</v>
      </c>
      <c r="R555" s="31">
        <f>VLOOKUP(Q555,[1]Страна!D$1:F$120,2,FALSE)</f>
        <v>0.05</v>
      </c>
      <c r="S555" s="32" t="s">
        <v>28</v>
      </c>
      <c r="T555" s="27" t="str">
        <f>VLOOKUP(S555,[1]Страна!$A$2:$B$246,2,0)</f>
        <v>КИТАЙ</v>
      </c>
      <c r="W555" s="34"/>
      <c r="X555" s="35" t="e">
        <f t="shared" si="63"/>
        <v>#N/A</v>
      </c>
      <c r="Y555" s="35" t="e">
        <f>VLOOKUP(W555,A553:$S$5784,9,FALSE)</f>
        <v>#N/A</v>
      </c>
      <c r="Z555" s="36" t="e">
        <f t="shared" si="64"/>
        <v>#N/A</v>
      </c>
      <c r="AA555" s="37" t="e">
        <f t="shared" si="65"/>
        <v>#N/A</v>
      </c>
      <c r="AB555" s="38" t="e">
        <f t="shared" si="66"/>
        <v>#N/A</v>
      </c>
      <c r="AC555" s="39" t="e">
        <f t="shared" si="67"/>
        <v>#N/A</v>
      </c>
    </row>
    <row r="556" spans="1:29" ht="10.5" customHeight="1">
      <c r="A556" s="25">
        <v>230285</v>
      </c>
      <c r="B556" s="26" t="s">
        <v>793</v>
      </c>
      <c r="C556" s="27">
        <v>2</v>
      </c>
      <c r="D556" s="27" t="s">
        <v>26</v>
      </c>
      <c r="E556" s="28">
        <v>3366</v>
      </c>
      <c r="F556" s="28">
        <v>6732</v>
      </c>
      <c r="G556" s="28">
        <v>336.6</v>
      </c>
      <c r="H556" s="28">
        <v>8.5</v>
      </c>
      <c r="I556" s="28">
        <v>10</v>
      </c>
      <c r="J556" s="29">
        <v>7.3260000000000006E-2</v>
      </c>
      <c r="K556" s="28">
        <v>17</v>
      </c>
      <c r="L556" s="28">
        <v>20</v>
      </c>
      <c r="M556" s="29">
        <f t="shared" si="71"/>
        <v>0.14652000000000001</v>
      </c>
      <c r="N556" s="30">
        <v>4640015386742</v>
      </c>
      <c r="O556" s="27">
        <v>85</v>
      </c>
      <c r="P556" s="27">
        <v>8516</v>
      </c>
      <c r="Q556" s="27" t="s">
        <v>673</v>
      </c>
      <c r="R556" s="31">
        <f>VLOOKUP(Q556,[1]Страна!D$1:F$120,2,FALSE)</f>
        <v>0.05</v>
      </c>
      <c r="S556" s="32" t="s">
        <v>28</v>
      </c>
      <c r="T556" s="27" t="str">
        <f>VLOOKUP(S556,[1]Страна!$A$2:$B$246,2,0)</f>
        <v>КИТАЙ</v>
      </c>
      <c r="W556" s="34"/>
      <c r="X556" s="35" t="e">
        <f t="shared" si="63"/>
        <v>#N/A</v>
      </c>
      <c r="Y556" s="35" t="e">
        <f>VLOOKUP(W556,A554:$S$5784,9,FALSE)</f>
        <v>#N/A</v>
      </c>
      <c r="Z556" s="36" t="e">
        <f t="shared" si="64"/>
        <v>#N/A</v>
      </c>
      <c r="AA556" s="37" t="e">
        <f t="shared" si="65"/>
        <v>#N/A</v>
      </c>
      <c r="AB556" s="38" t="e">
        <f t="shared" si="66"/>
        <v>#N/A</v>
      </c>
      <c r="AC556" s="39" t="e">
        <f t="shared" si="67"/>
        <v>#N/A</v>
      </c>
    </row>
    <row r="557" spans="1:29" ht="10.5" customHeight="1">
      <c r="A557" s="25">
        <v>236282</v>
      </c>
      <c r="B557" s="26" t="s">
        <v>794</v>
      </c>
      <c r="C557" s="27">
        <v>1</v>
      </c>
      <c r="D557" s="27" t="s">
        <v>26</v>
      </c>
      <c r="E557" s="28">
        <v>3928</v>
      </c>
      <c r="F557" s="28">
        <v>3928</v>
      </c>
      <c r="G557" s="28">
        <v>0</v>
      </c>
      <c r="H557" s="28">
        <v>6</v>
      </c>
      <c r="I557" s="28">
        <v>7.2</v>
      </c>
      <c r="J557" s="29">
        <v>5.1999999999999998E-2</v>
      </c>
      <c r="K557" s="28">
        <v>6</v>
      </c>
      <c r="L557" s="28">
        <v>7.2</v>
      </c>
      <c r="M557" s="29">
        <v>5.1999999999999998E-2</v>
      </c>
      <c r="N557" s="30" t="s">
        <v>795</v>
      </c>
      <c r="O557" s="27">
        <v>84</v>
      </c>
      <c r="P557" s="27">
        <v>8419</v>
      </c>
      <c r="Q557" s="27" t="s">
        <v>712</v>
      </c>
      <c r="R557" s="31">
        <v>0</v>
      </c>
      <c r="S557" s="32" t="s">
        <v>28</v>
      </c>
      <c r="T557" s="27" t="str">
        <f>VLOOKUP(S557,[1]Страна!$A$2:$B$246,2,0)</f>
        <v>КИТАЙ</v>
      </c>
      <c r="W557" s="34"/>
      <c r="X557" s="35" t="e">
        <f t="shared" si="63"/>
        <v>#N/A</v>
      </c>
      <c r="Y557" s="35" t="e">
        <f>VLOOKUP(W557,A555:$S$5784,9,FALSE)</f>
        <v>#N/A</v>
      </c>
      <c r="Z557" s="36" t="e">
        <f t="shared" si="64"/>
        <v>#N/A</v>
      </c>
      <c r="AA557" s="37" t="e">
        <f t="shared" si="65"/>
        <v>#N/A</v>
      </c>
      <c r="AB557" s="38" t="e">
        <f t="shared" si="66"/>
        <v>#N/A</v>
      </c>
      <c r="AC557" s="39" t="e">
        <f t="shared" si="67"/>
        <v>#N/A</v>
      </c>
    </row>
    <row r="558" spans="1:29" ht="10.5" customHeight="1">
      <c r="A558" s="25">
        <v>26452</v>
      </c>
      <c r="B558" s="26" t="s">
        <v>796</v>
      </c>
      <c r="C558" s="27">
        <v>1</v>
      </c>
      <c r="D558" s="27" t="s">
        <v>26</v>
      </c>
      <c r="E558" s="28">
        <v>3528</v>
      </c>
      <c r="F558" s="28">
        <v>3528</v>
      </c>
      <c r="G558" s="28">
        <v>176.4</v>
      </c>
      <c r="H558" s="28">
        <v>8</v>
      </c>
      <c r="I558" s="28">
        <v>8.5</v>
      </c>
      <c r="J558" s="29">
        <v>7.0559999999999998E-2</v>
      </c>
      <c r="K558" s="28">
        <v>8</v>
      </c>
      <c r="L558" s="28">
        <v>8.5</v>
      </c>
      <c r="M558" s="29">
        <f t="shared" ref="M558:M584" si="72">C558*J558</f>
        <v>7.0559999999999998E-2</v>
      </c>
      <c r="N558" s="30">
        <v>4670004374337</v>
      </c>
      <c r="O558" s="27">
        <v>85</v>
      </c>
      <c r="P558" s="27">
        <v>8516</v>
      </c>
      <c r="Q558" s="27" t="s">
        <v>673</v>
      </c>
      <c r="R558" s="31">
        <f>VLOOKUP(Q558,[1]Страна!D$1:F$120,2,FALSE)</f>
        <v>0.05</v>
      </c>
      <c r="S558" s="32" t="s">
        <v>28</v>
      </c>
      <c r="T558" s="27" t="str">
        <f>VLOOKUP(S558,[1]Страна!$A$2:$B$246,2,0)</f>
        <v>КИТАЙ</v>
      </c>
      <c r="W558" s="40"/>
      <c r="X558" s="35" t="e">
        <f t="shared" ref="X558:X621" si="73">VLOOKUP(W558,$A$2:$S$5784,8,FALSE)</f>
        <v>#N/A</v>
      </c>
      <c r="Y558" s="35" t="e">
        <f>VLOOKUP(W558,A556:$S$5784,9,FALSE)</f>
        <v>#N/A</v>
      </c>
      <c r="Z558" s="36" t="e">
        <f t="shared" si="64"/>
        <v>#N/A</v>
      </c>
      <c r="AA558" s="37" t="e">
        <f t="shared" si="65"/>
        <v>#N/A</v>
      </c>
      <c r="AB558" s="38" t="e">
        <f t="shared" si="66"/>
        <v>#N/A</v>
      </c>
      <c r="AC558" s="39" t="e">
        <f t="shared" si="67"/>
        <v>#N/A</v>
      </c>
    </row>
    <row r="559" spans="1:29" ht="10.5" customHeight="1">
      <c r="A559" s="25">
        <v>16769</v>
      </c>
      <c r="B559" s="26" t="s">
        <v>797</v>
      </c>
      <c r="C559" s="27">
        <v>1</v>
      </c>
      <c r="D559" s="27" t="s">
        <v>26</v>
      </c>
      <c r="E559" s="28">
        <v>3803</v>
      </c>
      <c r="F559" s="28">
        <v>3803</v>
      </c>
      <c r="G559" s="28">
        <v>190.15</v>
      </c>
      <c r="H559" s="28">
        <v>11</v>
      </c>
      <c r="I559" s="28">
        <v>13.2</v>
      </c>
      <c r="J559" s="29">
        <v>4.9829999999999999E-2</v>
      </c>
      <c r="K559" s="28">
        <v>11</v>
      </c>
      <c r="L559" s="28">
        <v>13.2</v>
      </c>
      <c r="M559" s="29">
        <f t="shared" si="72"/>
        <v>4.9829999999999999E-2</v>
      </c>
      <c r="N559" s="30">
        <v>4670004371435</v>
      </c>
      <c r="O559" s="27">
        <v>85</v>
      </c>
      <c r="P559" s="27">
        <v>8516</v>
      </c>
      <c r="Q559" s="27" t="s">
        <v>673</v>
      </c>
      <c r="R559" s="31">
        <f>VLOOKUP(Q559,[1]Страна!D$1:F$120,2,FALSE)</f>
        <v>0.05</v>
      </c>
      <c r="S559" s="32" t="s">
        <v>28</v>
      </c>
      <c r="T559" s="27" t="str">
        <f>VLOOKUP(S559,[1]Страна!$A$2:$B$246,2,0)</f>
        <v>КИТАЙ</v>
      </c>
      <c r="W559" s="34"/>
      <c r="X559" s="35" t="e">
        <f t="shared" si="73"/>
        <v>#N/A</v>
      </c>
      <c r="Y559" s="35" t="e">
        <f>VLOOKUP(W559,A557:$S$5784,9,FALSE)</f>
        <v>#N/A</v>
      </c>
      <c r="Z559" s="36" t="e">
        <f t="shared" si="64"/>
        <v>#N/A</v>
      </c>
      <c r="AA559" s="37" t="e">
        <f t="shared" si="65"/>
        <v>#N/A</v>
      </c>
      <c r="AB559" s="38" t="e">
        <f t="shared" si="66"/>
        <v>#N/A</v>
      </c>
      <c r="AC559" s="39" t="e">
        <f t="shared" si="67"/>
        <v>#N/A</v>
      </c>
    </row>
    <row r="560" spans="1:29" ht="10.5" customHeight="1">
      <c r="A560" s="25">
        <v>39336</v>
      </c>
      <c r="B560" s="26" t="s">
        <v>798</v>
      </c>
      <c r="C560" s="27">
        <v>1</v>
      </c>
      <c r="D560" s="27" t="s">
        <v>26</v>
      </c>
      <c r="E560" s="28">
        <v>5279</v>
      </c>
      <c r="F560" s="28">
        <v>5279</v>
      </c>
      <c r="G560" s="28">
        <v>158.37</v>
      </c>
      <c r="H560" s="28">
        <v>23</v>
      </c>
      <c r="I560" s="28">
        <v>25</v>
      </c>
      <c r="J560" s="29">
        <v>0.101675</v>
      </c>
      <c r="K560" s="28">
        <v>23</v>
      </c>
      <c r="L560" s="28">
        <v>25</v>
      </c>
      <c r="M560" s="29">
        <f t="shared" si="72"/>
        <v>0.101675</v>
      </c>
      <c r="N560" s="30">
        <v>4670004379905</v>
      </c>
      <c r="O560" s="27">
        <v>85</v>
      </c>
      <c r="P560" s="27">
        <v>8516</v>
      </c>
      <c r="Q560" s="27" t="s">
        <v>721</v>
      </c>
      <c r="R560" s="31">
        <f>VLOOKUP(Q560,[1]Страна!D$1:F$120,2,FALSE)</f>
        <v>0.05</v>
      </c>
      <c r="S560" s="32" t="s">
        <v>28</v>
      </c>
      <c r="T560" s="27" t="str">
        <f>VLOOKUP(S560,[1]Страна!$A$2:$B$246,2,0)</f>
        <v>КИТАЙ</v>
      </c>
      <c r="W560" s="34"/>
      <c r="X560" s="35" t="e">
        <f t="shared" si="73"/>
        <v>#N/A</v>
      </c>
      <c r="Y560" s="35" t="e">
        <f>VLOOKUP(W560,A558:$S$5784,9,FALSE)</f>
        <v>#N/A</v>
      </c>
      <c r="Z560" s="36" t="e">
        <f t="shared" si="64"/>
        <v>#N/A</v>
      </c>
      <c r="AA560" s="37" t="e">
        <f t="shared" si="65"/>
        <v>#N/A</v>
      </c>
      <c r="AB560" s="38" t="e">
        <f t="shared" si="66"/>
        <v>#N/A</v>
      </c>
      <c r="AC560" s="39" t="e">
        <f t="shared" si="67"/>
        <v>#N/A</v>
      </c>
    </row>
    <row r="561" spans="1:29" ht="10.5" customHeight="1">
      <c r="A561" s="25">
        <v>3288</v>
      </c>
      <c r="B561" s="26" t="s">
        <v>799</v>
      </c>
      <c r="C561" s="27">
        <v>2</v>
      </c>
      <c r="D561" s="27" t="s">
        <v>26</v>
      </c>
      <c r="E561" s="28">
        <v>4573</v>
      </c>
      <c r="F561" s="28">
        <v>9146</v>
      </c>
      <c r="G561" s="28">
        <v>0</v>
      </c>
      <c r="H561" s="28">
        <v>12.6</v>
      </c>
      <c r="I561" s="28">
        <v>14</v>
      </c>
      <c r="J561" s="29">
        <v>5.5379999999999999E-2</v>
      </c>
      <c r="K561" s="28">
        <v>25.2</v>
      </c>
      <c r="L561" s="28">
        <v>28</v>
      </c>
      <c r="M561" s="29">
        <f t="shared" si="72"/>
        <v>0.11076</v>
      </c>
      <c r="N561" s="30">
        <v>4670004230053</v>
      </c>
      <c r="O561" s="27">
        <v>84</v>
      </c>
      <c r="P561" s="27">
        <v>8419</v>
      </c>
      <c r="Q561" s="27" t="s">
        <v>712</v>
      </c>
      <c r="R561" s="31">
        <f>VLOOKUP(Q561,[1]Страна!D$1:F$120,2,FALSE)</f>
        <v>0</v>
      </c>
      <c r="S561" s="32" t="s">
        <v>28</v>
      </c>
      <c r="T561" s="27" t="str">
        <f>VLOOKUP(S561,[1]Страна!$A$2:$B$246,2,0)</f>
        <v>КИТАЙ</v>
      </c>
      <c r="W561" s="34"/>
      <c r="X561" s="35" t="e">
        <f t="shared" si="73"/>
        <v>#N/A</v>
      </c>
      <c r="Y561" s="35" t="e">
        <f>VLOOKUP(W561,A559:$S$5784,9,FALSE)</f>
        <v>#N/A</v>
      </c>
      <c r="Z561" s="36" t="e">
        <f t="shared" si="64"/>
        <v>#N/A</v>
      </c>
      <c r="AA561" s="37" t="e">
        <f t="shared" si="65"/>
        <v>#N/A</v>
      </c>
      <c r="AB561" s="38" t="e">
        <f t="shared" si="66"/>
        <v>#N/A</v>
      </c>
      <c r="AC561" s="39" t="e">
        <f t="shared" si="67"/>
        <v>#N/A</v>
      </c>
    </row>
    <row r="562" spans="1:29" ht="10.5" customHeight="1">
      <c r="A562" s="25">
        <v>35697</v>
      </c>
      <c r="B562" s="26" t="s">
        <v>800</v>
      </c>
      <c r="C562" s="27">
        <v>1</v>
      </c>
      <c r="D562" s="27" t="s">
        <v>26</v>
      </c>
      <c r="E562" s="28">
        <v>4828</v>
      </c>
      <c r="F562" s="28">
        <v>4828</v>
      </c>
      <c r="G562" s="28">
        <v>241.4</v>
      </c>
      <c r="H562" s="28">
        <v>18</v>
      </c>
      <c r="I562" s="28">
        <v>20</v>
      </c>
      <c r="J562" s="29">
        <v>0.15040000000000001</v>
      </c>
      <c r="K562" s="28">
        <v>18</v>
      </c>
      <c r="L562" s="28">
        <v>20</v>
      </c>
      <c r="M562" s="29">
        <f t="shared" si="72"/>
        <v>0.15040000000000001</v>
      </c>
      <c r="N562" s="30">
        <v>4670004378410</v>
      </c>
      <c r="O562" s="27">
        <v>85</v>
      </c>
      <c r="P562" s="27">
        <v>8516</v>
      </c>
      <c r="Q562" s="27" t="s">
        <v>673</v>
      </c>
      <c r="R562" s="31">
        <f>VLOOKUP(Q562,[1]Страна!D$1:F$120,2,FALSE)</f>
        <v>0.05</v>
      </c>
      <c r="S562" s="32" t="s">
        <v>28</v>
      </c>
      <c r="T562" s="27" t="str">
        <f>VLOOKUP(S562,[1]Страна!$A$2:$B$246,2,0)</f>
        <v>КИТАЙ</v>
      </c>
      <c r="W562" s="34"/>
      <c r="X562" s="35" t="e">
        <f t="shared" si="73"/>
        <v>#N/A</v>
      </c>
      <c r="Y562" s="35" t="e">
        <f>VLOOKUP(W562,A560:$S$5784,9,FALSE)</f>
        <v>#N/A</v>
      </c>
      <c r="Z562" s="36" t="e">
        <f t="shared" si="64"/>
        <v>#N/A</v>
      </c>
      <c r="AA562" s="37" t="e">
        <f t="shared" si="65"/>
        <v>#N/A</v>
      </c>
      <c r="AB562" s="38" t="e">
        <f t="shared" si="66"/>
        <v>#N/A</v>
      </c>
      <c r="AC562" s="39" t="e">
        <f t="shared" si="67"/>
        <v>#N/A</v>
      </c>
    </row>
    <row r="563" spans="1:29" ht="10.5" customHeight="1">
      <c r="A563" s="25">
        <v>35698</v>
      </c>
      <c r="B563" s="26" t="s">
        <v>801</v>
      </c>
      <c r="C563" s="27">
        <v>1</v>
      </c>
      <c r="D563" s="27" t="s">
        <v>26</v>
      </c>
      <c r="E563" s="28">
        <v>5558</v>
      </c>
      <c r="F563" s="28">
        <v>5558</v>
      </c>
      <c r="G563" s="28">
        <v>277.90000000000003</v>
      </c>
      <c r="H563" s="28">
        <v>20</v>
      </c>
      <c r="I563" s="28">
        <v>23</v>
      </c>
      <c r="J563" s="29">
        <v>0.19359999999999999</v>
      </c>
      <c r="K563" s="28">
        <v>20</v>
      </c>
      <c r="L563" s="28">
        <v>23</v>
      </c>
      <c r="M563" s="29">
        <f t="shared" si="72"/>
        <v>0.19359999999999999</v>
      </c>
      <c r="N563" s="30">
        <v>4670004378427</v>
      </c>
      <c r="O563" s="27">
        <v>85</v>
      </c>
      <c r="P563" s="27">
        <v>8516</v>
      </c>
      <c r="Q563" s="27" t="s">
        <v>673</v>
      </c>
      <c r="R563" s="31">
        <f>VLOOKUP(Q563,[1]Страна!D$1:F$120,2,FALSE)</f>
        <v>0.05</v>
      </c>
      <c r="S563" s="32" t="s">
        <v>28</v>
      </c>
      <c r="T563" s="27" t="str">
        <f>VLOOKUP(S563,[1]Страна!$A$2:$B$246,2,0)</f>
        <v>КИТАЙ</v>
      </c>
      <c r="W563" s="34"/>
      <c r="X563" s="35" t="e">
        <f t="shared" si="73"/>
        <v>#N/A</v>
      </c>
      <c r="Y563" s="35" t="e">
        <f>VLOOKUP(W563,A561:$S$5784,9,FALSE)</f>
        <v>#N/A</v>
      </c>
      <c r="Z563" s="36" t="e">
        <f t="shared" si="64"/>
        <v>#N/A</v>
      </c>
      <c r="AA563" s="37" t="e">
        <f t="shared" si="65"/>
        <v>#N/A</v>
      </c>
      <c r="AB563" s="38" t="e">
        <f t="shared" si="66"/>
        <v>#N/A</v>
      </c>
      <c r="AC563" s="39" t="e">
        <f t="shared" si="67"/>
        <v>#N/A</v>
      </c>
    </row>
    <row r="564" spans="1:29" ht="10.5" customHeight="1">
      <c r="A564" s="25">
        <v>2619</v>
      </c>
      <c r="B564" s="26" t="s">
        <v>802</v>
      </c>
      <c r="C564" s="27">
        <v>1</v>
      </c>
      <c r="D564" s="27" t="s">
        <v>26</v>
      </c>
      <c r="E564" s="28">
        <v>5596</v>
      </c>
      <c r="F564" s="28">
        <v>5596</v>
      </c>
      <c r="G564" s="28">
        <v>279.8</v>
      </c>
      <c r="H564" s="28">
        <v>7.2</v>
      </c>
      <c r="I564" s="28">
        <v>10.199999999999999</v>
      </c>
      <c r="J564" s="29">
        <v>0.21873600000000001</v>
      </c>
      <c r="K564" s="28">
        <v>7.2</v>
      </c>
      <c r="L564" s="28">
        <v>10.199999999999999</v>
      </c>
      <c r="M564" s="29">
        <f t="shared" si="72"/>
        <v>0.21873600000000001</v>
      </c>
      <c r="N564" s="30">
        <v>9614003370766</v>
      </c>
      <c r="O564" s="27">
        <v>85</v>
      </c>
      <c r="P564" s="27">
        <v>8516</v>
      </c>
      <c r="Q564" s="27" t="s">
        <v>673</v>
      </c>
      <c r="R564" s="31">
        <f>VLOOKUP(Q564,[1]Страна!D$1:F$120,2,FALSE)</f>
        <v>0.05</v>
      </c>
      <c r="S564" s="32" t="s">
        <v>28</v>
      </c>
      <c r="T564" s="27" t="str">
        <f>VLOOKUP(S564,[1]Страна!$A$2:$B$246,2,0)</f>
        <v>КИТАЙ</v>
      </c>
      <c r="W564" s="34"/>
      <c r="X564" s="35" t="e">
        <f t="shared" si="73"/>
        <v>#N/A</v>
      </c>
      <c r="Y564" s="35" t="e">
        <f>VLOOKUP(W564,A562:$S$5784,9,FALSE)</f>
        <v>#N/A</v>
      </c>
      <c r="Z564" s="36" t="e">
        <f t="shared" si="64"/>
        <v>#N/A</v>
      </c>
      <c r="AA564" s="37" t="e">
        <f t="shared" si="65"/>
        <v>#N/A</v>
      </c>
      <c r="AB564" s="38" t="e">
        <f t="shared" si="66"/>
        <v>#N/A</v>
      </c>
      <c r="AC564" s="39" t="e">
        <f t="shared" si="67"/>
        <v>#N/A</v>
      </c>
    </row>
    <row r="565" spans="1:29" ht="10.5" customHeight="1">
      <c r="A565" s="25">
        <v>2620</v>
      </c>
      <c r="B565" s="26" t="s">
        <v>803</v>
      </c>
      <c r="C565" s="27">
        <v>1</v>
      </c>
      <c r="D565" s="27" t="s">
        <v>26</v>
      </c>
      <c r="E565" s="28">
        <v>3984</v>
      </c>
      <c r="F565" s="28">
        <v>3984</v>
      </c>
      <c r="G565" s="28">
        <v>199.20000000000002</v>
      </c>
      <c r="H565" s="28">
        <v>7.2</v>
      </c>
      <c r="I565" s="28">
        <v>10.199999999999999</v>
      </c>
      <c r="J565" s="29">
        <v>0.1008</v>
      </c>
      <c r="K565" s="28">
        <v>7.2</v>
      </c>
      <c r="L565" s="28">
        <v>10.199999999999999</v>
      </c>
      <c r="M565" s="29">
        <f t="shared" si="72"/>
        <v>0.1008</v>
      </c>
      <c r="N565" s="30">
        <v>4670004370698</v>
      </c>
      <c r="O565" s="27">
        <v>85</v>
      </c>
      <c r="P565" s="27">
        <v>8516</v>
      </c>
      <c r="Q565" s="27" t="s">
        <v>673</v>
      </c>
      <c r="R565" s="31">
        <f>VLOOKUP(Q565,[1]Страна!D$1:F$120,2,FALSE)</f>
        <v>0.05</v>
      </c>
      <c r="S565" s="32" t="s">
        <v>28</v>
      </c>
      <c r="T565" s="27" t="str">
        <f>VLOOKUP(S565,[1]Страна!$A$2:$B$246,2,0)</f>
        <v>КИТАЙ</v>
      </c>
      <c r="W565" s="34"/>
      <c r="X565" s="35" t="e">
        <f t="shared" si="73"/>
        <v>#N/A</v>
      </c>
      <c r="Y565" s="35" t="e">
        <f>VLOOKUP(W565,A563:$S$5784,9,FALSE)</f>
        <v>#N/A</v>
      </c>
      <c r="Z565" s="36" t="e">
        <f t="shared" si="64"/>
        <v>#N/A</v>
      </c>
      <c r="AA565" s="37" t="e">
        <f t="shared" si="65"/>
        <v>#N/A</v>
      </c>
      <c r="AB565" s="38" t="e">
        <f t="shared" si="66"/>
        <v>#N/A</v>
      </c>
      <c r="AC565" s="39" t="e">
        <f t="shared" si="67"/>
        <v>#N/A</v>
      </c>
    </row>
    <row r="566" spans="1:29" ht="10.5" customHeight="1">
      <c r="A566" s="25">
        <v>2621</v>
      </c>
      <c r="B566" s="26" t="s">
        <v>804</v>
      </c>
      <c r="C566" s="27">
        <v>2</v>
      </c>
      <c r="D566" s="27" t="s">
        <v>26</v>
      </c>
      <c r="E566" s="28">
        <v>4197</v>
      </c>
      <c r="F566" s="28">
        <v>8394</v>
      </c>
      <c r="G566" s="28">
        <v>419.70000000000005</v>
      </c>
      <c r="H566" s="28">
        <v>7.2</v>
      </c>
      <c r="I566" s="28">
        <v>10.199999999999999</v>
      </c>
      <c r="J566" s="29">
        <v>0.12348000000000001</v>
      </c>
      <c r="K566" s="28">
        <v>14.4</v>
      </c>
      <c r="L566" s="28">
        <v>20.399999999999999</v>
      </c>
      <c r="M566" s="29">
        <f t="shared" si="72"/>
        <v>0.24696000000000001</v>
      </c>
      <c r="N566" s="30">
        <v>4670004370711</v>
      </c>
      <c r="O566" s="27">
        <v>84</v>
      </c>
      <c r="P566" s="27">
        <v>8419</v>
      </c>
      <c r="Q566" s="27" t="s">
        <v>673</v>
      </c>
      <c r="R566" s="31">
        <f>VLOOKUP(Q566,[1]Страна!D$1:F$120,2,FALSE)</f>
        <v>0.05</v>
      </c>
      <c r="S566" s="32" t="s">
        <v>28</v>
      </c>
      <c r="T566" s="27" t="str">
        <f>VLOOKUP(S566,[1]Страна!$A$2:$B$246,2,0)</f>
        <v>КИТАЙ</v>
      </c>
      <c r="W566" s="34"/>
      <c r="X566" s="35" t="e">
        <f t="shared" si="73"/>
        <v>#N/A</v>
      </c>
      <c r="Y566" s="35" t="e">
        <f>VLOOKUP(W566,A564:$S$5784,9,FALSE)</f>
        <v>#N/A</v>
      </c>
      <c r="Z566" s="36" t="e">
        <f t="shared" si="64"/>
        <v>#N/A</v>
      </c>
      <c r="AA566" s="37" t="e">
        <f t="shared" si="65"/>
        <v>#N/A</v>
      </c>
      <c r="AB566" s="38" t="e">
        <f t="shared" si="66"/>
        <v>#N/A</v>
      </c>
      <c r="AC566" s="39" t="e">
        <f t="shared" si="67"/>
        <v>#N/A</v>
      </c>
    </row>
    <row r="567" spans="1:29" ht="10.5" customHeight="1">
      <c r="A567" s="25">
        <v>3291</v>
      </c>
      <c r="B567" s="26" t="s">
        <v>805</v>
      </c>
      <c r="C567" s="27">
        <v>3</v>
      </c>
      <c r="D567" s="27" t="s">
        <v>26</v>
      </c>
      <c r="E567" s="28">
        <v>4811</v>
      </c>
      <c r="F567" s="28">
        <v>14433</v>
      </c>
      <c r="G567" s="28">
        <v>721.65000000000009</v>
      </c>
      <c r="H567" s="28">
        <v>7.2</v>
      </c>
      <c r="I567" s="28">
        <v>10.199999999999999</v>
      </c>
      <c r="J567" s="29">
        <v>0.21942</v>
      </c>
      <c r="K567" s="28">
        <v>21.6</v>
      </c>
      <c r="L567" s="28">
        <v>30.599999999999998</v>
      </c>
      <c r="M567" s="29">
        <f t="shared" si="72"/>
        <v>0.65826000000000007</v>
      </c>
      <c r="N567" s="30">
        <v>4670004370742</v>
      </c>
      <c r="O567" s="27">
        <v>84</v>
      </c>
      <c r="P567" s="27">
        <v>8419</v>
      </c>
      <c r="Q567" s="27" t="s">
        <v>673</v>
      </c>
      <c r="R567" s="31">
        <f>VLOOKUP(Q567,[1]Страна!D$1:F$120,2,FALSE)</f>
        <v>0.05</v>
      </c>
      <c r="S567" s="32" t="s">
        <v>28</v>
      </c>
      <c r="T567" s="27" t="str">
        <f>VLOOKUP(S567,[1]Страна!$A$2:$B$246,2,0)</f>
        <v>КИТАЙ</v>
      </c>
      <c r="W567" s="34"/>
      <c r="X567" s="35" t="e">
        <f t="shared" si="73"/>
        <v>#N/A</v>
      </c>
      <c r="Y567" s="35" t="e">
        <f>VLOOKUP(W567,A565:$S$5784,9,FALSE)</f>
        <v>#N/A</v>
      </c>
      <c r="Z567" s="36" t="e">
        <f t="shared" si="64"/>
        <v>#N/A</v>
      </c>
      <c r="AA567" s="37" t="e">
        <f t="shared" si="65"/>
        <v>#N/A</v>
      </c>
      <c r="AB567" s="38" t="e">
        <f t="shared" si="66"/>
        <v>#N/A</v>
      </c>
      <c r="AC567" s="39" t="e">
        <f t="shared" si="67"/>
        <v>#N/A</v>
      </c>
    </row>
    <row r="568" spans="1:29" ht="10.5" customHeight="1">
      <c r="A568" s="25">
        <v>229750</v>
      </c>
      <c r="B568" s="26" t="s">
        <v>806</v>
      </c>
      <c r="C568" s="27">
        <v>1</v>
      </c>
      <c r="D568" s="27" t="s">
        <v>26</v>
      </c>
      <c r="E568" s="28">
        <v>4654</v>
      </c>
      <c r="F568" s="28">
        <v>4654</v>
      </c>
      <c r="G568" s="28">
        <v>232.70000000000002</v>
      </c>
      <c r="H568" s="28">
        <v>26</v>
      </c>
      <c r="I568" s="28">
        <v>28</v>
      </c>
      <c r="J568" s="29">
        <v>0.27489000000000002</v>
      </c>
      <c r="K568" s="28">
        <v>26</v>
      </c>
      <c r="L568" s="28">
        <v>28</v>
      </c>
      <c r="M568" s="29">
        <f t="shared" si="72"/>
        <v>0.27489000000000002</v>
      </c>
      <c r="N568" s="30">
        <v>4640015386605</v>
      </c>
      <c r="O568" s="27">
        <v>85</v>
      </c>
      <c r="P568" s="27">
        <v>8516</v>
      </c>
      <c r="Q568" s="27" t="s">
        <v>673</v>
      </c>
      <c r="R568" s="31">
        <f>VLOOKUP(Q568,[1]Страна!D$1:F$120,2,FALSE)</f>
        <v>0.05</v>
      </c>
      <c r="S568" s="32" t="s">
        <v>28</v>
      </c>
      <c r="T568" s="27" t="str">
        <f>VLOOKUP(S568,[1]Страна!$A$2:$B$246,2,0)</f>
        <v>КИТАЙ</v>
      </c>
      <c r="W568" s="34"/>
      <c r="X568" s="35" t="e">
        <f t="shared" si="73"/>
        <v>#N/A</v>
      </c>
      <c r="Y568" s="35" t="e">
        <f>VLOOKUP(W568,A566:$S$5784,9,FALSE)</f>
        <v>#N/A</v>
      </c>
      <c r="Z568" s="36" t="e">
        <f t="shared" si="64"/>
        <v>#N/A</v>
      </c>
      <c r="AA568" s="37" t="e">
        <f t="shared" si="65"/>
        <v>#N/A</v>
      </c>
      <c r="AB568" s="38" t="e">
        <f t="shared" si="66"/>
        <v>#N/A</v>
      </c>
      <c r="AC568" s="39" t="e">
        <f t="shared" si="67"/>
        <v>#N/A</v>
      </c>
    </row>
    <row r="569" spans="1:29" ht="10.5" customHeight="1">
      <c r="A569" s="25">
        <v>229751</v>
      </c>
      <c r="B569" s="26" t="s">
        <v>807</v>
      </c>
      <c r="C569" s="27">
        <v>2</v>
      </c>
      <c r="D569" s="27" t="s">
        <v>26</v>
      </c>
      <c r="E569" s="28">
        <v>3188</v>
      </c>
      <c r="F569" s="28">
        <v>6376</v>
      </c>
      <c r="G569" s="28">
        <v>318.8</v>
      </c>
      <c r="H569" s="28">
        <v>15</v>
      </c>
      <c r="I569" s="28">
        <v>17</v>
      </c>
      <c r="J569" s="29">
        <v>0.118404</v>
      </c>
      <c r="K569" s="28">
        <v>30</v>
      </c>
      <c r="L569" s="28">
        <v>34</v>
      </c>
      <c r="M569" s="29">
        <f t="shared" si="72"/>
        <v>0.23680799999999999</v>
      </c>
      <c r="N569" s="30">
        <v>4640015386575</v>
      </c>
      <c r="O569" s="27">
        <v>85</v>
      </c>
      <c r="P569" s="27">
        <v>8516</v>
      </c>
      <c r="Q569" s="27" t="s">
        <v>673</v>
      </c>
      <c r="R569" s="31">
        <f>VLOOKUP(Q569,[1]Страна!D$1:F$120,2,FALSE)</f>
        <v>0.05</v>
      </c>
      <c r="S569" s="32" t="s">
        <v>28</v>
      </c>
      <c r="T569" s="27" t="str">
        <f>VLOOKUP(S569,[1]Страна!$A$2:$B$246,2,0)</f>
        <v>КИТАЙ</v>
      </c>
      <c r="W569" s="34"/>
      <c r="X569" s="35" t="e">
        <f t="shared" si="73"/>
        <v>#N/A</v>
      </c>
      <c r="Y569" s="35" t="e">
        <f>VLOOKUP(W569,A567:$S$5784,9,FALSE)</f>
        <v>#N/A</v>
      </c>
      <c r="Z569" s="36" t="e">
        <f t="shared" si="64"/>
        <v>#N/A</v>
      </c>
      <c r="AA569" s="37" t="e">
        <f t="shared" si="65"/>
        <v>#N/A</v>
      </c>
      <c r="AB569" s="38" t="e">
        <f t="shared" si="66"/>
        <v>#N/A</v>
      </c>
      <c r="AC569" s="39" t="e">
        <f t="shared" si="67"/>
        <v>#N/A</v>
      </c>
    </row>
    <row r="570" spans="1:29" ht="10.5" customHeight="1">
      <c r="A570" s="25">
        <v>229788</v>
      </c>
      <c r="B570" s="26" t="s">
        <v>808</v>
      </c>
      <c r="C570" s="27">
        <v>1</v>
      </c>
      <c r="D570" s="27" t="s">
        <v>26</v>
      </c>
      <c r="E570" s="28">
        <v>3655</v>
      </c>
      <c r="F570" s="28">
        <v>3655</v>
      </c>
      <c r="G570" s="28">
        <v>182.75</v>
      </c>
      <c r="H570" s="28">
        <v>17</v>
      </c>
      <c r="I570" s="28">
        <v>18</v>
      </c>
      <c r="J570" s="29">
        <v>0.12348000000000001</v>
      </c>
      <c r="K570" s="28">
        <v>17</v>
      </c>
      <c r="L570" s="28">
        <v>18</v>
      </c>
      <c r="M570" s="29">
        <f t="shared" si="72"/>
        <v>0.12348000000000001</v>
      </c>
      <c r="N570" s="30">
        <v>0</v>
      </c>
      <c r="O570" s="27">
        <v>85</v>
      </c>
      <c r="P570" s="27">
        <v>8516</v>
      </c>
      <c r="Q570" s="27" t="s">
        <v>673</v>
      </c>
      <c r="R570" s="31">
        <f>VLOOKUP(Q570,[1]Страна!D$1:F$120,2,FALSE)</f>
        <v>0.05</v>
      </c>
      <c r="S570" s="32" t="s">
        <v>28</v>
      </c>
      <c r="T570" s="27" t="str">
        <f>VLOOKUP(S570,[1]Страна!$A$2:$B$246,2,0)</f>
        <v>КИТАЙ</v>
      </c>
      <c r="W570" s="34"/>
      <c r="X570" s="35" t="e">
        <f t="shared" si="73"/>
        <v>#N/A</v>
      </c>
      <c r="Y570" s="35" t="e">
        <f>VLOOKUP(W570,A568:$S$5784,9,FALSE)</f>
        <v>#N/A</v>
      </c>
      <c r="Z570" s="36" t="e">
        <f t="shared" si="64"/>
        <v>#N/A</v>
      </c>
      <c r="AA570" s="37" t="e">
        <f t="shared" si="65"/>
        <v>#N/A</v>
      </c>
      <c r="AB570" s="38" t="e">
        <f t="shared" si="66"/>
        <v>#N/A</v>
      </c>
      <c r="AC570" s="39" t="e">
        <f t="shared" si="67"/>
        <v>#N/A</v>
      </c>
    </row>
    <row r="571" spans="1:29" ht="10.5" customHeight="1">
      <c r="A571" s="25">
        <v>229752</v>
      </c>
      <c r="B571" s="26" t="s">
        <v>809</v>
      </c>
      <c r="C571" s="27">
        <v>2</v>
      </c>
      <c r="D571" s="27" t="s">
        <v>26</v>
      </c>
      <c r="E571" s="28">
        <v>4446</v>
      </c>
      <c r="F571" s="28">
        <v>8892</v>
      </c>
      <c r="G571" s="28">
        <v>444.6</v>
      </c>
      <c r="H571" s="28">
        <v>24.6</v>
      </c>
      <c r="I571" s="28">
        <v>26</v>
      </c>
      <c r="J571" s="29">
        <v>0.22639500000000001</v>
      </c>
      <c r="K571" s="28">
        <v>49.2</v>
      </c>
      <c r="L571" s="28">
        <v>52</v>
      </c>
      <c r="M571" s="29">
        <f t="shared" si="72"/>
        <v>0.45279000000000003</v>
      </c>
      <c r="N571" s="30">
        <v>4640015386599</v>
      </c>
      <c r="O571" s="27">
        <v>85</v>
      </c>
      <c r="P571" s="27">
        <v>8516</v>
      </c>
      <c r="Q571" s="27" t="s">
        <v>673</v>
      </c>
      <c r="R571" s="31">
        <f>VLOOKUP(Q571,[1]Страна!D$1:F$120,2,FALSE)</f>
        <v>0.05</v>
      </c>
      <c r="S571" s="32" t="s">
        <v>28</v>
      </c>
      <c r="T571" s="27" t="str">
        <f>VLOOKUP(S571,[1]Страна!$A$2:$B$246,2,0)</f>
        <v>КИТАЙ</v>
      </c>
      <c r="W571" s="34"/>
      <c r="X571" s="35" t="e">
        <f t="shared" si="73"/>
        <v>#N/A</v>
      </c>
      <c r="Y571" s="35" t="e">
        <f>VLOOKUP(W571,A569:$S$5784,9,FALSE)</f>
        <v>#N/A</v>
      </c>
      <c r="Z571" s="36" t="e">
        <f t="shared" si="64"/>
        <v>#N/A</v>
      </c>
      <c r="AA571" s="37" t="e">
        <f t="shared" si="65"/>
        <v>#N/A</v>
      </c>
      <c r="AB571" s="38" t="e">
        <f t="shared" si="66"/>
        <v>#N/A</v>
      </c>
      <c r="AC571" s="39" t="e">
        <f t="shared" si="67"/>
        <v>#N/A</v>
      </c>
    </row>
    <row r="572" spans="1:29" ht="10.5" customHeight="1">
      <c r="A572" s="25">
        <v>18235</v>
      </c>
      <c r="B572" s="26" t="s">
        <v>810</v>
      </c>
      <c r="C572" s="27">
        <v>1</v>
      </c>
      <c r="D572" s="27" t="s">
        <v>26</v>
      </c>
      <c r="E572" s="28">
        <v>7140</v>
      </c>
      <c r="F572" s="28">
        <v>7140</v>
      </c>
      <c r="G572" s="28">
        <v>357</v>
      </c>
      <c r="H572" s="28">
        <v>26</v>
      </c>
      <c r="I572" s="28">
        <v>27</v>
      </c>
      <c r="J572" s="29">
        <v>0.25514999999999999</v>
      </c>
      <c r="K572" s="28">
        <v>26</v>
      </c>
      <c r="L572" s="28">
        <v>27</v>
      </c>
      <c r="M572" s="29">
        <f t="shared" si="72"/>
        <v>0.25514999999999999</v>
      </c>
      <c r="N572" s="30">
        <v>4610012351036</v>
      </c>
      <c r="O572" s="27">
        <v>85</v>
      </c>
      <c r="P572" s="27">
        <v>8516</v>
      </c>
      <c r="Q572" s="27" t="s">
        <v>673</v>
      </c>
      <c r="R572" s="31">
        <f>VLOOKUP(Q572,[1]Страна!D$1:F$120,2,FALSE)</f>
        <v>0.05</v>
      </c>
      <c r="S572" s="32" t="s">
        <v>47</v>
      </c>
      <c r="T572" s="27" t="str">
        <f>VLOOKUP(S572,[1]Страна!$A$2:$B$246,2,0)</f>
        <v>РОССИЯ</v>
      </c>
      <c r="W572" s="34"/>
      <c r="X572" s="35" t="e">
        <f t="shared" si="73"/>
        <v>#N/A</v>
      </c>
      <c r="Y572" s="35" t="e">
        <f>VLOOKUP(W572,A570:$S$5784,9,FALSE)</f>
        <v>#N/A</v>
      </c>
      <c r="Z572" s="36" t="e">
        <f t="shared" si="64"/>
        <v>#N/A</v>
      </c>
      <c r="AA572" s="37" t="e">
        <f t="shared" si="65"/>
        <v>#N/A</v>
      </c>
      <c r="AB572" s="38" t="e">
        <f t="shared" si="66"/>
        <v>#N/A</v>
      </c>
      <c r="AC572" s="39" t="e">
        <f t="shared" si="67"/>
        <v>#N/A</v>
      </c>
    </row>
    <row r="573" spans="1:29" ht="10.5" customHeight="1">
      <c r="A573" s="25">
        <v>18232</v>
      </c>
      <c r="B573" s="26" t="s">
        <v>811</v>
      </c>
      <c r="C573" s="27">
        <v>1</v>
      </c>
      <c r="D573" s="27" t="s">
        <v>26</v>
      </c>
      <c r="E573" s="28">
        <v>4410</v>
      </c>
      <c r="F573" s="28">
        <v>4410</v>
      </c>
      <c r="G573" s="28">
        <v>220.5</v>
      </c>
      <c r="H573" s="28">
        <v>12.8</v>
      </c>
      <c r="I573" s="28">
        <v>20</v>
      </c>
      <c r="J573" s="29">
        <v>0.20250000000000001</v>
      </c>
      <c r="K573" s="28">
        <v>12.8</v>
      </c>
      <c r="L573" s="28">
        <v>20</v>
      </c>
      <c r="M573" s="29">
        <f t="shared" si="72"/>
        <v>0.20250000000000001</v>
      </c>
      <c r="N573" s="30">
        <v>4610012351043</v>
      </c>
      <c r="O573" s="27">
        <v>85</v>
      </c>
      <c r="P573" s="27">
        <v>8516</v>
      </c>
      <c r="Q573" s="27" t="s">
        <v>673</v>
      </c>
      <c r="R573" s="31">
        <f>VLOOKUP(Q573,[1]Страна!D$1:F$120,2,FALSE)</f>
        <v>0.05</v>
      </c>
      <c r="S573" s="32" t="s">
        <v>47</v>
      </c>
      <c r="T573" s="27" t="str">
        <f>VLOOKUP(S573,[1]Страна!$A$2:$B$246,2,0)</f>
        <v>РОССИЯ</v>
      </c>
      <c r="W573" s="34"/>
      <c r="X573" s="35" t="e">
        <f t="shared" si="73"/>
        <v>#N/A</v>
      </c>
      <c r="Y573" s="35" t="e">
        <f>VLOOKUP(W573,A571:$S$5784,9,FALSE)</f>
        <v>#N/A</v>
      </c>
      <c r="Z573" s="36" t="e">
        <f t="shared" si="64"/>
        <v>#N/A</v>
      </c>
      <c r="AA573" s="37" t="e">
        <f t="shared" si="65"/>
        <v>#N/A</v>
      </c>
      <c r="AB573" s="38" t="e">
        <f t="shared" si="66"/>
        <v>#N/A</v>
      </c>
      <c r="AC573" s="39" t="e">
        <f t="shared" si="67"/>
        <v>#N/A</v>
      </c>
    </row>
    <row r="574" spans="1:29" ht="10.5" customHeight="1">
      <c r="A574" s="25">
        <v>18233</v>
      </c>
      <c r="B574" s="26" t="s">
        <v>812</v>
      </c>
      <c r="C574" s="27">
        <v>1</v>
      </c>
      <c r="D574" s="27" t="s">
        <v>26</v>
      </c>
      <c r="E574" s="28">
        <v>5270</v>
      </c>
      <c r="F574" s="28">
        <v>5270</v>
      </c>
      <c r="G574" s="28">
        <v>263.5</v>
      </c>
      <c r="H574" s="28">
        <v>14</v>
      </c>
      <c r="I574" s="28">
        <v>17</v>
      </c>
      <c r="J574" s="29">
        <v>0.176175</v>
      </c>
      <c r="K574" s="28">
        <v>14</v>
      </c>
      <c r="L574" s="28">
        <v>17</v>
      </c>
      <c r="M574" s="29">
        <f t="shared" si="72"/>
        <v>0.176175</v>
      </c>
      <c r="N574" s="30">
        <v>4610012351050</v>
      </c>
      <c r="O574" s="27">
        <v>85</v>
      </c>
      <c r="P574" s="27">
        <v>8516</v>
      </c>
      <c r="Q574" s="27" t="s">
        <v>673</v>
      </c>
      <c r="R574" s="31">
        <f>VLOOKUP(Q574,[1]Страна!D$1:F$120,2,FALSE)</f>
        <v>0.05</v>
      </c>
      <c r="S574" s="32" t="s">
        <v>47</v>
      </c>
      <c r="T574" s="27" t="str">
        <f>VLOOKUP(S574,[1]Страна!$A$2:$B$246,2,0)</f>
        <v>РОССИЯ</v>
      </c>
      <c r="W574" s="34"/>
      <c r="X574" s="35" t="e">
        <f t="shared" si="73"/>
        <v>#N/A</v>
      </c>
      <c r="Y574" s="35" t="e">
        <f>VLOOKUP(W574,A572:$S$5784,9,FALSE)</f>
        <v>#N/A</v>
      </c>
      <c r="Z574" s="36" t="e">
        <f t="shared" si="64"/>
        <v>#N/A</v>
      </c>
      <c r="AA574" s="37" t="e">
        <f t="shared" si="65"/>
        <v>#N/A</v>
      </c>
      <c r="AB574" s="38" t="e">
        <f t="shared" si="66"/>
        <v>#N/A</v>
      </c>
      <c r="AC574" s="39" t="e">
        <f t="shared" si="67"/>
        <v>#N/A</v>
      </c>
    </row>
    <row r="575" spans="1:29" ht="10.5" customHeight="1">
      <c r="A575" s="25">
        <v>175725</v>
      </c>
      <c r="B575" s="26" t="s">
        <v>813</v>
      </c>
      <c r="C575" s="27">
        <v>2</v>
      </c>
      <c r="D575" s="27" t="s">
        <v>26</v>
      </c>
      <c r="E575" s="28">
        <v>5610</v>
      </c>
      <c r="F575" s="28">
        <v>11220</v>
      </c>
      <c r="G575" s="28">
        <v>561</v>
      </c>
      <c r="H575" s="28">
        <v>42</v>
      </c>
      <c r="I575" s="28">
        <v>46</v>
      </c>
      <c r="J575" s="29">
        <v>0.20250000000000001</v>
      </c>
      <c r="K575" s="28">
        <v>84</v>
      </c>
      <c r="L575" s="28">
        <v>92</v>
      </c>
      <c r="M575" s="29">
        <f t="shared" si="72"/>
        <v>0.40500000000000003</v>
      </c>
      <c r="N575" s="30">
        <v>4610012351074</v>
      </c>
      <c r="O575" s="27">
        <v>85</v>
      </c>
      <c r="P575" s="27">
        <v>8516</v>
      </c>
      <c r="Q575" s="27" t="s">
        <v>673</v>
      </c>
      <c r="R575" s="31">
        <f>VLOOKUP(Q575,[1]Страна!D$1:F$120,2,FALSE)</f>
        <v>0.05</v>
      </c>
      <c r="S575" s="32" t="s">
        <v>47</v>
      </c>
      <c r="T575" s="27" t="str">
        <f>VLOOKUP(S575,[1]Страна!$A$2:$B$246,2,0)</f>
        <v>РОССИЯ</v>
      </c>
      <c r="W575" s="34"/>
      <c r="X575" s="35" t="e">
        <f t="shared" si="73"/>
        <v>#N/A</v>
      </c>
      <c r="Y575" s="35" t="e">
        <f>VLOOKUP(W575,A573:$S$5784,9,FALSE)</f>
        <v>#N/A</v>
      </c>
      <c r="Z575" s="36" t="e">
        <f t="shared" si="64"/>
        <v>#N/A</v>
      </c>
      <c r="AA575" s="37" t="e">
        <f t="shared" si="65"/>
        <v>#N/A</v>
      </c>
      <c r="AB575" s="38" t="e">
        <f t="shared" si="66"/>
        <v>#N/A</v>
      </c>
      <c r="AC575" s="39" t="e">
        <f t="shared" si="67"/>
        <v>#N/A</v>
      </c>
    </row>
    <row r="576" spans="1:29" ht="10.5" customHeight="1">
      <c r="A576" s="25">
        <v>18234</v>
      </c>
      <c r="B576" s="26" t="s">
        <v>814</v>
      </c>
      <c r="C576" s="27">
        <v>3</v>
      </c>
      <c r="D576" s="27" t="s">
        <v>26</v>
      </c>
      <c r="E576" s="28">
        <v>6154</v>
      </c>
      <c r="F576" s="28">
        <v>18462</v>
      </c>
      <c r="G576" s="28">
        <v>923.1</v>
      </c>
      <c r="H576" s="28">
        <v>23</v>
      </c>
      <c r="I576" s="28">
        <v>25</v>
      </c>
      <c r="J576" s="29">
        <v>0.21060000000000001</v>
      </c>
      <c r="K576" s="28">
        <v>69</v>
      </c>
      <c r="L576" s="28">
        <v>75</v>
      </c>
      <c r="M576" s="29">
        <f t="shared" si="72"/>
        <v>0.63180000000000003</v>
      </c>
      <c r="N576" s="30">
        <v>4610012351067</v>
      </c>
      <c r="O576" s="27">
        <v>85</v>
      </c>
      <c r="P576" s="27">
        <v>8516</v>
      </c>
      <c r="Q576" s="27" t="s">
        <v>673</v>
      </c>
      <c r="R576" s="31">
        <f>VLOOKUP(Q576,[1]Страна!D$1:F$120,2,FALSE)</f>
        <v>0.05</v>
      </c>
      <c r="S576" s="32" t="s">
        <v>47</v>
      </c>
      <c r="T576" s="27" t="str">
        <f>VLOOKUP(S576,[1]Страна!$A$2:$B$246,2,0)</f>
        <v>РОССИЯ</v>
      </c>
      <c r="W576" s="34"/>
      <c r="X576" s="35" t="e">
        <f t="shared" si="73"/>
        <v>#N/A</v>
      </c>
      <c r="Y576" s="35" t="e">
        <f>VLOOKUP(W576,A574:$S$5784,9,FALSE)</f>
        <v>#N/A</v>
      </c>
      <c r="Z576" s="36" t="e">
        <f t="shared" si="64"/>
        <v>#N/A</v>
      </c>
      <c r="AA576" s="37" t="e">
        <f t="shared" si="65"/>
        <v>#N/A</v>
      </c>
      <c r="AB576" s="38" t="e">
        <f t="shared" si="66"/>
        <v>#N/A</v>
      </c>
      <c r="AC576" s="39" t="e">
        <f t="shared" si="67"/>
        <v>#N/A</v>
      </c>
    </row>
    <row r="577" spans="1:29" ht="10.5" customHeight="1">
      <c r="A577" s="25">
        <v>209468</v>
      </c>
      <c r="B577" s="26" t="s">
        <v>815</v>
      </c>
      <c r="C577" s="27">
        <v>1</v>
      </c>
      <c r="D577" s="27" t="s">
        <v>26</v>
      </c>
      <c r="E577" s="28">
        <v>3697</v>
      </c>
      <c r="F577" s="28">
        <v>3697</v>
      </c>
      <c r="G577" s="28">
        <v>184.85</v>
      </c>
      <c r="H577" s="28">
        <v>11</v>
      </c>
      <c r="I577" s="28">
        <v>12</v>
      </c>
      <c r="J577" s="29">
        <v>5.4612000000000001E-2</v>
      </c>
      <c r="K577" s="28">
        <v>11</v>
      </c>
      <c r="L577" s="28">
        <v>12</v>
      </c>
      <c r="M577" s="29">
        <f t="shared" si="72"/>
        <v>5.4612000000000001E-2</v>
      </c>
      <c r="N577" s="30">
        <v>5414849553484</v>
      </c>
      <c r="O577" s="27">
        <v>85</v>
      </c>
      <c r="P577" s="27">
        <v>8516</v>
      </c>
      <c r="Q577" s="27" t="s">
        <v>673</v>
      </c>
      <c r="R577" s="31">
        <f>VLOOKUP(Q577,[1]Страна!D$1:F$120,2,FALSE)</f>
        <v>0.05</v>
      </c>
      <c r="S577" s="32" t="s">
        <v>520</v>
      </c>
      <c r="T577" s="27" t="str">
        <f>VLOOKUP(S577,[1]Страна!$A$2:$B$246,2,0)</f>
        <v xml:space="preserve">ИТАЛИЯ </v>
      </c>
      <c r="W577" s="34"/>
      <c r="X577" s="35" t="e">
        <f t="shared" si="73"/>
        <v>#N/A</v>
      </c>
      <c r="Y577" s="35" t="e">
        <f>VLOOKUP(W577,A575:$S$5784,9,FALSE)</f>
        <v>#N/A</v>
      </c>
      <c r="Z577" s="36" t="e">
        <f t="shared" si="64"/>
        <v>#N/A</v>
      </c>
      <c r="AA577" s="37" t="e">
        <f t="shared" si="65"/>
        <v>#N/A</v>
      </c>
      <c r="AB577" s="38" t="e">
        <f t="shared" si="66"/>
        <v>#N/A</v>
      </c>
      <c r="AC577" s="39" t="e">
        <f t="shared" si="67"/>
        <v>#N/A</v>
      </c>
    </row>
    <row r="578" spans="1:29" ht="10.5" customHeight="1">
      <c r="A578" s="25">
        <v>34684</v>
      </c>
      <c r="B578" s="26" t="s">
        <v>816</v>
      </c>
      <c r="C578" s="27">
        <v>2</v>
      </c>
      <c r="D578" s="27" t="s">
        <v>26</v>
      </c>
      <c r="E578" s="28">
        <v>4990</v>
      </c>
      <c r="F578" s="28">
        <v>9980</v>
      </c>
      <c r="G578" s="28">
        <v>499</v>
      </c>
      <c r="H578" s="28">
        <v>26</v>
      </c>
      <c r="I578" s="28">
        <v>30</v>
      </c>
      <c r="J578" s="29">
        <v>0.21149999999999999</v>
      </c>
      <c r="K578" s="28">
        <v>52</v>
      </c>
      <c r="L578" s="28">
        <v>60</v>
      </c>
      <c r="M578" s="29">
        <f t="shared" si="72"/>
        <v>0.42299999999999999</v>
      </c>
      <c r="N578" s="30">
        <v>5414849346550</v>
      </c>
      <c r="O578" s="27">
        <v>85</v>
      </c>
      <c r="P578" s="27">
        <v>8516</v>
      </c>
      <c r="Q578" s="27" t="s">
        <v>673</v>
      </c>
      <c r="R578" s="31">
        <f>VLOOKUP(Q578,[1]Страна!D$1:F$120,2,FALSE)</f>
        <v>0.05</v>
      </c>
      <c r="S578" s="32" t="s">
        <v>47</v>
      </c>
      <c r="T578" s="27" t="str">
        <f>VLOOKUP(S578,[1]Страна!$A$2:$B$246,2,0)</f>
        <v>РОССИЯ</v>
      </c>
      <c r="W578" s="34"/>
      <c r="X578" s="35" t="e">
        <f t="shared" si="73"/>
        <v>#N/A</v>
      </c>
      <c r="Y578" s="35" t="e">
        <f>VLOOKUP(W578,A576:$S$5784,9,FALSE)</f>
        <v>#N/A</v>
      </c>
      <c r="Z578" s="36" t="e">
        <f t="shared" si="64"/>
        <v>#N/A</v>
      </c>
      <c r="AA578" s="37" t="e">
        <f t="shared" si="65"/>
        <v>#N/A</v>
      </c>
      <c r="AB578" s="38" t="e">
        <f t="shared" si="66"/>
        <v>#N/A</v>
      </c>
      <c r="AC578" s="39" t="e">
        <f t="shared" si="67"/>
        <v>#N/A</v>
      </c>
    </row>
    <row r="579" spans="1:29" ht="10.5" customHeight="1">
      <c r="A579" s="25">
        <v>41842</v>
      </c>
      <c r="B579" s="26" t="s">
        <v>817</v>
      </c>
      <c r="C579" s="27">
        <v>2</v>
      </c>
      <c r="D579" s="27" t="s">
        <v>26</v>
      </c>
      <c r="E579" s="28">
        <v>3545</v>
      </c>
      <c r="F579" s="28">
        <v>7090</v>
      </c>
      <c r="G579" s="28">
        <v>354.5</v>
      </c>
      <c r="H579" s="28">
        <v>15</v>
      </c>
      <c r="I579" s="28">
        <v>17</v>
      </c>
      <c r="J579" s="29">
        <v>8.9279999999999998E-2</v>
      </c>
      <c r="K579" s="28">
        <v>30</v>
      </c>
      <c r="L579" s="28">
        <v>34</v>
      </c>
      <c r="M579" s="29">
        <f t="shared" si="72"/>
        <v>0.17856</v>
      </c>
      <c r="N579" s="30">
        <v>5414849345317</v>
      </c>
      <c r="O579" s="27">
        <v>85</v>
      </c>
      <c r="P579" s="27">
        <v>8516</v>
      </c>
      <c r="Q579" s="27" t="s">
        <v>673</v>
      </c>
      <c r="R579" s="31">
        <f>VLOOKUP(Q579,[1]Страна!D$1:F$120,2,FALSE)</f>
        <v>0.05</v>
      </c>
      <c r="S579" s="32" t="s">
        <v>47</v>
      </c>
      <c r="T579" s="27" t="str">
        <f>VLOOKUP(S579,[1]Страна!$A$2:$B$246,2,0)</f>
        <v>РОССИЯ</v>
      </c>
      <c r="W579" s="34"/>
      <c r="X579" s="35" t="e">
        <f t="shared" si="73"/>
        <v>#N/A</v>
      </c>
      <c r="Y579" s="35" t="e">
        <f>VLOOKUP(W579,A577:$S$5784,9,FALSE)</f>
        <v>#N/A</v>
      </c>
      <c r="Z579" s="36" t="e">
        <f t="shared" ref="Z579:Z642" si="74">VLOOKUP(W579,A$3:T$5784,18,FALSE)</f>
        <v>#N/A</v>
      </c>
      <c r="AA579" s="37" t="e">
        <f t="shared" ref="AA579:AA642" si="75">VLOOKUP(W579,A$3:S$5784,10,FALSE)</f>
        <v>#N/A</v>
      </c>
      <c r="AB579" s="38" t="e">
        <f t="shared" ref="AB579:AB642" si="76">VLOOKUP(W579,A$3:T$5784,20,FALSE)</f>
        <v>#N/A</v>
      </c>
      <c r="AC579" s="39" t="e">
        <f t="shared" si="67"/>
        <v>#N/A</v>
      </c>
    </row>
    <row r="580" spans="1:29" ht="10.5" customHeight="1">
      <c r="A580" s="25">
        <v>23772</v>
      </c>
      <c r="B580" s="26" t="s">
        <v>818</v>
      </c>
      <c r="C580" s="27">
        <v>2</v>
      </c>
      <c r="D580" s="27" t="s">
        <v>26</v>
      </c>
      <c r="E580" s="28">
        <v>3510</v>
      </c>
      <c r="F580" s="28">
        <v>7020</v>
      </c>
      <c r="G580" s="28">
        <v>351</v>
      </c>
      <c r="H580" s="28">
        <v>17</v>
      </c>
      <c r="I580" s="28">
        <v>19</v>
      </c>
      <c r="J580" s="29">
        <v>0.13500000000000001</v>
      </c>
      <c r="K580" s="28">
        <v>34</v>
      </c>
      <c r="L580" s="28">
        <v>38</v>
      </c>
      <c r="M580" s="29">
        <f t="shared" si="72"/>
        <v>0.27</v>
      </c>
      <c r="N580" s="30">
        <v>5414849346536</v>
      </c>
      <c r="O580" s="27">
        <v>85</v>
      </c>
      <c r="P580" s="27">
        <v>8516</v>
      </c>
      <c r="Q580" s="27" t="s">
        <v>673</v>
      </c>
      <c r="R580" s="31">
        <f>VLOOKUP(Q580,[1]Страна!D$1:F$120,2,FALSE)</f>
        <v>0.05</v>
      </c>
      <c r="S580" s="32" t="s">
        <v>47</v>
      </c>
      <c r="T580" s="27" t="str">
        <f>VLOOKUP(S580,[1]Страна!$A$2:$B$246,2,0)</f>
        <v>РОССИЯ</v>
      </c>
      <c r="W580" s="34"/>
      <c r="X580" s="35" t="e">
        <f t="shared" si="73"/>
        <v>#N/A</v>
      </c>
      <c r="Y580" s="35" t="e">
        <f>VLOOKUP(W580,A578:$S$5784,9,FALSE)</f>
        <v>#N/A</v>
      </c>
      <c r="Z580" s="36" t="e">
        <f t="shared" si="74"/>
        <v>#N/A</v>
      </c>
      <c r="AA580" s="37" t="e">
        <f t="shared" si="75"/>
        <v>#N/A</v>
      </c>
      <c r="AB580" s="38" t="e">
        <f t="shared" si="76"/>
        <v>#N/A</v>
      </c>
      <c r="AC580" s="39" t="e">
        <f t="shared" ref="AC580:AC643" si="77">VLOOKUP(W580,A$3:T$5784,14,FALSE)</f>
        <v>#N/A</v>
      </c>
    </row>
    <row r="581" spans="1:29" ht="10.5" customHeight="1">
      <c r="A581" s="25">
        <v>23773</v>
      </c>
      <c r="B581" s="26" t="s">
        <v>819</v>
      </c>
      <c r="C581" s="27">
        <v>1</v>
      </c>
      <c r="D581" s="27" t="s">
        <v>26</v>
      </c>
      <c r="E581" s="28">
        <v>4088</v>
      </c>
      <c r="F581" s="28">
        <v>4088</v>
      </c>
      <c r="G581" s="28">
        <v>204.4</v>
      </c>
      <c r="H581" s="28">
        <v>22</v>
      </c>
      <c r="I581" s="28">
        <v>25</v>
      </c>
      <c r="J581" s="29">
        <v>0.184</v>
      </c>
      <c r="K581" s="28">
        <v>22</v>
      </c>
      <c r="L581" s="28">
        <v>25</v>
      </c>
      <c r="M581" s="29">
        <f t="shared" si="72"/>
        <v>0.184</v>
      </c>
      <c r="N581" s="30">
        <v>5414849346543</v>
      </c>
      <c r="O581" s="27">
        <v>85</v>
      </c>
      <c r="P581" s="27">
        <v>8516</v>
      </c>
      <c r="Q581" s="27" t="s">
        <v>673</v>
      </c>
      <c r="R581" s="31">
        <f>VLOOKUP(Q581,[1]Страна!D$1:F$120,2,FALSE)</f>
        <v>0.05</v>
      </c>
      <c r="S581" s="32" t="s">
        <v>47</v>
      </c>
      <c r="T581" s="27" t="str">
        <f>VLOOKUP(S581,[1]Страна!$A$2:$B$246,2,0)</f>
        <v>РОССИЯ</v>
      </c>
      <c r="W581" s="34"/>
      <c r="X581" s="35" t="e">
        <f t="shared" si="73"/>
        <v>#N/A</v>
      </c>
      <c r="Y581" s="35" t="e">
        <f>VLOOKUP(W581,A579:$S$5784,9,FALSE)</f>
        <v>#N/A</v>
      </c>
      <c r="Z581" s="36" t="e">
        <f t="shared" si="74"/>
        <v>#N/A</v>
      </c>
      <c r="AA581" s="37" t="e">
        <f t="shared" si="75"/>
        <v>#N/A</v>
      </c>
      <c r="AB581" s="38" t="e">
        <f t="shared" si="76"/>
        <v>#N/A</v>
      </c>
      <c r="AC581" s="39" t="e">
        <f t="shared" si="77"/>
        <v>#N/A</v>
      </c>
    </row>
    <row r="582" spans="1:29" ht="10.5" customHeight="1">
      <c r="A582" s="25">
        <v>34700</v>
      </c>
      <c r="B582" s="26" t="s">
        <v>820</v>
      </c>
      <c r="C582" s="27">
        <v>1</v>
      </c>
      <c r="D582" s="27" t="s">
        <v>26</v>
      </c>
      <c r="E582" s="28">
        <v>8135</v>
      </c>
      <c r="F582" s="28">
        <v>8135</v>
      </c>
      <c r="G582" s="28">
        <v>406.75</v>
      </c>
      <c r="H582" s="28">
        <v>17</v>
      </c>
      <c r="I582" s="28">
        <v>19</v>
      </c>
      <c r="J582" s="29">
        <v>0.155664</v>
      </c>
      <c r="K582" s="28">
        <v>17</v>
      </c>
      <c r="L582" s="28">
        <v>19</v>
      </c>
      <c r="M582" s="29">
        <f t="shared" si="72"/>
        <v>0.155664</v>
      </c>
      <c r="N582" s="30">
        <v>6927828006332</v>
      </c>
      <c r="O582" s="27">
        <v>85</v>
      </c>
      <c r="P582" s="27">
        <v>8516</v>
      </c>
      <c r="Q582" s="27" t="s">
        <v>673</v>
      </c>
      <c r="R582" s="31">
        <f>VLOOKUP(Q582,[1]Страна!D$1:F$120,2,FALSE)</f>
        <v>0.05</v>
      </c>
      <c r="S582" s="32" t="s">
        <v>47</v>
      </c>
      <c r="T582" s="27" t="str">
        <f>VLOOKUP(S582,[1]Страна!$A$2:$B$246,2,0)</f>
        <v>РОССИЯ</v>
      </c>
      <c r="W582" s="34"/>
      <c r="X582" s="35" t="e">
        <f t="shared" si="73"/>
        <v>#N/A</v>
      </c>
      <c r="Y582" s="35" t="e">
        <f>VLOOKUP(W582,A580:$S$5784,9,FALSE)</f>
        <v>#N/A</v>
      </c>
      <c r="Z582" s="36" t="e">
        <f t="shared" si="74"/>
        <v>#N/A</v>
      </c>
      <c r="AA582" s="37" t="e">
        <f t="shared" si="75"/>
        <v>#N/A</v>
      </c>
      <c r="AB582" s="38" t="e">
        <f t="shared" si="76"/>
        <v>#N/A</v>
      </c>
      <c r="AC582" s="39" t="e">
        <f t="shared" si="77"/>
        <v>#N/A</v>
      </c>
    </row>
    <row r="583" spans="1:29" ht="10.5" customHeight="1">
      <c r="A583" s="25">
        <v>191105</v>
      </c>
      <c r="B583" s="26" t="s">
        <v>821</v>
      </c>
      <c r="C583" s="27">
        <v>1</v>
      </c>
      <c r="D583" s="27" t="s">
        <v>26</v>
      </c>
      <c r="E583" s="28">
        <v>3188</v>
      </c>
      <c r="F583" s="28">
        <v>3188</v>
      </c>
      <c r="G583" s="28">
        <v>159.4</v>
      </c>
      <c r="H583" s="28">
        <v>7</v>
      </c>
      <c r="I583" s="28">
        <v>8</v>
      </c>
      <c r="J583" s="29">
        <v>4.7026999999999999E-2</v>
      </c>
      <c r="K583" s="28">
        <v>7</v>
      </c>
      <c r="L583" s="28">
        <v>8</v>
      </c>
      <c r="M583" s="29">
        <f t="shared" si="72"/>
        <v>4.7026999999999999E-2</v>
      </c>
      <c r="N583" s="30">
        <v>5714849550446</v>
      </c>
      <c r="O583" s="27">
        <v>85</v>
      </c>
      <c r="P583" s="27">
        <v>8516</v>
      </c>
      <c r="Q583" s="27" t="s">
        <v>673</v>
      </c>
      <c r="R583" s="31">
        <f>VLOOKUP(Q583,[1]Страна!D$1:F$120,2,FALSE)</f>
        <v>0.05</v>
      </c>
      <c r="S583" s="32" t="s">
        <v>520</v>
      </c>
      <c r="T583" s="27" t="str">
        <f>VLOOKUP(S583,[1]Страна!$A$2:$B$246,2,0)</f>
        <v xml:space="preserve">ИТАЛИЯ </v>
      </c>
      <c r="W583" s="34"/>
      <c r="X583" s="35" t="e">
        <f t="shared" si="73"/>
        <v>#N/A</v>
      </c>
      <c r="Y583" s="35" t="e">
        <f>VLOOKUP(W583,A581:$S$5784,9,FALSE)</f>
        <v>#N/A</v>
      </c>
      <c r="Z583" s="36" t="e">
        <f t="shared" si="74"/>
        <v>#N/A</v>
      </c>
      <c r="AA583" s="37" t="e">
        <f t="shared" si="75"/>
        <v>#N/A</v>
      </c>
      <c r="AB583" s="38" t="e">
        <f t="shared" si="76"/>
        <v>#N/A</v>
      </c>
      <c r="AC583" s="39" t="e">
        <f t="shared" si="77"/>
        <v>#N/A</v>
      </c>
    </row>
    <row r="584" spans="1:29" ht="10.5" customHeight="1">
      <c r="A584" s="25">
        <v>191104</v>
      </c>
      <c r="B584" s="26" t="s">
        <v>822</v>
      </c>
      <c r="C584" s="27">
        <v>2</v>
      </c>
      <c r="D584" s="27" t="s">
        <v>26</v>
      </c>
      <c r="E584" s="28">
        <v>3264</v>
      </c>
      <c r="F584" s="28">
        <v>6528</v>
      </c>
      <c r="G584" s="28">
        <v>326.39999999999998</v>
      </c>
      <c r="H584" s="28">
        <v>6</v>
      </c>
      <c r="I584" s="28">
        <v>8</v>
      </c>
      <c r="J584" s="29">
        <v>4.5879999999999997E-2</v>
      </c>
      <c r="K584" s="28">
        <v>12</v>
      </c>
      <c r="L584" s="28">
        <v>16</v>
      </c>
      <c r="M584" s="29">
        <f t="shared" si="72"/>
        <v>9.1759999999999994E-2</v>
      </c>
      <c r="N584" s="30">
        <v>5414849553453</v>
      </c>
      <c r="O584" s="27">
        <v>85</v>
      </c>
      <c r="P584" s="27">
        <v>8516</v>
      </c>
      <c r="Q584" s="27" t="s">
        <v>673</v>
      </c>
      <c r="R584" s="31">
        <f>VLOOKUP(Q584,[1]Страна!D$1:F$120,2,FALSE)</f>
        <v>0.05</v>
      </c>
      <c r="S584" s="32" t="s">
        <v>47</v>
      </c>
      <c r="T584" s="27" t="str">
        <f>VLOOKUP(S584,[1]Страна!$A$2:$B$246,2,0)</f>
        <v>РОССИЯ</v>
      </c>
      <c r="W584" s="34"/>
      <c r="X584" s="35" t="e">
        <f t="shared" si="73"/>
        <v>#N/A</v>
      </c>
      <c r="Y584" s="35" t="e">
        <f>VLOOKUP(W584,A582:$S$5784,9,FALSE)</f>
        <v>#N/A</v>
      </c>
      <c r="Z584" s="36" t="e">
        <f t="shared" si="74"/>
        <v>#N/A</v>
      </c>
      <c r="AA584" s="37" t="e">
        <f t="shared" si="75"/>
        <v>#N/A</v>
      </c>
      <c r="AB584" s="38" t="e">
        <f t="shared" si="76"/>
        <v>#N/A</v>
      </c>
      <c r="AC584" s="39" t="e">
        <f t="shared" si="77"/>
        <v>#N/A</v>
      </c>
    </row>
    <row r="585" spans="1:29" ht="10.5" customHeight="1">
      <c r="A585" s="25">
        <v>206503</v>
      </c>
      <c r="B585" s="26" t="s">
        <v>823</v>
      </c>
      <c r="C585" s="27">
        <v>1</v>
      </c>
      <c r="D585" s="27" t="s">
        <v>26</v>
      </c>
      <c r="E585" s="28">
        <v>3519</v>
      </c>
      <c r="F585" s="28">
        <v>3519</v>
      </c>
      <c r="G585" s="28">
        <v>175.95</v>
      </c>
      <c r="H585" s="28">
        <v>11</v>
      </c>
      <c r="I585" s="28">
        <v>12</v>
      </c>
      <c r="J585" s="29">
        <v>5.4390000000000001E-2</v>
      </c>
      <c r="K585" s="28">
        <v>11</v>
      </c>
      <c r="L585" s="28">
        <v>12</v>
      </c>
      <c r="M585" s="29">
        <v>5.4390000000000001E-2</v>
      </c>
      <c r="N585" s="30">
        <v>5414849553477</v>
      </c>
      <c r="O585" s="27">
        <v>85</v>
      </c>
      <c r="P585" s="27">
        <v>8516</v>
      </c>
      <c r="Q585" s="27" t="s">
        <v>673</v>
      </c>
      <c r="R585" s="31">
        <f>VLOOKUP(Q585,[1]Страна!D$1:F$120,2,FALSE)</f>
        <v>0.05</v>
      </c>
      <c r="S585" s="32" t="s">
        <v>520</v>
      </c>
      <c r="T585" s="27" t="str">
        <f>VLOOKUP(S585,[1]Страна!$A$2:$B$246,2,0)</f>
        <v xml:space="preserve">ИТАЛИЯ </v>
      </c>
      <c r="W585" s="34"/>
      <c r="X585" s="35" t="e">
        <f t="shared" si="73"/>
        <v>#N/A</v>
      </c>
      <c r="Y585" s="35" t="e">
        <f>VLOOKUP(W585,A583:$S$5784,9,FALSE)</f>
        <v>#N/A</v>
      </c>
      <c r="Z585" s="36" t="e">
        <f t="shared" si="74"/>
        <v>#N/A</v>
      </c>
      <c r="AA585" s="37" t="e">
        <f t="shared" si="75"/>
        <v>#N/A</v>
      </c>
      <c r="AB585" s="38" t="e">
        <f t="shared" si="76"/>
        <v>#N/A</v>
      </c>
      <c r="AC585" s="39" t="e">
        <f t="shared" si="77"/>
        <v>#N/A</v>
      </c>
    </row>
    <row r="586" spans="1:29" ht="10.5" customHeight="1">
      <c r="A586" s="41">
        <v>38789</v>
      </c>
      <c r="B586" s="42" t="s">
        <v>824</v>
      </c>
      <c r="C586" s="43">
        <v>1</v>
      </c>
      <c r="D586" s="44" t="s">
        <v>26</v>
      </c>
      <c r="E586" s="45">
        <v>3198</v>
      </c>
      <c r="F586" s="45">
        <v>3198</v>
      </c>
      <c r="G586" s="46">
        <v>0</v>
      </c>
      <c r="H586" s="46">
        <v>10</v>
      </c>
      <c r="I586" s="46">
        <v>12</v>
      </c>
      <c r="J586" s="47">
        <v>5.1071999999999999E-2</v>
      </c>
      <c r="K586" s="46">
        <v>10</v>
      </c>
      <c r="L586" s="46">
        <v>12</v>
      </c>
      <c r="M586" s="47">
        <v>5.1071999999999999E-2</v>
      </c>
      <c r="N586" s="48" t="s">
        <v>825</v>
      </c>
      <c r="O586" s="49">
        <v>84</v>
      </c>
      <c r="P586" s="49">
        <v>8419</v>
      </c>
      <c r="Q586" s="49" t="s">
        <v>712</v>
      </c>
      <c r="R586" s="50">
        <v>0</v>
      </c>
      <c r="S586" s="51" t="s">
        <v>28</v>
      </c>
      <c r="T586" s="27" t="str">
        <f>VLOOKUP(S586,[1]Страна!$A$2:$B$246,2,0)</f>
        <v>КИТАЙ</v>
      </c>
      <c r="W586" s="34"/>
      <c r="X586" s="35" t="e">
        <f t="shared" si="73"/>
        <v>#N/A</v>
      </c>
      <c r="Y586" s="35" t="e">
        <f>VLOOKUP(W586,A584:$S$5784,9,FALSE)</f>
        <v>#N/A</v>
      </c>
      <c r="Z586" s="36" t="e">
        <f t="shared" si="74"/>
        <v>#N/A</v>
      </c>
      <c r="AA586" s="37" t="e">
        <f t="shared" si="75"/>
        <v>#N/A</v>
      </c>
      <c r="AB586" s="38" t="e">
        <f t="shared" si="76"/>
        <v>#N/A</v>
      </c>
      <c r="AC586" s="39" t="e">
        <f t="shared" si="77"/>
        <v>#N/A</v>
      </c>
    </row>
    <row r="587" spans="1:29" ht="10.5" customHeight="1">
      <c r="A587" s="25">
        <v>39148</v>
      </c>
      <c r="B587" s="26" t="s">
        <v>826</v>
      </c>
      <c r="C587" s="27">
        <v>1</v>
      </c>
      <c r="D587" s="27" t="s">
        <v>26</v>
      </c>
      <c r="E587" s="28">
        <v>4817</v>
      </c>
      <c r="F587" s="28">
        <v>4817</v>
      </c>
      <c r="G587" s="28">
        <v>0</v>
      </c>
      <c r="H587" s="28">
        <v>10</v>
      </c>
      <c r="I587" s="28">
        <v>12</v>
      </c>
      <c r="J587" s="29">
        <v>7.0999999999999994E-2</v>
      </c>
      <c r="K587" s="28">
        <v>10</v>
      </c>
      <c r="L587" s="28">
        <v>12</v>
      </c>
      <c r="M587" s="29">
        <f t="shared" ref="M587:M603" si="78">C587*J587</f>
        <v>7.0999999999999994E-2</v>
      </c>
      <c r="N587" s="30">
        <v>4670004375303</v>
      </c>
      <c r="O587" s="27">
        <v>84</v>
      </c>
      <c r="P587" s="27">
        <v>8419</v>
      </c>
      <c r="Q587" s="27" t="s">
        <v>712</v>
      </c>
      <c r="R587" s="31">
        <f>VLOOKUP(Q587,[1]Страна!D$1:F$120,2,FALSE)</f>
        <v>0</v>
      </c>
      <c r="S587" s="32" t="s">
        <v>28</v>
      </c>
      <c r="T587" s="27" t="str">
        <f>VLOOKUP(S587,[1]Страна!$A$2:$B$246,2,0)</f>
        <v>КИТАЙ</v>
      </c>
      <c r="W587" s="40"/>
      <c r="X587" s="35" t="e">
        <f t="shared" si="73"/>
        <v>#N/A</v>
      </c>
      <c r="Y587" s="35" t="e">
        <f>VLOOKUP(W587,A585:$S$5784,9,FALSE)</f>
        <v>#N/A</v>
      </c>
      <c r="Z587" s="36" t="e">
        <f t="shared" si="74"/>
        <v>#N/A</v>
      </c>
      <c r="AA587" s="37" t="e">
        <f t="shared" si="75"/>
        <v>#N/A</v>
      </c>
      <c r="AB587" s="38" t="e">
        <f t="shared" si="76"/>
        <v>#N/A</v>
      </c>
      <c r="AC587" s="39" t="e">
        <f t="shared" si="77"/>
        <v>#N/A</v>
      </c>
    </row>
    <row r="588" spans="1:29" ht="10.5" customHeight="1">
      <c r="A588" s="25">
        <v>38798</v>
      </c>
      <c r="B588" s="26" t="s">
        <v>827</v>
      </c>
      <c r="C588" s="27">
        <v>1</v>
      </c>
      <c r="D588" s="27" t="s">
        <v>26</v>
      </c>
      <c r="E588" s="28">
        <v>4172</v>
      </c>
      <c r="F588" s="28">
        <v>4172</v>
      </c>
      <c r="G588" s="28">
        <v>208.60000000000002</v>
      </c>
      <c r="H588" s="28">
        <v>12</v>
      </c>
      <c r="I588" s="28">
        <v>14</v>
      </c>
      <c r="J588" s="29">
        <v>9.5823000000000005E-2</v>
      </c>
      <c r="K588" s="28">
        <v>12</v>
      </c>
      <c r="L588" s="28">
        <v>14</v>
      </c>
      <c r="M588" s="29">
        <f t="shared" si="78"/>
        <v>9.5823000000000005E-2</v>
      </c>
      <c r="N588" s="30">
        <v>4670004379936</v>
      </c>
      <c r="O588" s="27">
        <v>85</v>
      </c>
      <c r="P588" s="27">
        <v>8516</v>
      </c>
      <c r="Q588" s="27" t="s">
        <v>673</v>
      </c>
      <c r="R588" s="31">
        <f>VLOOKUP(Q588,[1]Страна!D$1:F$120,2,FALSE)</f>
        <v>0.05</v>
      </c>
      <c r="S588" s="32" t="s">
        <v>28</v>
      </c>
      <c r="T588" s="27" t="str">
        <f>VLOOKUP(S588,[1]Страна!$A$2:$B$246,2,0)</f>
        <v>КИТАЙ</v>
      </c>
      <c r="W588" s="34"/>
      <c r="X588" s="35" t="e">
        <f t="shared" si="73"/>
        <v>#N/A</v>
      </c>
      <c r="Y588" s="35" t="e">
        <f>VLOOKUP(W588,A586:$S$5784,9,FALSE)</f>
        <v>#N/A</v>
      </c>
      <c r="Z588" s="36" t="e">
        <f t="shared" si="74"/>
        <v>#N/A</v>
      </c>
      <c r="AA588" s="37" t="e">
        <f t="shared" si="75"/>
        <v>#N/A</v>
      </c>
      <c r="AB588" s="38" t="e">
        <f t="shared" si="76"/>
        <v>#N/A</v>
      </c>
      <c r="AC588" s="39" t="e">
        <f t="shared" si="77"/>
        <v>#N/A</v>
      </c>
    </row>
    <row r="589" spans="1:29" ht="10.5" customHeight="1">
      <c r="A589" s="25">
        <v>38799</v>
      </c>
      <c r="B589" s="26" t="s">
        <v>828</v>
      </c>
      <c r="C589" s="27">
        <v>4</v>
      </c>
      <c r="D589" s="27" t="s">
        <v>26</v>
      </c>
      <c r="E589" s="28">
        <v>3193</v>
      </c>
      <c r="F589" s="28">
        <v>12772</v>
      </c>
      <c r="G589" s="28">
        <v>638.6</v>
      </c>
      <c r="H589" s="28">
        <v>12</v>
      </c>
      <c r="I589" s="28">
        <v>15</v>
      </c>
      <c r="J589" s="29">
        <v>0.14455000000000001</v>
      </c>
      <c r="K589" s="28">
        <v>48</v>
      </c>
      <c r="L589" s="28">
        <v>60</v>
      </c>
      <c r="M589" s="29">
        <f t="shared" si="78"/>
        <v>0.57820000000000005</v>
      </c>
      <c r="N589" s="30">
        <v>4670004379943</v>
      </c>
      <c r="O589" s="27">
        <v>85</v>
      </c>
      <c r="P589" s="27">
        <v>8516</v>
      </c>
      <c r="Q589" s="27" t="s">
        <v>673</v>
      </c>
      <c r="R589" s="31">
        <f>VLOOKUP(Q589,[1]Страна!D$1:F$120,2,FALSE)</f>
        <v>0.05</v>
      </c>
      <c r="S589" s="32" t="s">
        <v>28</v>
      </c>
      <c r="T589" s="27" t="str">
        <f>VLOOKUP(S589,[1]Страна!$A$2:$B$246,2,0)</f>
        <v>КИТАЙ</v>
      </c>
      <c r="W589" s="34"/>
      <c r="X589" s="35" t="e">
        <f t="shared" si="73"/>
        <v>#N/A</v>
      </c>
      <c r="Y589" s="35" t="e">
        <f>VLOOKUP(W589,A587:$S$5784,9,FALSE)</f>
        <v>#N/A</v>
      </c>
      <c r="Z589" s="36" t="e">
        <f t="shared" si="74"/>
        <v>#N/A</v>
      </c>
      <c r="AA589" s="37" t="e">
        <f t="shared" si="75"/>
        <v>#N/A</v>
      </c>
      <c r="AB589" s="38" t="e">
        <f t="shared" si="76"/>
        <v>#N/A</v>
      </c>
      <c r="AC589" s="39" t="e">
        <f t="shared" si="77"/>
        <v>#N/A</v>
      </c>
    </row>
    <row r="590" spans="1:29" ht="10.5" customHeight="1">
      <c r="A590" s="25">
        <v>38800</v>
      </c>
      <c r="B590" s="26" t="s">
        <v>829</v>
      </c>
      <c r="C590" s="27">
        <v>1</v>
      </c>
      <c r="D590" s="27" t="s">
        <v>26</v>
      </c>
      <c r="E590" s="28">
        <v>5338</v>
      </c>
      <c r="F590" s="28">
        <v>5338</v>
      </c>
      <c r="G590" s="28">
        <v>266.90000000000003</v>
      </c>
      <c r="H590" s="28">
        <v>12</v>
      </c>
      <c r="I590" s="28">
        <v>15</v>
      </c>
      <c r="J590" s="29">
        <v>0.20399999999999999</v>
      </c>
      <c r="K590" s="28">
        <v>12</v>
      </c>
      <c r="L590" s="28">
        <v>15</v>
      </c>
      <c r="M590" s="29">
        <f t="shared" si="78"/>
        <v>0.20399999999999999</v>
      </c>
      <c r="N590" s="30">
        <v>4670004379950</v>
      </c>
      <c r="O590" s="27">
        <v>85</v>
      </c>
      <c r="P590" s="27">
        <v>8516</v>
      </c>
      <c r="Q590" s="27" t="s">
        <v>673</v>
      </c>
      <c r="R590" s="31">
        <f>VLOOKUP(Q590,[1]Страна!D$1:F$120,2,FALSE)</f>
        <v>0.05</v>
      </c>
      <c r="S590" s="32" t="s">
        <v>28</v>
      </c>
      <c r="T590" s="27" t="str">
        <f>VLOOKUP(S590,[1]Страна!$A$2:$B$246,2,0)</f>
        <v>КИТАЙ</v>
      </c>
      <c r="W590" s="34"/>
      <c r="X590" s="35" t="e">
        <f t="shared" si="73"/>
        <v>#N/A</v>
      </c>
      <c r="Y590" s="35" t="e">
        <f>VLOOKUP(W590,A588:$S$5784,9,FALSE)</f>
        <v>#N/A</v>
      </c>
      <c r="Z590" s="36" t="e">
        <f t="shared" si="74"/>
        <v>#N/A</v>
      </c>
      <c r="AA590" s="37" t="e">
        <f t="shared" si="75"/>
        <v>#N/A</v>
      </c>
      <c r="AB590" s="38" t="e">
        <f t="shared" si="76"/>
        <v>#N/A</v>
      </c>
      <c r="AC590" s="39" t="e">
        <f t="shared" si="77"/>
        <v>#N/A</v>
      </c>
    </row>
    <row r="591" spans="1:29" ht="10.5" customHeight="1">
      <c r="A591" s="25">
        <v>221067</v>
      </c>
      <c r="B591" s="26" t="s">
        <v>830</v>
      </c>
      <c r="C591" s="27">
        <v>1</v>
      </c>
      <c r="D591" s="27" t="s">
        <v>26</v>
      </c>
      <c r="E591" s="28">
        <v>3298</v>
      </c>
      <c r="F591" s="28">
        <v>3298</v>
      </c>
      <c r="G591" s="28">
        <v>164.9</v>
      </c>
      <c r="H591" s="28">
        <v>25</v>
      </c>
      <c r="I591" s="28">
        <v>27</v>
      </c>
      <c r="J591" s="29">
        <v>3.7499999999999999E-2</v>
      </c>
      <c r="K591" s="28">
        <v>25</v>
      </c>
      <c r="L591" s="28">
        <v>27</v>
      </c>
      <c r="M591" s="29">
        <f t="shared" si="78"/>
        <v>3.7499999999999999E-2</v>
      </c>
      <c r="N591" s="30">
        <v>0</v>
      </c>
      <c r="O591" s="27">
        <v>85</v>
      </c>
      <c r="P591" s="27">
        <v>8516</v>
      </c>
      <c r="Q591" s="27" t="s">
        <v>673</v>
      </c>
      <c r="R591" s="31">
        <f>VLOOKUP(Q591,[1]Страна!D$1:F$120,2,FALSE)</f>
        <v>0.05</v>
      </c>
      <c r="S591" s="32" t="s">
        <v>28</v>
      </c>
      <c r="T591" s="27" t="str">
        <f>VLOOKUP(S591,[1]Страна!$A$2:$B$246,2,0)</f>
        <v>КИТАЙ</v>
      </c>
      <c r="W591" s="34"/>
      <c r="X591" s="35" t="e">
        <f t="shared" si="73"/>
        <v>#N/A</v>
      </c>
      <c r="Y591" s="35" t="e">
        <f>VLOOKUP(W591,A589:$S$5784,9,FALSE)</f>
        <v>#N/A</v>
      </c>
      <c r="Z591" s="36" t="e">
        <f t="shared" si="74"/>
        <v>#N/A</v>
      </c>
      <c r="AA591" s="37" t="e">
        <f t="shared" si="75"/>
        <v>#N/A</v>
      </c>
      <c r="AB591" s="38" t="e">
        <f t="shared" si="76"/>
        <v>#N/A</v>
      </c>
      <c r="AC591" s="39" t="e">
        <f t="shared" si="77"/>
        <v>#N/A</v>
      </c>
    </row>
    <row r="592" spans="1:29" ht="10.5" customHeight="1">
      <c r="A592" s="25">
        <v>221068</v>
      </c>
      <c r="B592" s="26" t="s">
        <v>831</v>
      </c>
      <c r="C592" s="27">
        <v>5</v>
      </c>
      <c r="D592" s="27" t="s">
        <v>26</v>
      </c>
      <c r="E592" s="28">
        <v>3383</v>
      </c>
      <c r="F592" s="28">
        <v>16915</v>
      </c>
      <c r="G592" s="28">
        <v>0</v>
      </c>
      <c r="H592" s="28">
        <v>27</v>
      </c>
      <c r="I592" s="28">
        <v>30</v>
      </c>
      <c r="J592" s="29">
        <v>0.14455000000000001</v>
      </c>
      <c r="K592" s="28">
        <v>135</v>
      </c>
      <c r="L592" s="28">
        <v>150</v>
      </c>
      <c r="M592" s="29">
        <f t="shared" si="78"/>
        <v>0.72275</v>
      </c>
      <c r="N592" s="30">
        <v>0</v>
      </c>
      <c r="O592" s="27">
        <v>84</v>
      </c>
      <c r="P592" s="27">
        <v>8419</v>
      </c>
      <c r="Q592" s="27" t="s">
        <v>712</v>
      </c>
      <c r="R592" s="31">
        <f>VLOOKUP(Q592,[1]Страна!D$1:F$120,2,FALSE)</f>
        <v>0</v>
      </c>
      <c r="S592" s="32" t="s">
        <v>28</v>
      </c>
      <c r="T592" s="27" t="str">
        <f>VLOOKUP(S592,[1]Страна!$A$2:$B$246,2,0)</f>
        <v>КИТАЙ</v>
      </c>
      <c r="W592" s="34"/>
      <c r="X592" s="35" t="e">
        <f t="shared" si="73"/>
        <v>#N/A</v>
      </c>
      <c r="Y592" s="35" t="e">
        <f>VLOOKUP(W592,A590:$S$5784,9,FALSE)</f>
        <v>#N/A</v>
      </c>
      <c r="Z592" s="36" t="e">
        <f t="shared" si="74"/>
        <v>#N/A</v>
      </c>
      <c r="AA592" s="37" t="e">
        <f t="shared" si="75"/>
        <v>#N/A</v>
      </c>
      <c r="AB592" s="38" t="e">
        <f t="shared" si="76"/>
        <v>#N/A</v>
      </c>
      <c r="AC592" s="39" t="e">
        <f t="shared" si="77"/>
        <v>#N/A</v>
      </c>
    </row>
    <row r="593" spans="1:29" ht="10.5" customHeight="1">
      <c r="A593" s="25">
        <v>221069</v>
      </c>
      <c r="B593" s="26" t="s">
        <v>832</v>
      </c>
      <c r="C593" s="27">
        <v>1</v>
      </c>
      <c r="D593" s="27" t="s">
        <v>26</v>
      </c>
      <c r="E593" s="28">
        <v>4214</v>
      </c>
      <c r="F593" s="28">
        <v>4214</v>
      </c>
      <c r="G593" s="28">
        <v>0</v>
      </c>
      <c r="H593" s="28">
        <v>15.8</v>
      </c>
      <c r="I593" s="28">
        <v>16.2</v>
      </c>
      <c r="J593" s="29">
        <v>0.144566</v>
      </c>
      <c r="K593" s="28">
        <v>15.8</v>
      </c>
      <c r="L593" s="28">
        <v>16.2</v>
      </c>
      <c r="M593" s="29">
        <f t="shared" si="78"/>
        <v>0.144566</v>
      </c>
      <c r="N593" s="30">
        <v>0</v>
      </c>
      <c r="O593" s="27">
        <v>84</v>
      </c>
      <c r="P593" s="27">
        <v>8419</v>
      </c>
      <c r="Q593" s="27" t="s">
        <v>712</v>
      </c>
      <c r="R593" s="31">
        <f>VLOOKUP(Q593,[1]Страна!D$1:F$120,2,FALSE)</f>
        <v>0</v>
      </c>
      <c r="S593" s="32" t="s">
        <v>28</v>
      </c>
      <c r="T593" s="27" t="str">
        <f>VLOOKUP(S593,[1]Страна!$A$2:$B$246,2,0)</f>
        <v>КИТАЙ</v>
      </c>
      <c r="W593" s="34"/>
      <c r="X593" s="35" t="e">
        <f t="shared" si="73"/>
        <v>#N/A</v>
      </c>
      <c r="Y593" s="35" t="e">
        <f>VLOOKUP(W593,A591:$S$5784,9,FALSE)</f>
        <v>#N/A</v>
      </c>
      <c r="Z593" s="36" t="e">
        <f t="shared" si="74"/>
        <v>#N/A</v>
      </c>
      <c r="AA593" s="37" t="e">
        <f t="shared" si="75"/>
        <v>#N/A</v>
      </c>
      <c r="AB593" s="38" t="e">
        <f t="shared" si="76"/>
        <v>#N/A</v>
      </c>
      <c r="AC593" s="39" t="e">
        <f t="shared" si="77"/>
        <v>#N/A</v>
      </c>
    </row>
    <row r="594" spans="1:29" ht="10.5" customHeight="1">
      <c r="A594" s="25">
        <v>220061</v>
      </c>
      <c r="B594" s="26" t="s">
        <v>833</v>
      </c>
      <c r="C594" s="27">
        <v>1</v>
      </c>
      <c r="D594" s="27" t="s">
        <v>26</v>
      </c>
      <c r="E594" s="28">
        <v>4109</v>
      </c>
      <c r="F594" s="28">
        <v>4109</v>
      </c>
      <c r="G594" s="28">
        <v>0</v>
      </c>
      <c r="H594" s="28">
        <v>8.5</v>
      </c>
      <c r="I594" s="28">
        <v>9.4</v>
      </c>
      <c r="J594" s="29">
        <v>4.4999999999999998E-2</v>
      </c>
      <c r="K594" s="28">
        <v>8.5</v>
      </c>
      <c r="L594" s="28">
        <v>9.4</v>
      </c>
      <c r="M594" s="29">
        <f t="shared" si="78"/>
        <v>4.4999999999999998E-2</v>
      </c>
      <c r="N594" s="30">
        <v>0</v>
      </c>
      <c r="O594" s="27">
        <v>84</v>
      </c>
      <c r="P594" s="27">
        <v>8419</v>
      </c>
      <c r="Q594" s="27" t="s">
        <v>712</v>
      </c>
      <c r="R594" s="31">
        <f>VLOOKUP(Q594,[1]Страна!D$1:F$120,2,FALSE)</f>
        <v>0</v>
      </c>
      <c r="S594" s="32" t="s">
        <v>28</v>
      </c>
      <c r="T594" s="27" t="str">
        <f>VLOOKUP(S594,[1]Страна!$A$2:$B$246,2,0)</f>
        <v>КИТАЙ</v>
      </c>
      <c r="W594" s="34"/>
      <c r="X594" s="35" t="e">
        <f t="shared" si="73"/>
        <v>#N/A</v>
      </c>
      <c r="Y594" s="35" t="e">
        <f>VLOOKUP(W594,A592:$S$5784,9,FALSE)</f>
        <v>#N/A</v>
      </c>
      <c r="Z594" s="36" t="e">
        <f t="shared" si="74"/>
        <v>#N/A</v>
      </c>
      <c r="AA594" s="37" t="e">
        <f t="shared" si="75"/>
        <v>#N/A</v>
      </c>
      <c r="AB594" s="38" t="e">
        <f t="shared" si="76"/>
        <v>#N/A</v>
      </c>
      <c r="AC594" s="39" t="e">
        <f t="shared" si="77"/>
        <v>#N/A</v>
      </c>
    </row>
    <row r="595" spans="1:29" ht="10.5" customHeight="1">
      <c r="A595" s="25">
        <v>38793</v>
      </c>
      <c r="B595" s="26" t="s">
        <v>834</v>
      </c>
      <c r="C595" s="27">
        <v>1</v>
      </c>
      <c r="D595" s="27" t="s">
        <v>26</v>
      </c>
      <c r="E595" s="28">
        <v>3851</v>
      </c>
      <c r="F595" s="28">
        <v>3851</v>
      </c>
      <c r="G595" s="28">
        <v>0</v>
      </c>
      <c r="H595" s="28">
        <v>8.5</v>
      </c>
      <c r="I595" s="28">
        <v>9.4</v>
      </c>
      <c r="J595" s="29">
        <v>4.4999999999999998E-2</v>
      </c>
      <c r="K595" s="28">
        <v>8.5</v>
      </c>
      <c r="L595" s="28">
        <v>9.4</v>
      </c>
      <c r="M595" s="29">
        <f t="shared" si="78"/>
        <v>4.4999999999999998E-2</v>
      </c>
      <c r="N595" s="30">
        <v>4670004377819</v>
      </c>
      <c r="O595" s="27">
        <v>84</v>
      </c>
      <c r="P595" s="27">
        <v>8419</v>
      </c>
      <c r="Q595" s="27" t="s">
        <v>712</v>
      </c>
      <c r="R595" s="31">
        <f>VLOOKUP(Q595,[1]Страна!D$1:F$120,2,FALSE)</f>
        <v>0</v>
      </c>
      <c r="S595" s="32" t="s">
        <v>28</v>
      </c>
      <c r="T595" s="27" t="str">
        <f>VLOOKUP(S595,[1]Страна!$A$2:$B$246,2,0)</f>
        <v>КИТАЙ</v>
      </c>
      <c r="W595" s="34"/>
      <c r="X595" s="35" t="e">
        <f t="shared" si="73"/>
        <v>#N/A</v>
      </c>
      <c r="Y595" s="35" t="e">
        <f>VLOOKUP(W595,A593:$S$5784,9,FALSE)</f>
        <v>#N/A</v>
      </c>
      <c r="Z595" s="36" t="e">
        <f t="shared" si="74"/>
        <v>#N/A</v>
      </c>
      <c r="AA595" s="37" t="e">
        <f t="shared" si="75"/>
        <v>#N/A</v>
      </c>
      <c r="AB595" s="38" t="e">
        <f t="shared" si="76"/>
        <v>#N/A</v>
      </c>
      <c r="AC595" s="39" t="e">
        <f t="shared" si="77"/>
        <v>#N/A</v>
      </c>
    </row>
    <row r="596" spans="1:29" ht="10.5" customHeight="1">
      <c r="A596" s="25">
        <v>52671</v>
      </c>
      <c r="B596" s="26" t="s">
        <v>835</v>
      </c>
      <c r="C596" s="27">
        <v>1</v>
      </c>
      <c r="D596" s="27" t="s">
        <v>26</v>
      </c>
      <c r="E596" s="28">
        <v>4174</v>
      </c>
      <c r="F596" s="28">
        <v>4174</v>
      </c>
      <c r="G596" s="28">
        <v>0</v>
      </c>
      <c r="H596" s="28">
        <v>8.5</v>
      </c>
      <c r="I596" s="28">
        <v>9.4</v>
      </c>
      <c r="J596" s="29">
        <v>4.4999999999999998E-2</v>
      </c>
      <c r="K596" s="28">
        <v>8.5</v>
      </c>
      <c r="L596" s="28">
        <v>9.4</v>
      </c>
      <c r="M596" s="29">
        <f t="shared" si="78"/>
        <v>4.4999999999999998E-2</v>
      </c>
      <c r="N596" s="30">
        <v>4670004377819</v>
      </c>
      <c r="O596" s="27">
        <v>84</v>
      </c>
      <c r="P596" s="27">
        <v>8419</v>
      </c>
      <c r="Q596" s="27" t="s">
        <v>712</v>
      </c>
      <c r="R596" s="31">
        <f>VLOOKUP(Q596,[1]Страна!D$1:F$120,2,FALSE)</f>
        <v>0</v>
      </c>
      <c r="S596" s="32" t="s">
        <v>28</v>
      </c>
      <c r="T596" s="27" t="str">
        <f>VLOOKUP(S596,[1]Страна!$A$2:$B$246,2,0)</f>
        <v>КИТАЙ</v>
      </c>
      <c r="W596" s="34"/>
      <c r="X596" s="35" t="e">
        <f t="shared" si="73"/>
        <v>#N/A</v>
      </c>
      <c r="Y596" s="35" t="e">
        <f>VLOOKUP(W596,A594:$S$5784,9,FALSE)</f>
        <v>#N/A</v>
      </c>
      <c r="Z596" s="36" t="e">
        <f t="shared" si="74"/>
        <v>#N/A</v>
      </c>
      <c r="AA596" s="37" t="e">
        <f t="shared" si="75"/>
        <v>#N/A</v>
      </c>
      <c r="AB596" s="38" t="e">
        <f t="shared" si="76"/>
        <v>#N/A</v>
      </c>
      <c r="AC596" s="39" t="e">
        <f t="shared" si="77"/>
        <v>#N/A</v>
      </c>
    </row>
    <row r="597" spans="1:29" ht="10.5" customHeight="1">
      <c r="A597" s="25">
        <v>38794</v>
      </c>
      <c r="B597" s="26" t="s">
        <v>836</v>
      </c>
      <c r="C597" s="27">
        <v>1</v>
      </c>
      <c r="D597" s="27" t="s">
        <v>26</v>
      </c>
      <c r="E597" s="28">
        <v>3893</v>
      </c>
      <c r="F597" s="28">
        <v>3893</v>
      </c>
      <c r="G597" s="28">
        <v>0</v>
      </c>
      <c r="H597" s="28">
        <v>8.5</v>
      </c>
      <c r="I597" s="28">
        <v>9.4</v>
      </c>
      <c r="J597" s="29">
        <v>5.9639999999999999E-2</v>
      </c>
      <c r="K597" s="28">
        <v>8.5</v>
      </c>
      <c r="L597" s="28">
        <v>9.4</v>
      </c>
      <c r="M597" s="29">
        <f t="shared" si="78"/>
        <v>5.9639999999999999E-2</v>
      </c>
      <c r="N597" s="30">
        <v>4670004377857</v>
      </c>
      <c r="O597" s="27">
        <v>84</v>
      </c>
      <c r="P597" s="27">
        <v>8419</v>
      </c>
      <c r="Q597" s="27" t="s">
        <v>712</v>
      </c>
      <c r="R597" s="31">
        <f>VLOOKUP(Q597,[1]Страна!D$1:F$120,2,FALSE)</f>
        <v>0</v>
      </c>
      <c r="S597" s="32" t="s">
        <v>28</v>
      </c>
      <c r="T597" s="27" t="str">
        <f>VLOOKUP(S597,[1]Страна!$A$2:$B$246,2,0)</f>
        <v>КИТАЙ</v>
      </c>
      <c r="W597" s="34"/>
      <c r="X597" s="35" t="e">
        <f t="shared" si="73"/>
        <v>#N/A</v>
      </c>
      <c r="Y597" s="35" t="e">
        <f>VLOOKUP(W597,A595:$S$5784,9,FALSE)</f>
        <v>#N/A</v>
      </c>
      <c r="Z597" s="36" t="e">
        <f t="shared" si="74"/>
        <v>#N/A</v>
      </c>
      <c r="AA597" s="37" t="e">
        <f t="shared" si="75"/>
        <v>#N/A</v>
      </c>
      <c r="AB597" s="38" t="e">
        <f t="shared" si="76"/>
        <v>#N/A</v>
      </c>
      <c r="AC597" s="39" t="e">
        <f t="shared" si="77"/>
        <v>#N/A</v>
      </c>
    </row>
    <row r="598" spans="1:29" ht="10.5" customHeight="1">
      <c r="A598" s="25">
        <v>38795</v>
      </c>
      <c r="B598" s="26" t="s">
        <v>837</v>
      </c>
      <c r="C598" s="27">
        <v>1</v>
      </c>
      <c r="D598" s="27" t="s">
        <v>26</v>
      </c>
      <c r="E598" s="28">
        <v>4142</v>
      </c>
      <c r="F598" s="28">
        <v>4142</v>
      </c>
      <c r="G598" s="28">
        <v>0</v>
      </c>
      <c r="H598" s="28">
        <v>8.5</v>
      </c>
      <c r="I598" s="28">
        <v>9.4</v>
      </c>
      <c r="J598" s="29">
        <v>6.0479999999999999E-2</v>
      </c>
      <c r="K598" s="28">
        <v>8.5</v>
      </c>
      <c r="L598" s="28">
        <v>9.4</v>
      </c>
      <c r="M598" s="29">
        <f t="shared" si="78"/>
        <v>6.0479999999999999E-2</v>
      </c>
      <c r="N598" s="30">
        <v>4670004377796</v>
      </c>
      <c r="O598" s="27">
        <v>84</v>
      </c>
      <c r="P598" s="27">
        <v>8419</v>
      </c>
      <c r="Q598" s="27" t="s">
        <v>712</v>
      </c>
      <c r="R598" s="31">
        <f>VLOOKUP(Q598,[1]Страна!D$1:F$120,2,FALSE)</f>
        <v>0</v>
      </c>
      <c r="S598" s="32" t="s">
        <v>28</v>
      </c>
      <c r="T598" s="27" t="str">
        <f>VLOOKUP(S598,[1]Страна!$A$2:$B$246,2,0)</f>
        <v>КИТАЙ</v>
      </c>
      <c r="W598" s="34"/>
      <c r="X598" s="35" t="e">
        <f t="shared" si="73"/>
        <v>#N/A</v>
      </c>
      <c r="Y598" s="35" t="e">
        <f>VLOOKUP(W598,A596:$S$5784,9,FALSE)</f>
        <v>#N/A</v>
      </c>
      <c r="Z598" s="36" t="e">
        <f t="shared" si="74"/>
        <v>#N/A</v>
      </c>
      <c r="AA598" s="37" t="e">
        <f t="shared" si="75"/>
        <v>#N/A</v>
      </c>
      <c r="AB598" s="38" t="e">
        <f t="shared" si="76"/>
        <v>#N/A</v>
      </c>
      <c r="AC598" s="39" t="e">
        <f t="shared" si="77"/>
        <v>#N/A</v>
      </c>
    </row>
    <row r="599" spans="1:29" ht="10.5" customHeight="1">
      <c r="A599" s="25">
        <v>38796</v>
      </c>
      <c r="B599" s="26" t="s">
        <v>838</v>
      </c>
      <c r="C599" s="27">
        <v>1</v>
      </c>
      <c r="D599" s="27" t="s">
        <v>26</v>
      </c>
      <c r="E599" s="28">
        <v>3757</v>
      </c>
      <c r="F599" s="28">
        <v>3757</v>
      </c>
      <c r="G599" s="28">
        <v>0</v>
      </c>
      <c r="H599" s="28">
        <v>8.5</v>
      </c>
      <c r="I599" s="28">
        <v>9.4</v>
      </c>
      <c r="J599" s="29">
        <v>5.6800000000000003E-2</v>
      </c>
      <c r="K599" s="28">
        <v>8.5</v>
      </c>
      <c r="L599" s="28">
        <v>9.4</v>
      </c>
      <c r="M599" s="29">
        <f t="shared" si="78"/>
        <v>5.6800000000000003E-2</v>
      </c>
      <c r="N599" s="30">
        <v>4670004377864</v>
      </c>
      <c r="O599" s="27">
        <v>84</v>
      </c>
      <c r="P599" s="27">
        <v>8419</v>
      </c>
      <c r="Q599" s="27" t="s">
        <v>712</v>
      </c>
      <c r="R599" s="31">
        <f>VLOOKUP(Q599,[1]Страна!D$1:F$120,2,FALSE)</f>
        <v>0</v>
      </c>
      <c r="S599" s="32" t="s">
        <v>28</v>
      </c>
      <c r="T599" s="27" t="str">
        <f>VLOOKUP(S599,[1]Страна!$A$2:$B$246,2,0)</f>
        <v>КИТАЙ</v>
      </c>
      <c r="W599" s="34"/>
      <c r="X599" s="35" t="e">
        <f t="shared" si="73"/>
        <v>#N/A</v>
      </c>
      <c r="Y599" s="35" t="e">
        <f>VLOOKUP(W599,A597:$S$5784,9,FALSE)</f>
        <v>#N/A</v>
      </c>
      <c r="Z599" s="36" t="e">
        <f t="shared" si="74"/>
        <v>#N/A</v>
      </c>
      <c r="AA599" s="37" t="e">
        <f t="shared" si="75"/>
        <v>#N/A</v>
      </c>
      <c r="AB599" s="38" t="e">
        <f t="shared" si="76"/>
        <v>#N/A</v>
      </c>
      <c r="AC599" s="39" t="e">
        <f t="shared" si="77"/>
        <v>#N/A</v>
      </c>
    </row>
    <row r="600" spans="1:29" ht="10.5" customHeight="1">
      <c r="A600" s="25">
        <v>212255</v>
      </c>
      <c r="B600" s="26" t="s">
        <v>839</v>
      </c>
      <c r="C600" s="27">
        <v>2</v>
      </c>
      <c r="D600" s="27" t="s">
        <v>26</v>
      </c>
      <c r="E600" s="28">
        <v>4750</v>
      </c>
      <c r="F600" s="28">
        <v>9500</v>
      </c>
      <c r="G600" s="28">
        <v>0</v>
      </c>
      <c r="H600" s="28">
        <v>25.7</v>
      </c>
      <c r="I600" s="28">
        <v>28.7</v>
      </c>
      <c r="J600" s="29">
        <v>0.239875</v>
      </c>
      <c r="K600" s="28">
        <v>51.4</v>
      </c>
      <c r="L600" s="28">
        <v>57.4</v>
      </c>
      <c r="M600" s="29">
        <f t="shared" si="78"/>
        <v>0.47975000000000001</v>
      </c>
      <c r="N600" s="30">
        <v>4640015384595</v>
      </c>
      <c r="O600" s="27">
        <v>84</v>
      </c>
      <c r="P600" s="27">
        <v>8419</v>
      </c>
      <c r="Q600" s="27" t="s">
        <v>673</v>
      </c>
      <c r="R600" s="31">
        <f>VLOOKUP(Q600,[1]Страна!D$1:F$120,2,FALSE)</f>
        <v>0.05</v>
      </c>
      <c r="S600" s="32" t="s">
        <v>28</v>
      </c>
      <c r="T600" s="27" t="str">
        <f>VLOOKUP(S600,[1]Страна!$A$2:$B$246,2,0)</f>
        <v>КИТАЙ</v>
      </c>
      <c r="W600" s="34"/>
      <c r="X600" s="35" t="e">
        <f t="shared" si="73"/>
        <v>#N/A</v>
      </c>
      <c r="Y600" s="35" t="e">
        <f>VLOOKUP(W600,A598:$S$5784,9,FALSE)</f>
        <v>#N/A</v>
      </c>
      <c r="Z600" s="36" t="e">
        <f t="shared" si="74"/>
        <v>#N/A</v>
      </c>
      <c r="AA600" s="37" t="e">
        <f t="shared" si="75"/>
        <v>#N/A</v>
      </c>
      <c r="AB600" s="38" t="e">
        <f t="shared" si="76"/>
        <v>#N/A</v>
      </c>
      <c r="AC600" s="39" t="e">
        <f t="shared" si="77"/>
        <v>#N/A</v>
      </c>
    </row>
    <row r="601" spans="1:29" ht="10.5" customHeight="1">
      <c r="A601" s="25">
        <v>212256</v>
      </c>
      <c r="B601" s="26" t="s">
        <v>840</v>
      </c>
      <c r="C601" s="27">
        <v>2</v>
      </c>
      <c r="D601" s="27" t="s">
        <v>26</v>
      </c>
      <c r="E601" s="28">
        <v>3876</v>
      </c>
      <c r="F601" s="28">
        <v>7752</v>
      </c>
      <c r="G601" s="28">
        <v>387.6</v>
      </c>
      <c r="H601" s="28">
        <v>14</v>
      </c>
      <c r="I601" s="28">
        <v>16</v>
      </c>
      <c r="J601" s="29">
        <v>0.10332</v>
      </c>
      <c r="K601" s="28">
        <v>28</v>
      </c>
      <c r="L601" s="28">
        <v>32</v>
      </c>
      <c r="M601" s="29">
        <f t="shared" si="78"/>
        <v>0.20663999999999999</v>
      </c>
      <c r="N601" s="30">
        <v>4640015384564</v>
      </c>
      <c r="O601" s="27">
        <v>85</v>
      </c>
      <c r="P601" s="27">
        <v>8516</v>
      </c>
      <c r="Q601" s="27" t="s">
        <v>673</v>
      </c>
      <c r="R601" s="31">
        <f>VLOOKUP(Q601,[1]Страна!D$1:F$120,2,FALSE)</f>
        <v>0.05</v>
      </c>
      <c r="S601" s="32" t="s">
        <v>28</v>
      </c>
      <c r="T601" s="27" t="str">
        <f>VLOOKUP(S601,[1]Страна!$A$2:$B$246,2,0)</f>
        <v>КИТАЙ</v>
      </c>
      <c r="W601" s="34"/>
      <c r="X601" s="35" t="e">
        <f t="shared" si="73"/>
        <v>#N/A</v>
      </c>
      <c r="Y601" s="35" t="e">
        <f>VLOOKUP(W601,A599:$S$5784,9,FALSE)</f>
        <v>#N/A</v>
      </c>
      <c r="Z601" s="36" t="e">
        <f t="shared" si="74"/>
        <v>#N/A</v>
      </c>
      <c r="AA601" s="37" t="e">
        <f t="shared" si="75"/>
        <v>#N/A</v>
      </c>
      <c r="AB601" s="38" t="e">
        <f t="shared" si="76"/>
        <v>#N/A</v>
      </c>
      <c r="AC601" s="39" t="e">
        <f t="shared" si="77"/>
        <v>#N/A</v>
      </c>
    </row>
    <row r="602" spans="1:29" ht="10.5" customHeight="1">
      <c r="A602" s="25">
        <v>212257</v>
      </c>
      <c r="B602" s="26" t="s">
        <v>841</v>
      </c>
      <c r="C602" s="27">
        <v>2</v>
      </c>
      <c r="D602" s="27" t="s">
        <v>26</v>
      </c>
      <c r="E602" s="28">
        <v>3681</v>
      </c>
      <c r="F602" s="28">
        <v>7362</v>
      </c>
      <c r="G602" s="28">
        <v>368.1</v>
      </c>
      <c r="H602" s="28">
        <v>16.5</v>
      </c>
      <c r="I602" s="28">
        <v>18</v>
      </c>
      <c r="J602" s="29">
        <v>0.153</v>
      </c>
      <c r="K602" s="28">
        <v>33</v>
      </c>
      <c r="L602" s="28">
        <v>36</v>
      </c>
      <c r="M602" s="29">
        <f t="shared" si="78"/>
        <v>0.30599999999999999</v>
      </c>
      <c r="N602" s="30">
        <v>4640015384571</v>
      </c>
      <c r="O602" s="27">
        <v>84</v>
      </c>
      <c r="P602" s="27">
        <v>8419</v>
      </c>
      <c r="Q602" s="27" t="s">
        <v>673</v>
      </c>
      <c r="R602" s="31">
        <f>VLOOKUP(Q602,[1]Страна!D$1:F$120,2,FALSE)</f>
        <v>0.05</v>
      </c>
      <c r="S602" s="32" t="s">
        <v>28</v>
      </c>
      <c r="T602" s="27" t="str">
        <f>VLOOKUP(S602,[1]Страна!$A$2:$B$246,2,0)</f>
        <v>КИТАЙ</v>
      </c>
      <c r="W602" s="34"/>
      <c r="X602" s="35" t="e">
        <f t="shared" si="73"/>
        <v>#N/A</v>
      </c>
      <c r="Y602" s="35" t="e">
        <f>VLOOKUP(W602,A600:$S$5784,9,FALSE)</f>
        <v>#N/A</v>
      </c>
      <c r="Z602" s="36" t="e">
        <f t="shared" si="74"/>
        <v>#N/A</v>
      </c>
      <c r="AA602" s="37" t="e">
        <f t="shared" si="75"/>
        <v>#N/A</v>
      </c>
      <c r="AB602" s="38" t="e">
        <f t="shared" si="76"/>
        <v>#N/A</v>
      </c>
      <c r="AC602" s="39" t="e">
        <f t="shared" si="77"/>
        <v>#N/A</v>
      </c>
    </row>
    <row r="603" spans="1:29" ht="10.5" customHeight="1">
      <c r="A603" s="25">
        <v>212258</v>
      </c>
      <c r="B603" s="26" t="s">
        <v>842</v>
      </c>
      <c r="C603" s="27">
        <v>1</v>
      </c>
      <c r="D603" s="27" t="s">
        <v>26</v>
      </c>
      <c r="E603" s="28">
        <v>4847</v>
      </c>
      <c r="F603" s="28">
        <v>4847</v>
      </c>
      <c r="G603" s="28">
        <v>0</v>
      </c>
      <c r="H603" s="28">
        <v>23</v>
      </c>
      <c r="I603" s="28">
        <v>25</v>
      </c>
      <c r="J603" s="29">
        <v>0.203263</v>
      </c>
      <c r="K603" s="28">
        <v>23</v>
      </c>
      <c r="L603" s="28">
        <v>25</v>
      </c>
      <c r="M603" s="29">
        <f t="shared" si="78"/>
        <v>0.203263</v>
      </c>
      <c r="N603" s="30">
        <v>4640015384588</v>
      </c>
      <c r="O603" s="27">
        <v>84</v>
      </c>
      <c r="P603" s="27">
        <v>8419</v>
      </c>
      <c r="Q603" s="27" t="s">
        <v>673</v>
      </c>
      <c r="R603" s="31">
        <f>VLOOKUP(Q603,[1]Страна!D$1:F$120,2,FALSE)</f>
        <v>0.05</v>
      </c>
      <c r="S603" s="32" t="s">
        <v>28</v>
      </c>
      <c r="T603" s="27" t="str">
        <f>VLOOKUP(S603,[1]Страна!$A$2:$B$246,2,0)</f>
        <v>КИТАЙ</v>
      </c>
      <c r="W603" s="34"/>
      <c r="X603" s="35" t="e">
        <f t="shared" si="73"/>
        <v>#N/A</v>
      </c>
      <c r="Y603" s="35" t="e">
        <f>VLOOKUP(W603,A601:$S$5784,9,FALSE)</f>
        <v>#N/A</v>
      </c>
      <c r="Z603" s="36" t="e">
        <f t="shared" si="74"/>
        <v>#N/A</v>
      </c>
      <c r="AA603" s="37" t="e">
        <f t="shared" si="75"/>
        <v>#N/A</v>
      </c>
      <c r="AB603" s="38" t="e">
        <f t="shared" si="76"/>
        <v>#N/A</v>
      </c>
      <c r="AC603" s="39" t="e">
        <f t="shared" si="77"/>
        <v>#N/A</v>
      </c>
    </row>
    <row r="604" spans="1:29" ht="10.5" customHeight="1">
      <c r="A604" s="25">
        <v>236401</v>
      </c>
      <c r="B604" s="26" t="s">
        <v>843</v>
      </c>
      <c r="C604" s="27">
        <v>1</v>
      </c>
      <c r="D604" s="27" t="s">
        <v>26</v>
      </c>
      <c r="E604" s="28">
        <v>2992</v>
      </c>
      <c r="F604" s="28">
        <v>2992</v>
      </c>
      <c r="G604" s="28">
        <v>60.438399999999994</v>
      </c>
      <c r="H604" s="28">
        <v>13.4</v>
      </c>
      <c r="I604" s="28">
        <v>14.7</v>
      </c>
      <c r="J604" s="29">
        <v>0.10974399999999999</v>
      </c>
      <c r="K604" s="28">
        <v>13.4</v>
      </c>
      <c r="L604" s="28">
        <v>14.7</v>
      </c>
      <c r="M604" s="29">
        <v>0</v>
      </c>
      <c r="N604" s="30">
        <v>0</v>
      </c>
      <c r="O604" s="27">
        <v>85</v>
      </c>
      <c r="P604" s="27">
        <v>8516</v>
      </c>
      <c r="Q604" s="27" t="s">
        <v>673</v>
      </c>
      <c r="R604" s="31">
        <f>VLOOKUP(Q604,[1]Страна!D$1:F$120,2,FALSE)</f>
        <v>0.05</v>
      </c>
      <c r="S604" s="32" t="s">
        <v>28</v>
      </c>
      <c r="T604" s="27" t="str">
        <f>VLOOKUP(S604,[1]Страна!$A$2:$B$246,2,0)</f>
        <v>КИТАЙ</v>
      </c>
      <c r="W604" s="34"/>
      <c r="X604" s="35" t="e">
        <f t="shared" si="73"/>
        <v>#N/A</v>
      </c>
      <c r="Y604" s="35" t="e">
        <f>VLOOKUP(W604,A602:$S$5784,9,FALSE)</f>
        <v>#N/A</v>
      </c>
      <c r="Z604" s="36" t="e">
        <f t="shared" si="74"/>
        <v>#N/A</v>
      </c>
      <c r="AA604" s="37" t="e">
        <f t="shared" si="75"/>
        <v>#N/A</v>
      </c>
      <c r="AB604" s="38" t="e">
        <f t="shared" si="76"/>
        <v>#N/A</v>
      </c>
      <c r="AC604" s="39" t="e">
        <f t="shared" si="77"/>
        <v>#N/A</v>
      </c>
    </row>
    <row r="605" spans="1:29" ht="10.5" customHeight="1">
      <c r="A605" s="25">
        <v>236402</v>
      </c>
      <c r="B605" s="26" t="s">
        <v>844</v>
      </c>
      <c r="C605" s="27">
        <v>1</v>
      </c>
      <c r="D605" s="27" t="s">
        <v>26</v>
      </c>
      <c r="E605" s="28">
        <v>3239</v>
      </c>
      <c r="F605" s="28">
        <f>C605*E605</f>
        <v>3239</v>
      </c>
      <c r="G605" s="28">
        <f>F605*R605</f>
        <v>161.95000000000002</v>
      </c>
      <c r="H605" s="28">
        <v>14.5</v>
      </c>
      <c r="I605" s="28">
        <v>15.2</v>
      </c>
      <c r="J605" s="29">
        <v>0.155144</v>
      </c>
      <c r="K605" s="28">
        <f>H605*C605</f>
        <v>14.5</v>
      </c>
      <c r="L605" s="28">
        <f>I605*C605</f>
        <v>15.2</v>
      </c>
      <c r="M605" s="29">
        <f>J605*C605</f>
        <v>0.155144</v>
      </c>
      <c r="N605" s="30" t="s">
        <v>845</v>
      </c>
      <c r="O605" s="27">
        <v>85</v>
      </c>
      <c r="P605" s="27">
        <v>8516</v>
      </c>
      <c r="Q605" s="27" t="s">
        <v>673</v>
      </c>
      <c r="R605" s="31">
        <f>VLOOKUP(Q605,[1]Страна!D$1:F$120,2,FALSE)</f>
        <v>0.05</v>
      </c>
      <c r="S605" s="32" t="s">
        <v>28</v>
      </c>
      <c r="T605" s="27" t="str">
        <f>VLOOKUP(S605,[1]Страна!$A$2:$B$246,2,0)</f>
        <v>КИТАЙ</v>
      </c>
      <c r="W605" s="34"/>
      <c r="X605" s="35" t="e">
        <f t="shared" si="73"/>
        <v>#N/A</v>
      </c>
      <c r="Y605" s="35" t="e">
        <f>VLOOKUP(W605,A603:$S$5784,9,FALSE)</f>
        <v>#N/A</v>
      </c>
      <c r="Z605" s="36" t="e">
        <f t="shared" si="74"/>
        <v>#N/A</v>
      </c>
      <c r="AA605" s="37" t="e">
        <f t="shared" si="75"/>
        <v>#N/A</v>
      </c>
      <c r="AB605" s="38" t="e">
        <f t="shared" si="76"/>
        <v>#N/A</v>
      </c>
      <c r="AC605" s="39" t="e">
        <f t="shared" si="77"/>
        <v>#N/A</v>
      </c>
    </row>
    <row r="606" spans="1:29" ht="10.5" customHeight="1">
      <c r="A606" s="25">
        <v>236403</v>
      </c>
      <c r="B606" s="26" t="s">
        <v>846</v>
      </c>
      <c r="C606" s="27">
        <v>1</v>
      </c>
      <c r="D606" s="27" t="s">
        <v>26</v>
      </c>
      <c r="E606" s="28">
        <v>4148</v>
      </c>
      <c r="F606" s="28">
        <v>4148</v>
      </c>
      <c r="G606" s="28">
        <v>83.789599999999993</v>
      </c>
      <c r="H606" s="28">
        <v>15.8</v>
      </c>
      <c r="I606" s="28">
        <v>16.7</v>
      </c>
      <c r="J606" s="29">
        <v>0.164025</v>
      </c>
      <c r="K606" s="28">
        <v>15.8</v>
      </c>
      <c r="L606" s="28">
        <v>16.7</v>
      </c>
      <c r="M606" s="29">
        <v>0</v>
      </c>
      <c r="N606" s="30">
        <v>0</v>
      </c>
      <c r="O606" s="27">
        <v>85</v>
      </c>
      <c r="P606" s="27">
        <v>8516</v>
      </c>
      <c r="Q606" s="27" t="s">
        <v>673</v>
      </c>
      <c r="R606" s="31">
        <f>VLOOKUP(Q606,[1]Страна!D$1:F$120,2,FALSE)</f>
        <v>0.05</v>
      </c>
      <c r="S606" s="32" t="s">
        <v>28</v>
      </c>
      <c r="T606" s="27" t="str">
        <f>VLOOKUP(S606,[1]Страна!$A$2:$B$246,2,0)</f>
        <v>КИТАЙ</v>
      </c>
      <c r="W606" s="34"/>
      <c r="X606" s="35" t="e">
        <f t="shared" si="73"/>
        <v>#N/A</v>
      </c>
      <c r="Y606" s="35" t="e">
        <f>VLOOKUP(W606,A604:$S$5784,9,FALSE)</f>
        <v>#N/A</v>
      </c>
      <c r="Z606" s="36" t="e">
        <f t="shared" si="74"/>
        <v>#N/A</v>
      </c>
      <c r="AA606" s="37" t="e">
        <f t="shared" si="75"/>
        <v>#N/A</v>
      </c>
      <c r="AB606" s="38" t="e">
        <f t="shared" si="76"/>
        <v>#N/A</v>
      </c>
      <c r="AC606" s="39" t="e">
        <f t="shared" si="77"/>
        <v>#N/A</v>
      </c>
    </row>
    <row r="607" spans="1:29" ht="10.5" customHeight="1">
      <c r="A607" s="41">
        <v>38791</v>
      </c>
      <c r="B607" s="42" t="s">
        <v>847</v>
      </c>
      <c r="C607" s="43">
        <v>2</v>
      </c>
      <c r="D607" s="44" t="s">
        <v>26</v>
      </c>
      <c r="E607" s="45">
        <v>3362</v>
      </c>
      <c r="F607" s="45">
        <v>6724</v>
      </c>
      <c r="G607" s="46">
        <v>0</v>
      </c>
      <c r="H607" s="46">
        <v>10</v>
      </c>
      <c r="I607" s="46">
        <v>12</v>
      </c>
      <c r="J607" s="47">
        <v>5.6800000000000003E-2</v>
      </c>
      <c r="K607" s="46">
        <v>20</v>
      </c>
      <c r="L607" s="46">
        <v>24</v>
      </c>
      <c r="M607" s="47">
        <v>0.11360000000000001</v>
      </c>
      <c r="N607" s="48" t="s">
        <v>848</v>
      </c>
      <c r="O607" s="49">
        <v>84</v>
      </c>
      <c r="P607" s="49">
        <v>8419</v>
      </c>
      <c r="Q607" s="49" t="s">
        <v>712</v>
      </c>
      <c r="R607" s="50">
        <v>0</v>
      </c>
      <c r="S607" s="51" t="s">
        <v>28</v>
      </c>
      <c r="T607" s="27" t="str">
        <f>VLOOKUP(S607,[1]Страна!$A$2:$B$246,2,0)</f>
        <v>КИТАЙ</v>
      </c>
      <c r="W607" s="34"/>
      <c r="X607" s="35" t="e">
        <f t="shared" si="73"/>
        <v>#N/A</v>
      </c>
      <c r="Y607" s="35" t="e">
        <f>VLOOKUP(W607,A605:$S$5784,9,FALSE)</f>
        <v>#N/A</v>
      </c>
      <c r="Z607" s="36" t="e">
        <f t="shared" si="74"/>
        <v>#N/A</v>
      </c>
      <c r="AA607" s="37" t="e">
        <f t="shared" si="75"/>
        <v>#N/A</v>
      </c>
      <c r="AB607" s="38" t="e">
        <f t="shared" si="76"/>
        <v>#N/A</v>
      </c>
      <c r="AC607" s="39" t="e">
        <f t="shared" si="77"/>
        <v>#N/A</v>
      </c>
    </row>
    <row r="608" spans="1:29" ht="10.5" customHeight="1">
      <c r="A608" s="25">
        <v>47142</v>
      </c>
      <c r="B608" s="26" t="s">
        <v>849</v>
      </c>
      <c r="C608" s="27">
        <v>1</v>
      </c>
      <c r="D608" s="27" t="s">
        <v>26</v>
      </c>
      <c r="E608" s="28">
        <v>9336</v>
      </c>
      <c r="F608" s="28">
        <v>9336</v>
      </c>
      <c r="G608" s="28">
        <v>0</v>
      </c>
      <c r="H608" s="28">
        <v>17</v>
      </c>
      <c r="I608" s="28">
        <v>19</v>
      </c>
      <c r="J608" s="29">
        <v>5.3760000000000002E-2</v>
      </c>
      <c r="K608" s="28">
        <v>17</v>
      </c>
      <c r="L608" s="28">
        <v>19</v>
      </c>
      <c r="M608" s="29">
        <f t="shared" ref="M608:M663" si="79">C608*J608</f>
        <v>5.3760000000000002E-2</v>
      </c>
      <c r="N608" s="30"/>
      <c r="O608" s="27">
        <v>84</v>
      </c>
      <c r="P608" s="27">
        <v>8414</v>
      </c>
      <c r="Q608" s="27" t="s">
        <v>850</v>
      </c>
      <c r="R608" s="31">
        <f>VLOOKUP(Q608,[1]Страна!D$1:F$120,2,FALSE)</f>
        <v>0</v>
      </c>
      <c r="S608" s="32" t="s">
        <v>520</v>
      </c>
      <c r="T608" s="27" t="str">
        <f>VLOOKUP(S608,[1]Страна!$A$2:$B$246,2,0)</f>
        <v xml:space="preserve">ИТАЛИЯ </v>
      </c>
      <c r="W608" s="40"/>
      <c r="X608" s="35" t="e">
        <f t="shared" si="73"/>
        <v>#N/A</v>
      </c>
      <c r="Y608" s="35" t="e">
        <f>VLOOKUP(W608,A606:$S$5784,9,FALSE)</f>
        <v>#N/A</v>
      </c>
      <c r="Z608" s="36" t="e">
        <f t="shared" si="74"/>
        <v>#N/A</v>
      </c>
      <c r="AA608" s="37" t="e">
        <f t="shared" si="75"/>
        <v>#N/A</v>
      </c>
      <c r="AB608" s="38" t="e">
        <f t="shared" si="76"/>
        <v>#N/A</v>
      </c>
      <c r="AC608" s="39" t="e">
        <f t="shared" si="77"/>
        <v>#N/A</v>
      </c>
    </row>
    <row r="609" spans="1:29" ht="10.5" customHeight="1">
      <c r="A609" s="25">
        <v>47143</v>
      </c>
      <c r="B609" s="26" t="s">
        <v>851</v>
      </c>
      <c r="C609" s="27">
        <v>1</v>
      </c>
      <c r="D609" s="27" t="s">
        <v>26</v>
      </c>
      <c r="E609" s="28">
        <v>5891</v>
      </c>
      <c r="F609" s="28">
        <v>5891</v>
      </c>
      <c r="G609" s="28">
        <v>0</v>
      </c>
      <c r="H609" s="28">
        <v>6</v>
      </c>
      <c r="I609" s="28">
        <v>7.5</v>
      </c>
      <c r="J609" s="29">
        <v>5.5295999999999998E-2</v>
      </c>
      <c r="K609" s="28">
        <v>6</v>
      </c>
      <c r="L609" s="28">
        <v>7.5</v>
      </c>
      <c r="M609" s="29">
        <f t="shared" si="79"/>
        <v>5.5295999999999998E-2</v>
      </c>
      <c r="N609" s="30">
        <v>3838942854873</v>
      </c>
      <c r="O609" s="27">
        <v>84</v>
      </c>
      <c r="P609" s="27">
        <v>8414</v>
      </c>
      <c r="Q609" s="27" t="s">
        <v>850</v>
      </c>
      <c r="R609" s="31">
        <f>VLOOKUP(Q609,[1]Страна!D$1:F$120,2,FALSE)</f>
        <v>0</v>
      </c>
      <c r="S609" s="32" t="s">
        <v>520</v>
      </c>
      <c r="T609" s="27" t="str">
        <f>VLOOKUP(S609,[1]Страна!$A$2:$B$246,2,0)</f>
        <v xml:space="preserve">ИТАЛИЯ </v>
      </c>
      <c r="W609" s="34"/>
      <c r="X609" s="35" t="e">
        <f t="shared" si="73"/>
        <v>#N/A</v>
      </c>
      <c r="Y609" s="35" t="e">
        <f>VLOOKUP(W609,A607:$S$5784,9,FALSE)</f>
        <v>#N/A</v>
      </c>
      <c r="Z609" s="36" t="e">
        <f t="shared" si="74"/>
        <v>#N/A</v>
      </c>
      <c r="AA609" s="37" t="e">
        <f t="shared" si="75"/>
        <v>#N/A</v>
      </c>
      <c r="AB609" s="38" t="e">
        <f t="shared" si="76"/>
        <v>#N/A</v>
      </c>
      <c r="AC609" s="39" t="e">
        <f t="shared" si="77"/>
        <v>#N/A</v>
      </c>
    </row>
    <row r="610" spans="1:29" ht="10.5" customHeight="1">
      <c r="A610" s="25">
        <v>12941</v>
      </c>
      <c r="B610" s="26" t="s">
        <v>852</v>
      </c>
      <c r="C610" s="27">
        <v>1</v>
      </c>
      <c r="D610" s="27" t="s">
        <v>26</v>
      </c>
      <c r="E610" s="28">
        <v>6525</v>
      </c>
      <c r="F610" s="28">
        <v>6525</v>
      </c>
      <c r="G610" s="28">
        <v>0</v>
      </c>
      <c r="H610" s="28">
        <v>13</v>
      </c>
      <c r="I610" s="28">
        <v>15</v>
      </c>
      <c r="J610" s="29">
        <v>0.107184</v>
      </c>
      <c r="K610" s="28">
        <v>13</v>
      </c>
      <c r="L610" s="28">
        <v>15</v>
      </c>
      <c r="M610" s="29">
        <f t="shared" si="79"/>
        <v>0.107184</v>
      </c>
      <c r="N610" s="30">
        <v>8808993481835</v>
      </c>
      <c r="O610" s="27">
        <v>84</v>
      </c>
      <c r="P610" s="27">
        <v>8414</v>
      </c>
      <c r="Q610" s="27" t="s">
        <v>850</v>
      </c>
      <c r="R610" s="31">
        <f>VLOOKUP(Q610,[1]Страна!D$1:F$120,2,FALSE)</f>
        <v>0</v>
      </c>
      <c r="S610" s="32" t="s">
        <v>28</v>
      </c>
      <c r="T610" s="27" t="str">
        <f>VLOOKUP(S610,[1]Страна!$A$2:$B$246,2,0)</f>
        <v>КИТАЙ</v>
      </c>
      <c r="W610" s="34"/>
      <c r="X610" s="35" t="e">
        <f t="shared" si="73"/>
        <v>#N/A</v>
      </c>
      <c r="Y610" s="35" t="e">
        <f>VLOOKUP(W610,A608:$S$5784,9,FALSE)</f>
        <v>#N/A</v>
      </c>
      <c r="Z610" s="36" t="e">
        <f t="shared" si="74"/>
        <v>#N/A</v>
      </c>
      <c r="AA610" s="37" t="e">
        <f t="shared" si="75"/>
        <v>#N/A</v>
      </c>
      <c r="AB610" s="38" t="e">
        <f t="shared" si="76"/>
        <v>#N/A</v>
      </c>
      <c r="AC610" s="39" t="e">
        <f t="shared" si="77"/>
        <v>#N/A</v>
      </c>
    </row>
    <row r="611" spans="1:29" ht="10.5" customHeight="1">
      <c r="A611" s="25">
        <v>37474</v>
      </c>
      <c r="B611" s="26" t="s">
        <v>853</v>
      </c>
      <c r="C611" s="27">
        <v>6</v>
      </c>
      <c r="D611" s="27" t="s">
        <v>26</v>
      </c>
      <c r="E611" s="28">
        <v>8595</v>
      </c>
      <c r="F611" s="28">
        <v>51570</v>
      </c>
      <c r="G611" s="28">
        <v>0</v>
      </c>
      <c r="H611" s="28">
        <v>14</v>
      </c>
      <c r="I611" s="28">
        <v>16</v>
      </c>
      <c r="J611" s="29">
        <v>0.181288</v>
      </c>
      <c r="K611" s="28">
        <v>84</v>
      </c>
      <c r="L611" s="28">
        <v>96</v>
      </c>
      <c r="M611" s="29">
        <f t="shared" si="79"/>
        <v>1.087728</v>
      </c>
      <c r="N611" s="30">
        <v>0</v>
      </c>
      <c r="O611" s="27">
        <v>84</v>
      </c>
      <c r="P611" s="27">
        <v>8415</v>
      </c>
      <c r="Q611" s="27" t="s">
        <v>850</v>
      </c>
      <c r="R611" s="31">
        <f>VLOOKUP(Q611,[1]Страна!D$1:F$120,2,FALSE)</f>
        <v>0</v>
      </c>
      <c r="S611" s="32" t="s">
        <v>28</v>
      </c>
      <c r="T611" s="27" t="str">
        <f>VLOOKUP(S611,[1]Страна!$A$2:$B$246,2,0)</f>
        <v>КИТАЙ</v>
      </c>
      <c r="W611" s="34"/>
      <c r="X611" s="35" t="e">
        <f t="shared" si="73"/>
        <v>#N/A</v>
      </c>
      <c r="Y611" s="35" t="e">
        <f>VLOOKUP(W611,A609:$S$5784,9,FALSE)</f>
        <v>#N/A</v>
      </c>
      <c r="Z611" s="36" t="e">
        <f t="shared" si="74"/>
        <v>#N/A</v>
      </c>
      <c r="AA611" s="37" t="e">
        <f t="shared" si="75"/>
        <v>#N/A</v>
      </c>
      <c r="AB611" s="38" t="e">
        <f t="shared" si="76"/>
        <v>#N/A</v>
      </c>
      <c r="AC611" s="39" t="e">
        <f t="shared" si="77"/>
        <v>#N/A</v>
      </c>
    </row>
    <row r="612" spans="1:29" ht="10.5" customHeight="1">
      <c r="A612" s="25">
        <v>37472</v>
      </c>
      <c r="B612" s="26" t="s">
        <v>854</v>
      </c>
      <c r="C612" s="27">
        <v>2</v>
      </c>
      <c r="D612" s="27" t="s">
        <v>26</v>
      </c>
      <c r="E612" s="28">
        <v>10855</v>
      </c>
      <c r="F612" s="28">
        <v>21710</v>
      </c>
      <c r="G612" s="28">
        <v>0</v>
      </c>
      <c r="H612" s="28">
        <v>13</v>
      </c>
      <c r="I612" s="28">
        <v>15</v>
      </c>
      <c r="J612" s="29">
        <v>0.18609300000000001</v>
      </c>
      <c r="K612" s="28">
        <v>26</v>
      </c>
      <c r="L612" s="28">
        <v>30</v>
      </c>
      <c r="M612" s="29">
        <f t="shared" si="79"/>
        <v>0.37218600000000002</v>
      </c>
      <c r="N612" s="30"/>
      <c r="O612" s="27">
        <v>84</v>
      </c>
      <c r="P612" s="27">
        <v>8414</v>
      </c>
      <c r="Q612" s="27" t="s">
        <v>850</v>
      </c>
      <c r="R612" s="31">
        <f>VLOOKUP(Q612,[1]Страна!D$1:F$120,2,FALSE)</f>
        <v>0</v>
      </c>
      <c r="S612" s="32" t="s">
        <v>28</v>
      </c>
      <c r="T612" s="27" t="str">
        <f>VLOOKUP(S612,[1]Страна!$A$2:$B$246,2,0)</f>
        <v>КИТАЙ</v>
      </c>
      <c r="W612" s="34"/>
      <c r="X612" s="35" t="e">
        <f t="shared" si="73"/>
        <v>#N/A</v>
      </c>
      <c r="Y612" s="35" t="e">
        <f>VLOOKUP(W612,A610:$S$5784,9,FALSE)</f>
        <v>#N/A</v>
      </c>
      <c r="Z612" s="36" t="e">
        <f t="shared" si="74"/>
        <v>#N/A</v>
      </c>
      <c r="AA612" s="37" t="e">
        <f t="shared" si="75"/>
        <v>#N/A</v>
      </c>
      <c r="AB612" s="38" t="e">
        <f t="shared" si="76"/>
        <v>#N/A</v>
      </c>
      <c r="AC612" s="39" t="e">
        <f t="shared" si="77"/>
        <v>#N/A</v>
      </c>
    </row>
    <row r="613" spans="1:29" ht="10.5" customHeight="1">
      <c r="A613" s="25">
        <v>38162</v>
      </c>
      <c r="B613" s="26" t="s">
        <v>855</v>
      </c>
      <c r="C613" s="27">
        <v>1</v>
      </c>
      <c r="D613" s="27" t="s">
        <v>26</v>
      </c>
      <c r="E613" s="28">
        <v>5143</v>
      </c>
      <c r="F613" s="28">
        <v>5143</v>
      </c>
      <c r="G613" s="28">
        <v>0</v>
      </c>
      <c r="H613" s="28">
        <v>12.6</v>
      </c>
      <c r="I613" s="28">
        <v>14</v>
      </c>
      <c r="J613" s="29">
        <v>0.1573</v>
      </c>
      <c r="K613" s="28">
        <v>12.6</v>
      </c>
      <c r="L613" s="28">
        <v>14</v>
      </c>
      <c r="M613" s="29">
        <f t="shared" si="79"/>
        <v>0.1573</v>
      </c>
      <c r="N613" s="30">
        <v>4670004374214</v>
      </c>
      <c r="O613" s="27">
        <v>84</v>
      </c>
      <c r="P613" s="27">
        <v>8414</v>
      </c>
      <c r="Q613" s="27" t="s">
        <v>850</v>
      </c>
      <c r="R613" s="31">
        <f>VLOOKUP(Q613,[1]Страна!D$1:F$120,2,FALSE)</f>
        <v>0</v>
      </c>
      <c r="S613" s="32" t="s">
        <v>28</v>
      </c>
      <c r="T613" s="27" t="str">
        <f>VLOOKUP(S613,[1]Страна!$A$2:$B$246,2,0)</f>
        <v>КИТАЙ</v>
      </c>
      <c r="W613" s="34"/>
      <c r="X613" s="35" t="e">
        <f t="shared" si="73"/>
        <v>#N/A</v>
      </c>
      <c r="Y613" s="35" t="e">
        <f>VLOOKUP(W613,A611:$S$5784,9,FALSE)</f>
        <v>#N/A</v>
      </c>
      <c r="Z613" s="36" t="e">
        <f t="shared" si="74"/>
        <v>#N/A</v>
      </c>
      <c r="AA613" s="37" t="e">
        <f t="shared" si="75"/>
        <v>#N/A</v>
      </c>
      <c r="AB613" s="38" t="e">
        <f t="shared" si="76"/>
        <v>#N/A</v>
      </c>
      <c r="AC613" s="39" t="e">
        <f t="shared" si="77"/>
        <v>#N/A</v>
      </c>
    </row>
    <row r="614" spans="1:29" ht="10.5" customHeight="1">
      <c r="A614" s="25">
        <v>39309</v>
      </c>
      <c r="B614" s="26" t="s">
        <v>856</v>
      </c>
      <c r="C614" s="27">
        <v>1</v>
      </c>
      <c r="D614" s="27" t="s">
        <v>26</v>
      </c>
      <c r="E614" s="28">
        <v>2242</v>
      </c>
      <c r="F614" s="28">
        <v>2242</v>
      </c>
      <c r="G614" s="28">
        <v>0</v>
      </c>
      <c r="H614" s="28">
        <v>5.8</v>
      </c>
      <c r="I614" s="28">
        <v>6.8</v>
      </c>
      <c r="J614" s="29">
        <v>6.1055999999999999E-2</v>
      </c>
      <c r="K614" s="28">
        <v>5.8</v>
      </c>
      <c r="L614" s="28">
        <v>6.8</v>
      </c>
      <c r="M614" s="29">
        <f t="shared" si="79"/>
        <v>6.1055999999999999E-2</v>
      </c>
      <c r="N614" s="30">
        <v>4680013312022</v>
      </c>
      <c r="O614" s="27">
        <v>84</v>
      </c>
      <c r="P614" s="27">
        <v>8414</v>
      </c>
      <c r="Q614" s="27" t="s">
        <v>850</v>
      </c>
      <c r="R614" s="31">
        <f>VLOOKUP(Q614,[1]Страна!D$1:F$120,2,FALSE)</f>
        <v>0</v>
      </c>
      <c r="S614" s="32" t="s">
        <v>28</v>
      </c>
      <c r="T614" s="27" t="str">
        <f>VLOOKUP(S614,[1]Страна!$A$2:$B$246,2,0)</f>
        <v>КИТАЙ</v>
      </c>
      <c r="W614" s="34"/>
      <c r="X614" s="35" t="e">
        <f t="shared" si="73"/>
        <v>#N/A</v>
      </c>
      <c r="Y614" s="35" t="e">
        <f>VLOOKUP(W614,A612:$S$5784,9,FALSE)</f>
        <v>#N/A</v>
      </c>
      <c r="Z614" s="36" t="e">
        <f t="shared" si="74"/>
        <v>#N/A</v>
      </c>
      <c r="AA614" s="37" t="e">
        <f t="shared" si="75"/>
        <v>#N/A</v>
      </c>
      <c r="AB614" s="38" t="e">
        <f t="shared" si="76"/>
        <v>#N/A</v>
      </c>
      <c r="AC614" s="39" t="e">
        <f t="shared" si="77"/>
        <v>#N/A</v>
      </c>
    </row>
    <row r="615" spans="1:29" ht="10.5" customHeight="1">
      <c r="A615" s="25">
        <v>39315</v>
      </c>
      <c r="B615" s="26" t="s">
        <v>857</v>
      </c>
      <c r="C615" s="27">
        <v>1</v>
      </c>
      <c r="D615" s="27" t="s">
        <v>26</v>
      </c>
      <c r="E615" s="28">
        <v>3786</v>
      </c>
      <c r="F615" s="28">
        <v>3786</v>
      </c>
      <c r="G615" s="28">
        <v>0</v>
      </c>
      <c r="H615" s="28">
        <v>2.7</v>
      </c>
      <c r="I615" s="28">
        <v>3</v>
      </c>
      <c r="J615" s="29">
        <v>6.7932000000000006E-2</v>
      </c>
      <c r="K615" s="28">
        <v>2.7</v>
      </c>
      <c r="L615" s="28">
        <v>3</v>
      </c>
      <c r="M615" s="29">
        <f t="shared" si="79"/>
        <v>6.7932000000000006E-2</v>
      </c>
      <c r="N615" s="30">
        <v>4680013312008</v>
      </c>
      <c r="O615" s="27">
        <v>84</v>
      </c>
      <c r="P615" s="27">
        <v>8414</v>
      </c>
      <c r="Q615" s="27" t="s">
        <v>850</v>
      </c>
      <c r="R615" s="31">
        <f>VLOOKUP(Q615,[1]Страна!D$1:F$120,2,FALSE)</f>
        <v>0</v>
      </c>
      <c r="S615" s="32" t="s">
        <v>28</v>
      </c>
      <c r="T615" s="27" t="str">
        <f>VLOOKUP(S615,[1]Страна!$A$2:$B$246,2,0)</f>
        <v>КИТАЙ</v>
      </c>
      <c r="W615" s="34"/>
      <c r="X615" s="35" t="e">
        <f t="shared" si="73"/>
        <v>#N/A</v>
      </c>
      <c r="Y615" s="35" t="e">
        <f>VLOOKUP(W615,A613:$S$5784,9,FALSE)</f>
        <v>#N/A</v>
      </c>
      <c r="Z615" s="36" t="e">
        <f t="shared" si="74"/>
        <v>#N/A</v>
      </c>
      <c r="AA615" s="37" t="e">
        <f t="shared" si="75"/>
        <v>#N/A</v>
      </c>
      <c r="AB615" s="38" t="e">
        <f t="shared" si="76"/>
        <v>#N/A</v>
      </c>
      <c r="AC615" s="39" t="e">
        <f t="shared" si="77"/>
        <v>#N/A</v>
      </c>
    </row>
    <row r="616" spans="1:29" ht="10.5" customHeight="1">
      <c r="A616" s="25">
        <v>39314</v>
      </c>
      <c r="B616" s="26" t="s">
        <v>858</v>
      </c>
      <c r="C616" s="27">
        <v>2</v>
      </c>
      <c r="D616" s="27" t="s">
        <v>26</v>
      </c>
      <c r="E616" s="28">
        <v>4862</v>
      </c>
      <c r="F616" s="28">
        <v>9724</v>
      </c>
      <c r="G616" s="28">
        <v>0</v>
      </c>
      <c r="H616" s="28">
        <v>11.6</v>
      </c>
      <c r="I616" s="28">
        <v>13.4</v>
      </c>
      <c r="J616" s="29">
        <v>9.8367999999999997E-2</v>
      </c>
      <c r="K616" s="28">
        <v>23.2</v>
      </c>
      <c r="L616" s="28">
        <v>26.8</v>
      </c>
      <c r="M616" s="29">
        <f t="shared" si="79"/>
        <v>0.19673599999999999</v>
      </c>
      <c r="N616" s="30">
        <v>4680013311995</v>
      </c>
      <c r="O616" s="27">
        <v>84</v>
      </c>
      <c r="P616" s="27">
        <v>8414</v>
      </c>
      <c r="Q616" s="27" t="s">
        <v>850</v>
      </c>
      <c r="R616" s="31">
        <f>VLOOKUP(Q616,[1]Страна!D$1:F$120,2,FALSE)</f>
        <v>0</v>
      </c>
      <c r="S616" s="32" t="s">
        <v>28</v>
      </c>
      <c r="T616" s="27" t="str">
        <f>VLOOKUP(S616,[1]Страна!$A$2:$B$246,2,0)</f>
        <v>КИТАЙ</v>
      </c>
      <c r="W616" s="34"/>
      <c r="X616" s="35" t="e">
        <f t="shared" si="73"/>
        <v>#N/A</v>
      </c>
      <c r="Y616" s="35" t="e">
        <f>VLOOKUP(W616,A614:$S$5784,9,FALSE)</f>
        <v>#N/A</v>
      </c>
      <c r="Z616" s="36" t="e">
        <f t="shared" si="74"/>
        <v>#N/A</v>
      </c>
      <c r="AA616" s="37" t="e">
        <f t="shared" si="75"/>
        <v>#N/A</v>
      </c>
      <c r="AB616" s="38" t="e">
        <f t="shared" si="76"/>
        <v>#N/A</v>
      </c>
      <c r="AC616" s="39" t="e">
        <f t="shared" si="77"/>
        <v>#N/A</v>
      </c>
    </row>
    <row r="617" spans="1:29" ht="10.5" customHeight="1">
      <c r="A617" s="25">
        <v>39316</v>
      </c>
      <c r="B617" s="26" t="s">
        <v>859</v>
      </c>
      <c r="C617" s="27">
        <v>1</v>
      </c>
      <c r="D617" s="27" t="s">
        <v>26</v>
      </c>
      <c r="E617" s="28">
        <v>7395</v>
      </c>
      <c r="F617" s="28">
        <v>7395</v>
      </c>
      <c r="G617" s="28">
        <v>0</v>
      </c>
      <c r="H617" s="28">
        <v>14</v>
      </c>
      <c r="I617" s="28">
        <v>16</v>
      </c>
      <c r="J617" s="29">
        <v>0.152064</v>
      </c>
      <c r="K617" s="28">
        <v>14</v>
      </c>
      <c r="L617" s="28">
        <v>16</v>
      </c>
      <c r="M617" s="29">
        <f t="shared" si="79"/>
        <v>0.152064</v>
      </c>
      <c r="N617" s="30">
        <v>4680013311957</v>
      </c>
      <c r="O617" s="27">
        <v>84</v>
      </c>
      <c r="P617" s="27">
        <v>8414</v>
      </c>
      <c r="Q617" s="27" t="s">
        <v>850</v>
      </c>
      <c r="R617" s="31">
        <f>VLOOKUP(Q617,[1]Страна!D$1:F$120,2,FALSE)</f>
        <v>0</v>
      </c>
      <c r="S617" s="32" t="s">
        <v>28</v>
      </c>
      <c r="T617" s="27" t="str">
        <f>VLOOKUP(S617,[1]Страна!$A$2:$B$246,2,0)</f>
        <v>КИТАЙ</v>
      </c>
      <c r="W617" s="34"/>
      <c r="X617" s="35" t="e">
        <f t="shared" si="73"/>
        <v>#N/A</v>
      </c>
      <c r="Y617" s="35" t="e">
        <f>VLOOKUP(W617,A615:$S$5784,9,FALSE)</f>
        <v>#N/A</v>
      </c>
      <c r="Z617" s="36" t="e">
        <f t="shared" si="74"/>
        <v>#N/A</v>
      </c>
      <c r="AA617" s="37" t="e">
        <f t="shared" si="75"/>
        <v>#N/A</v>
      </c>
      <c r="AB617" s="38" t="e">
        <f t="shared" si="76"/>
        <v>#N/A</v>
      </c>
      <c r="AC617" s="39" t="e">
        <f t="shared" si="77"/>
        <v>#N/A</v>
      </c>
    </row>
    <row r="618" spans="1:29" ht="10.5" customHeight="1">
      <c r="A618" s="25">
        <v>190965</v>
      </c>
      <c r="B618" s="26" t="s">
        <v>860</v>
      </c>
      <c r="C618" s="27">
        <v>1</v>
      </c>
      <c r="D618" s="27" t="s">
        <v>26</v>
      </c>
      <c r="E618" s="28">
        <v>11416</v>
      </c>
      <c r="F618" s="28">
        <v>11416</v>
      </c>
      <c r="G618" s="28">
        <v>0</v>
      </c>
      <c r="H618" s="28">
        <v>15</v>
      </c>
      <c r="I618" s="28">
        <v>17</v>
      </c>
      <c r="J618" s="29">
        <v>0.24696000000000001</v>
      </c>
      <c r="K618" s="28">
        <v>15</v>
      </c>
      <c r="L618" s="28">
        <v>17</v>
      </c>
      <c r="M618" s="29">
        <f t="shared" si="79"/>
        <v>0.24696000000000001</v>
      </c>
      <c r="N618" s="30">
        <v>4811260007298</v>
      </c>
      <c r="O618" s="27">
        <v>84</v>
      </c>
      <c r="P618" s="27">
        <v>8414</v>
      </c>
      <c r="Q618" s="27" t="s">
        <v>850</v>
      </c>
      <c r="R618" s="31">
        <f>VLOOKUP(Q618,[1]Страна!D$1:F$120,2,FALSE)</f>
        <v>0</v>
      </c>
      <c r="S618" s="32" t="s">
        <v>457</v>
      </c>
      <c r="T618" s="27" t="str">
        <f>VLOOKUP(S618,[1]Страна!$A$2:$B$246,2,0)</f>
        <v xml:space="preserve">БЕЛАРУСЬ </v>
      </c>
      <c r="W618" s="34"/>
      <c r="X618" s="35" t="e">
        <f t="shared" si="73"/>
        <v>#N/A</v>
      </c>
      <c r="Y618" s="35" t="e">
        <f>VLOOKUP(W618,A616:$S$5784,9,FALSE)</f>
        <v>#N/A</v>
      </c>
      <c r="Z618" s="36" t="e">
        <f t="shared" si="74"/>
        <v>#N/A</v>
      </c>
      <c r="AA618" s="37" t="e">
        <f t="shared" si="75"/>
        <v>#N/A</v>
      </c>
      <c r="AB618" s="38" t="e">
        <f t="shared" si="76"/>
        <v>#N/A</v>
      </c>
      <c r="AC618" s="39" t="e">
        <f t="shared" si="77"/>
        <v>#N/A</v>
      </c>
    </row>
    <row r="619" spans="1:29" ht="10.5" customHeight="1">
      <c r="A619" s="25">
        <v>190966</v>
      </c>
      <c r="B619" s="26" t="s">
        <v>861</v>
      </c>
      <c r="C619" s="27">
        <v>1</v>
      </c>
      <c r="D619" s="27" t="s">
        <v>26</v>
      </c>
      <c r="E619" s="28">
        <v>11062</v>
      </c>
      <c r="F619" s="28">
        <v>11062</v>
      </c>
      <c r="G619" s="28">
        <v>0</v>
      </c>
      <c r="H619" s="28">
        <v>15</v>
      </c>
      <c r="I619" s="28">
        <v>17</v>
      </c>
      <c r="J619" s="29">
        <v>0.24696000000000001</v>
      </c>
      <c r="K619" s="28">
        <v>15</v>
      </c>
      <c r="L619" s="28">
        <v>17</v>
      </c>
      <c r="M619" s="29">
        <f t="shared" si="79"/>
        <v>0.24696000000000001</v>
      </c>
      <c r="N619" s="30">
        <v>4811260007304</v>
      </c>
      <c r="O619" s="27">
        <v>84</v>
      </c>
      <c r="P619" s="27">
        <v>8414</v>
      </c>
      <c r="Q619" s="27" t="s">
        <v>850</v>
      </c>
      <c r="R619" s="31">
        <f>VLOOKUP(Q619,[1]Страна!D$1:F$120,2,FALSE)</f>
        <v>0</v>
      </c>
      <c r="S619" s="32" t="s">
        <v>457</v>
      </c>
      <c r="T619" s="27" t="str">
        <f>VLOOKUP(S619,[1]Страна!$A$2:$B$246,2,0)</f>
        <v xml:space="preserve">БЕЛАРУСЬ </v>
      </c>
      <c r="W619" s="34"/>
      <c r="X619" s="35" t="e">
        <f t="shared" si="73"/>
        <v>#N/A</v>
      </c>
      <c r="Y619" s="35" t="e">
        <f>VLOOKUP(W619,A617:$S$5784,9,FALSE)</f>
        <v>#N/A</v>
      </c>
      <c r="Z619" s="36" t="e">
        <f t="shared" si="74"/>
        <v>#N/A</v>
      </c>
      <c r="AA619" s="37" t="e">
        <f t="shared" si="75"/>
        <v>#N/A</v>
      </c>
      <c r="AB619" s="38" t="e">
        <f t="shared" si="76"/>
        <v>#N/A</v>
      </c>
      <c r="AC619" s="39" t="e">
        <f t="shared" si="77"/>
        <v>#N/A</v>
      </c>
    </row>
    <row r="620" spans="1:29" ht="10.5" customHeight="1">
      <c r="A620" s="25">
        <v>212260</v>
      </c>
      <c r="B620" s="26" t="s">
        <v>862</v>
      </c>
      <c r="C620" s="27">
        <v>1</v>
      </c>
      <c r="D620" s="27" t="s">
        <v>26</v>
      </c>
      <c r="E620" s="28">
        <v>11079</v>
      </c>
      <c r="F620" s="28">
        <v>11079</v>
      </c>
      <c r="G620" s="28">
        <v>0</v>
      </c>
      <c r="H620" s="28">
        <v>15</v>
      </c>
      <c r="I620" s="28">
        <v>17</v>
      </c>
      <c r="J620" s="29">
        <v>0.249888</v>
      </c>
      <c r="K620" s="28">
        <v>15</v>
      </c>
      <c r="L620" s="28">
        <v>17</v>
      </c>
      <c r="M620" s="29">
        <f t="shared" si="79"/>
        <v>0.249888</v>
      </c>
      <c r="N620" s="30">
        <v>4811260008011</v>
      </c>
      <c r="O620" s="27">
        <v>84</v>
      </c>
      <c r="P620" s="27">
        <v>8414</v>
      </c>
      <c r="Q620" s="27" t="s">
        <v>850</v>
      </c>
      <c r="R620" s="31">
        <f>VLOOKUP(Q620,[1]Страна!D$1:F$120,2,FALSE)</f>
        <v>0</v>
      </c>
      <c r="S620" s="32" t="s">
        <v>457</v>
      </c>
      <c r="T620" s="27" t="str">
        <f>VLOOKUP(S620,[1]Страна!$A$2:$B$246,2,0)</f>
        <v xml:space="preserve">БЕЛАРУСЬ </v>
      </c>
      <c r="W620" s="34"/>
      <c r="X620" s="35" t="e">
        <f t="shared" si="73"/>
        <v>#N/A</v>
      </c>
      <c r="Y620" s="35" t="e">
        <f>VLOOKUP(W620,A618:$S$5784,9,FALSE)</f>
        <v>#N/A</v>
      </c>
      <c r="Z620" s="36" t="e">
        <f t="shared" si="74"/>
        <v>#N/A</v>
      </c>
      <c r="AA620" s="37" t="e">
        <f t="shared" si="75"/>
        <v>#N/A</v>
      </c>
      <c r="AB620" s="38" t="e">
        <f t="shared" si="76"/>
        <v>#N/A</v>
      </c>
      <c r="AC620" s="39" t="e">
        <f t="shared" si="77"/>
        <v>#N/A</v>
      </c>
    </row>
    <row r="621" spans="1:29" ht="10.5" customHeight="1">
      <c r="A621" s="25">
        <v>190969</v>
      </c>
      <c r="B621" s="26" t="s">
        <v>863</v>
      </c>
      <c r="C621" s="27">
        <v>1</v>
      </c>
      <c r="D621" s="27" t="s">
        <v>26</v>
      </c>
      <c r="E621" s="28">
        <v>4264</v>
      </c>
      <c r="F621" s="28">
        <v>4264</v>
      </c>
      <c r="G621" s="28">
        <v>0</v>
      </c>
      <c r="H621" s="28">
        <v>6.6</v>
      </c>
      <c r="I621" s="28">
        <v>8.5</v>
      </c>
      <c r="J621" s="29">
        <v>7.0685999999999999E-2</v>
      </c>
      <c r="K621" s="28">
        <v>6.6</v>
      </c>
      <c r="L621" s="28">
        <v>8.5</v>
      </c>
      <c r="M621" s="29">
        <f t="shared" si="79"/>
        <v>7.0685999999999999E-2</v>
      </c>
      <c r="N621" s="30">
        <v>4811260005300</v>
      </c>
      <c r="O621" s="27">
        <v>84</v>
      </c>
      <c r="P621" s="27">
        <v>8414</v>
      </c>
      <c r="Q621" s="27" t="s">
        <v>850</v>
      </c>
      <c r="R621" s="31">
        <f>VLOOKUP(Q621,[1]Страна!D$1:F$120,2,FALSE)</f>
        <v>0</v>
      </c>
      <c r="S621" s="32" t="s">
        <v>457</v>
      </c>
      <c r="T621" s="27" t="str">
        <f>VLOOKUP(S621,[1]Страна!$A$2:$B$246,2,0)</f>
        <v xml:space="preserve">БЕЛАРУСЬ </v>
      </c>
      <c r="W621" s="34"/>
      <c r="X621" s="35" t="e">
        <f t="shared" si="73"/>
        <v>#N/A</v>
      </c>
      <c r="Y621" s="35" t="e">
        <f>VLOOKUP(W621,A619:$S$5784,9,FALSE)</f>
        <v>#N/A</v>
      </c>
      <c r="Z621" s="36" t="e">
        <f t="shared" si="74"/>
        <v>#N/A</v>
      </c>
      <c r="AA621" s="37" t="e">
        <f t="shared" si="75"/>
        <v>#N/A</v>
      </c>
      <c r="AB621" s="38" t="e">
        <f t="shared" si="76"/>
        <v>#N/A</v>
      </c>
      <c r="AC621" s="39" t="e">
        <f t="shared" si="77"/>
        <v>#N/A</v>
      </c>
    </row>
    <row r="622" spans="1:29" ht="10.5" customHeight="1">
      <c r="A622" s="25">
        <v>153223</v>
      </c>
      <c r="B622" s="26" t="s">
        <v>864</v>
      </c>
      <c r="C622" s="27">
        <v>2</v>
      </c>
      <c r="D622" s="27" t="s">
        <v>26</v>
      </c>
      <c r="E622" s="28">
        <v>6163</v>
      </c>
      <c r="F622" s="28">
        <v>12326</v>
      </c>
      <c r="G622" s="28">
        <v>0</v>
      </c>
      <c r="H622" s="28">
        <v>6</v>
      </c>
      <c r="I622" s="28">
        <v>7</v>
      </c>
      <c r="J622" s="29">
        <v>6.4638000000000001E-2</v>
      </c>
      <c r="K622" s="28">
        <v>12</v>
      </c>
      <c r="L622" s="28">
        <v>14</v>
      </c>
      <c r="M622" s="29">
        <f t="shared" si="79"/>
        <v>0.129276</v>
      </c>
      <c r="N622" s="30">
        <v>4895156816300</v>
      </c>
      <c r="O622" s="27">
        <v>84</v>
      </c>
      <c r="P622" s="27">
        <v>8415</v>
      </c>
      <c r="Q622" s="27" t="s">
        <v>865</v>
      </c>
      <c r="R622" s="31">
        <f>VLOOKUP(Q622,[1]Страна!D$1:F$120,2,FALSE)</f>
        <v>0</v>
      </c>
      <c r="S622" s="32" t="s">
        <v>28</v>
      </c>
      <c r="T622" s="27" t="str">
        <f>VLOOKUP(S622,[1]Страна!$A$2:$B$246,2,0)</f>
        <v>КИТАЙ</v>
      </c>
      <c r="W622" s="34"/>
      <c r="X622" s="35" t="e">
        <f t="shared" ref="X622:X685" si="80">VLOOKUP(W622,$A$2:$S$5784,8,FALSE)</f>
        <v>#N/A</v>
      </c>
      <c r="Y622" s="35" t="e">
        <f>VLOOKUP(W622,A620:$S$5784,9,FALSE)</f>
        <v>#N/A</v>
      </c>
      <c r="Z622" s="36" t="e">
        <f t="shared" si="74"/>
        <v>#N/A</v>
      </c>
      <c r="AA622" s="37" t="e">
        <f t="shared" si="75"/>
        <v>#N/A</v>
      </c>
      <c r="AB622" s="38" t="e">
        <f t="shared" si="76"/>
        <v>#N/A</v>
      </c>
      <c r="AC622" s="39" t="e">
        <f t="shared" si="77"/>
        <v>#N/A</v>
      </c>
    </row>
    <row r="623" spans="1:29" ht="10.5" customHeight="1">
      <c r="A623" s="25">
        <v>60698</v>
      </c>
      <c r="B623" s="26" t="s">
        <v>866</v>
      </c>
      <c r="C623" s="27">
        <v>1</v>
      </c>
      <c r="D623" s="27" t="s">
        <v>26</v>
      </c>
      <c r="E623" s="28">
        <v>4709</v>
      </c>
      <c r="F623" s="28">
        <v>4709</v>
      </c>
      <c r="G623" s="28">
        <v>0</v>
      </c>
      <c r="H623" s="28">
        <v>12</v>
      </c>
      <c r="I623" s="28">
        <v>13</v>
      </c>
      <c r="J623" s="29">
        <v>0.13056000000000001</v>
      </c>
      <c r="K623" s="28">
        <v>12</v>
      </c>
      <c r="L623" s="28">
        <v>13</v>
      </c>
      <c r="M623" s="29">
        <f t="shared" si="79"/>
        <v>0.13056000000000001</v>
      </c>
      <c r="N623" s="30">
        <v>4670004378304</v>
      </c>
      <c r="O623" s="27">
        <v>84</v>
      </c>
      <c r="P623" s="27">
        <v>8414</v>
      </c>
      <c r="Q623" s="27" t="s">
        <v>850</v>
      </c>
      <c r="R623" s="31">
        <f>VLOOKUP(Q623,[1]Страна!D$1:F$120,2,FALSE)</f>
        <v>0</v>
      </c>
      <c r="S623" s="32" t="s">
        <v>28</v>
      </c>
      <c r="T623" s="27" t="str">
        <f>VLOOKUP(S623,[1]Страна!$A$2:$B$246,2,0)</f>
        <v>КИТАЙ</v>
      </c>
      <c r="W623" s="34"/>
      <c r="X623" s="35" t="e">
        <f t="shared" si="80"/>
        <v>#N/A</v>
      </c>
      <c r="Y623" s="35" t="e">
        <f>VLOOKUP(W623,A621:$S$5784,9,FALSE)</f>
        <v>#N/A</v>
      </c>
      <c r="Z623" s="36" t="e">
        <f t="shared" si="74"/>
        <v>#N/A</v>
      </c>
      <c r="AA623" s="37" t="e">
        <f t="shared" si="75"/>
        <v>#N/A</v>
      </c>
      <c r="AB623" s="38" t="e">
        <f t="shared" si="76"/>
        <v>#N/A</v>
      </c>
      <c r="AC623" s="39" t="e">
        <f t="shared" si="77"/>
        <v>#N/A</v>
      </c>
    </row>
    <row r="624" spans="1:29" ht="10.5" customHeight="1">
      <c r="A624" s="25" t="s">
        <v>867</v>
      </c>
      <c r="B624" s="26" t="s">
        <v>868</v>
      </c>
      <c r="C624" s="27">
        <v>2</v>
      </c>
      <c r="D624" s="27" t="s">
        <v>26</v>
      </c>
      <c r="E624" s="28">
        <v>4866</v>
      </c>
      <c r="F624" s="28">
        <v>9732</v>
      </c>
      <c r="G624" s="28">
        <v>0</v>
      </c>
      <c r="H624" s="28">
        <v>15</v>
      </c>
      <c r="I624" s="28">
        <v>18</v>
      </c>
      <c r="J624" s="29">
        <v>0.15246000000000001</v>
      </c>
      <c r="K624" s="28">
        <v>30</v>
      </c>
      <c r="L624" s="28">
        <v>36</v>
      </c>
      <c r="M624" s="29">
        <f t="shared" si="79"/>
        <v>0.30492000000000002</v>
      </c>
      <c r="N624" s="30" t="e">
        <v>#N/A</v>
      </c>
      <c r="O624" s="27">
        <v>84</v>
      </c>
      <c r="P624" s="27">
        <v>8414</v>
      </c>
      <c r="Q624" s="27" t="s">
        <v>850</v>
      </c>
      <c r="R624" s="31">
        <f>VLOOKUP(Q624,[1]Страна!D$1:F$120,2,FALSE)</f>
        <v>0</v>
      </c>
      <c r="S624" s="32" t="s">
        <v>223</v>
      </c>
      <c r="T624" s="27" t="str">
        <f>VLOOKUP(S624,[1]Страна!$A$2:$B$246,2,0)</f>
        <v>ТУРЦИЯ</v>
      </c>
      <c r="W624" s="34"/>
      <c r="X624" s="35" t="e">
        <f t="shared" si="80"/>
        <v>#N/A</v>
      </c>
      <c r="Y624" s="35" t="e">
        <f>VLOOKUP(W624,A622:$S$5784,9,FALSE)</f>
        <v>#N/A</v>
      </c>
      <c r="Z624" s="36" t="e">
        <f t="shared" si="74"/>
        <v>#N/A</v>
      </c>
      <c r="AA624" s="37" t="e">
        <f t="shared" si="75"/>
        <v>#N/A</v>
      </c>
      <c r="AB624" s="38" t="e">
        <f t="shared" si="76"/>
        <v>#N/A</v>
      </c>
      <c r="AC624" s="39" t="e">
        <f t="shared" si="77"/>
        <v>#N/A</v>
      </c>
    </row>
    <row r="625" spans="1:29" ht="10.5" customHeight="1">
      <c r="A625" s="25" t="s">
        <v>869</v>
      </c>
      <c r="B625" s="26" t="s">
        <v>870</v>
      </c>
      <c r="C625" s="27">
        <v>5</v>
      </c>
      <c r="D625" s="27" t="s">
        <v>26</v>
      </c>
      <c r="E625" s="28">
        <v>5392</v>
      </c>
      <c r="F625" s="28">
        <v>26960</v>
      </c>
      <c r="G625" s="28">
        <v>0</v>
      </c>
      <c r="H625" s="28">
        <v>7</v>
      </c>
      <c r="I625" s="28">
        <v>9</v>
      </c>
      <c r="J625" s="29">
        <v>0.15246000000000001</v>
      </c>
      <c r="K625" s="28">
        <v>35</v>
      </c>
      <c r="L625" s="28">
        <v>45</v>
      </c>
      <c r="M625" s="29">
        <f t="shared" si="79"/>
        <v>0.76230000000000009</v>
      </c>
      <c r="N625" s="30" t="e">
        <v>#N/A</v>
      </c>
      <c r="O625" s="27">
        <v>84</v>
      </c>
      <c r="P625" s="27">
        <v>8414</v>
      </c>
      <c r="Q625" s="27" t="s">
        <v>850</v>
      </c>
      <c r="R625" s="31">
        <f>VLOOKUP(Q625,[1]Страна!D$1:F$120,2,FALSE)</f>
        <v>0</v>
      </c>
      <c r="S625" s="32" t="s">
        <v>223</v>
      </c>
      <c r="T625" s="27" t="str">
        <f>VLOOKUP(S625,[1]Страна!$A$2:$B$246,2,0)</f>
        <v>ТУРЦИЯ</v>
      </c>
      <c r="W625" s="34"/>
      <c r="X625" s="35" t="e">
        <f t="shared" si="80"/>
        <v>#N/A</v>
      </c>
      <c r="Y625" s="35" t="e">
        <f>VLOOKUP(W625,A623:$S$5784,9,FALSE)</f>
        <v>#N/A</v>
      </c>
      <c r="Z625" s="36" t="e">
        <f t="shared" si="74"/>
        <v>#N/A</v>
      </c>
      <c r="AA625" s="37" t="e">
        <f t="shared" si="75"/>
        <v>#N/A</v>
      </c>
      <c r="AB625" s="38" t="e">
        <f t="shared" si="76"/>
        <v>#N/A</v>
      </c>
      <c r="AC625" s="39" t="e">
        <f t="shared" si="77"/>
        <v>#N/A</v>
      </c>
    </row>
    <row r="626" spans="1:29" ht="10.5" customHeight="1">
      <c r="A626" s="25" t="s">
        <v>871</v>
      </c>
      <c r="B626" s="26" t="s">
        <v>872</v>
      </c>
      <c r="C626" s="27">
        <v>5</v>
      </c>
      <c r="D626" s="27" t="s">
        <v>26</v>
      </c>
      <c r="E626" s="28">
        <v>9969</v>
      </c>
      <c r="F626" s="28">
        <v>49845</v>
      </c>
      <c r="G626" s="28">
        <v>0</v>
      </c>
      <c r="H626" s="28">
        <v>12</v>
      </c>
      <c r="I626" s="28">
        <v>14</v>
      </c>
      <c r="J626" s="29">
        <v>0.15246000000000001</v>
      </c>
      <c r="K626" s="28">
        <v>60</v>
      </c>
      <c r="L626" s="28">
        <v>70</v>
      </c>
      <c r="M626" s="29">
        <f t="shared" si="79"/>
        <v>0.76230000000000009</v>
      </c>
      <c r="N626" s="30" t="e">
        <v>#N/A</v>
      </c>
      <c r="O626" s="27">
        <v>84</v>
      </c>
      <c r="P626" s="27">
        <v>8414</v>
      </c>
      <c r="Q626" s="27" t="s">
        <v>850</v>
      </c>
      <c r="R626" s="31">
        <f>VLOOKUP(Q626,[1]Страна!D$1:F$120,2,FALSE)</f>
        <v>0</v>
      </c>
      <c r="S626" s="32" t="s">
        <v>223</v>
      </c>
      <c r="T626" s="27" t="str">
        <f>VLOOKUP(S626,[1]Страна!$A$2:$B$246,2,0)</f>
        <v>ТУРЦИЯ</v>
      </c>
      <c r="W626" s="34"/>
      <c r="X626" s="35" t="e">
        <f t="shared" si="80"/>
        <v>#N/A</v>
      </c>
      <c r="Y626" s="35" t="e">
        <f>VLOOKUP(W626,A624:$S$5784,9,FALSE)</f>
        <v>#N/A</v>
      </c>
      <c r="Z626" s="36" t="e">
        <f t="shared" si="74"/>
        <v>#N/A</v>
      </c>
      <c r="AA626" s="37" t="e">
        <f t="shared" si="75"/>
        <v>#N/A</v>
      </c>
      <c r="AB626" s="38" t="e">
        <f t="shared" si="76"/>
        <v>#N/A</v>
      </c>
      <c r="AC626" s="39" t="e">
        <f t="shared" si="77"/>
        <v>#N/A</v>
      </c>
    </row>
    <row r="627" spans="1:29" ht="10.5" customHeight="1">
      <c r="A627" s="25" t="s">
        <v>873</v>
      </c>
      <c r="B627" s="26" t="s">
        <v>874</v>
      </c>
      <c r="C627" s="27">
        <v>5</v>
      </c>
      <c r="D627" s="27" t="s">
        <v>26</v>
      </c>
      <c r="E627" s="28">
        <v>10568</v>
      </c>
      <c r="F627" s="28">
        <v>52840</v>
      </c>
      <c r="G627" s="28">
        <v>0</v>
      </c>
      <c r="H627" s="28">
        <v>14</v>
      </c>
      <c r="I627" s="28">
        <v>16</v>
      </c>
      <c r="J627" s="29">
        <v>0.15246000000000001</v>
      </c>
      <c r="K627" s="28">
        <v>70</v>
      </c>
      <c r="L627" s="28">
        <v>80</v>
      </c>
      <c r="M627" s="29">
        <f t="shared" si="79"/>
        <v>0.76230000000000009</v>
      </c>
      <c r="N627" s="30" t="e">
        <v>#N/A</v>
      </c>
      <c r="O627" s="27">
        <v>84</v>
      </c>
      <c r="P627" s="27">
        <v>8414</v>
      </c>
      <c r="Q627" s="27" t="s">
        <v>850</v>
      </c>
      <c r="R627" s="31">
        <f>VLOOKUP(Q627,[1]Страна!D$1:F$120,2,FALSE)</f>
        <v>0</v>
      </c>
      <c r="S627" s="32" t="s">
        <v>223</v>
      </c>
      <c r="T627" s="27" t="str">
        <f>VLOOKUP(S627,[1]Страна!$A$2:$B$246,2,0)</f>
        <v>ТУРЦИЯ</v>
      </c>
      <c r="W627" s="34"/>
      <c r="X627" s="35" t="e">
        <f t="shared" si="80"/>
        <v>#N/A</v>
      </c>
      <c r="Y627" s="35" t="e">
        <f>VLOOKUP(W627,A625:$S$5784,9,FALSE)</f>
        <v>#N/A</v>
      </c>
      <c r="Z627" s="36" t="e">
        <f t="shared" si="74"/>
        <v>#N/A</v>
      </c>
      <c r="AA627" s="37" t="e">
        <f t="shared" si="75"/>
        <v>#N/A</v>
      </c>
      <c r="AB627" s="38" t="e">
        <f t="shared" si="76"/>
        <v>#N/A</v>
      </c>
      <c r="AC627" s="39" t="e">
        <f t="shared" si="77"/>
        <v>#N/A</v>
      </c>
    </row>
    <row r="628" spans="1:29" ht="10.5" customHeight="1">
      <c r="A628" s="25">
        <v>25678</v>
      </c>
      <c r="B628" s="26" t="s">
        <v>875</v>
      </c>
      <c r="C628" s="27">
        <v>1</v>
      </c>
      <c r="D628" s="27" t="s">
        <v>26</v>
      </c>
      <c r="E628" s="28">
        <v>2026</v>
      </c>
      <c r="F628" s="28">
        <v>2026</v>
      </c>
      <c r="G628" s="28">
        <v>0</v>
      </c>
      <c r="H628" s="28">
        <v>5</v>
      </c>
      <c r="I628" s="28">
        <v>5.4</v>
      </c>
      <c r="J628" s="29">
        <v>0.15246000000000001</v>
      </c>
      <c r="K628" s="28">
        <v>5</v>
      </c>
      <c r="L628" s="28">
        <v>5.4</v>
      </c>
      <c r="M628" s="29">
        <f t="shared" si="79"/>
        <v>0.15246000000000001</v>
      </c>
      <c r="N628" s="30">
        <v>4811260004198</v>
      </c>
      <c r="O628" s="27">
        <v>84</v>
      </c>
      <c r="P628" s="27">
        <v>8414</v>
      </c>
      <c r="Q628" s="27" t="s">
        <v>850</v>
      </c>
      <c r="R628" s="31">
        <f>VLOOKUP(Q628,[1]Страна!D$1:F$120,2,FALSE)</f>
        <v>0</v>
      </c>
      <c r="S628" s="32" t="s">
        <v>457</v>
      </c>
      <c r="T628" s="27" t="str">
        <f>VLOOKUP(S628,[1]Страна!$A$2:$B$246,2,0)</f>
        <v xml:space="preserve">БЕЛАРУСЬ </v>
      </c>
      <c r="W628" s="34"/>
      <c r="X628" s="35" t="e">
        <f t="shared" si="80"/>
        <v>#N/A</v>
      </c>
      <c r="Y628" s="35" t="e">
        <f>VLOOKUP(W628,A626:$S$5784,9,FALSE)</f>
        <v>#N/A</v>
      </c>
      <c r="Z628" s="36" t="e">
        <f t="shared" si="74"/>
        <v>#N/A</v>
      </c>
      <c r="AA628" s="37" t="e">
        <f t="shared" si="75"/>
        <v>#N/A</v>
      </c>
      <c r="AB628" s="38" t="e">
        <f t="shared" si="76"/>
        <v>#N/A</v>
      </c>
      <c r="AC628" s="39" t="e">
        <f t="shared" si="77"/>
        <v>#N/A</v>
      </c>
    </row>
    <row r="629" spans="1:29" ht="10.5" customHeight="1">
      <c r="A629" s="25">
        <v>24444</v>
      </c>
      <c r="B629" s="26" t="s">
        <v>876</v>
      </c>
      <c r="C629" s="27">
        <v>1</v>
      </c>
      <c r="D629" s="27" t="s">
        <v>26</v>
      </c>
      <c r="E629" s="28">
        <v>2034</v>
      </c>
      <c r="F629" s="28">
        <v>2034</v>
      </c>
      <c r="G629" s="28">
        <v>0</v>
      </c>
      <c r="H629" s="28">
        <v>5</v>
      </c>
      <c r="I629" s="28">
        <v>5.4</v>
      </c>
      <c r="J629" s="29">
        <v>0.16176599999999999</v>
      </c>
      <c r="K629" s="28">
        <v>5</v>
      </c>
      <c r="L629" s="28">
        <v>5.4</v>
      </c>
      <c r="M629" s="29">
        <f t="shared" si="79"/>
        <v>0.16176599999999999</v>
      </c>
      <c r="N629" s="30">
        <v>4811260004204</v>
      </c>
      <c r="O629" s="27">
        <v>84</v>
      </c>
      <c r="P629" s="27">
        <v>8414</v>
      </c>
      <c r="Q629" s="27" t="s">
        <v>850</v>
      </c>
      <c r="R629" s="31">
        <f>VLOOKUP(Q629,[1]Страна!D$1:F$120,2,FALSE)</f>
        <v>0</v>
      </c>
      <c r="S629" s="32" t="s">
        <v>457</v>
      </c>
      <c r="T629" s="27" t="str">
        <f>VLOOKUP(S629,[1]Страна!$A$2:$B$246,2,0)</f>
        <v xml:space="preserve">БЕЛАРУСЬ </v>
      </c>
      <c r="W629" s="34"/>
      <c r="X629" s="35" t="e">
        <f t="shared" si="80"/>
        <v>#N/A</v>
      </c>
      <c r="Y629" s="35" t="e">
        <f>VLOOKUP(W629,A627:$S$5784,9,FALSE)</f>
        <v>#N/A</v>
      </c>
      <c r="Z629" s="36" t="e">
        <f t="shared" si="74"/>
        <v>#N/A</v>
      </c>
      <c r="AA629" s="37" t="e">
        <f t="shared" si="75"/>
        <v>#N/A</v>
      </c>
      <c r="AB629" s="38" t="e">
        <f t="shared" si="76"/>
        <v>#N/A</v>
      </c>
      <c r="AC629" s="39" t="e">
        <f t="shared" si="77"/>
        <v>#N/A</v>
      </c>
    </row>
    <row r="630" spans="1:29" ht="10.5" customHeight="1">
      <c r="A630" s="25">
        <v>25679</v>
      </c>
      <c r="B630" s="26" t="s">
        <v>877</v>
      </c>
      <c r="C630" s="27">
        <v>1</v>
      </c>
      <c r="D630" s="27" t="s">
        <v>26</v>
      </c>
      <c r="E630" s="28">
        <v>2083</v>
      </c>
      <c r="F630" s="28">
        <v>2083</v>
      </c>
      <c r="G630" s="28">
        <v>0</v>
      </c>
      <c r="H630" s="28">
        <v>5</v>
      </c>
      <c r="I630" s="28">
        <v>5.4</v>
      </c>
      <c r="J630" s="29">
        <v>0.131712</v>
      </c>
      <c r="K630" s="28">
        <v>5</v>
      </c>
      <c r="L630" s="28">
        <v>5.4</v>
      </c>
      <c r="M630" s="29">
        <f t="shared" si="79"/>
        <v>0.131712</v>
      </c>
      <c r="N630" s="30">
        <v>4811260004211</v>
      </c>
      <c r="O630" s="27">
        <v>84</v>
      </c>
      <c r="P630" s="27">
        <v>8414</v>
      </c>
      <c r="Q630" s="27" t="s">
        <v>850</v>
      </c>
      <c r="R630" s="31">
        <f>VLOOKUP(Q630,[1]Страна!D$1:F$120,2,FALSE)</f>
        <v>0</v>
      </c>
      <c r="S630" s="32" t="s">
        <v>457</v>
      </c>
      <c r="T630" s="27" t="str">
        <f>VLOOKUP(S630,[1]Страна!$A$2:$B$246,2,0)</f>
        <v xml:space="preserve">БЕЛАРУСЬ </v>
      </c>
      <c r="W630" s="34"/>
      <c r="X630" s="35" t="e">
        <f t="shared" si="80"/>
        <v>#N/A</v>
      </c>
      <c r="Y630" s="35" t="e">
        <f>VLOOKUP(W630,A628:$S$5784,9,FALSE)</f>
        <v>#N/A</v>
      </c>
      <c r="Z630" s="36" t="e">
        <f t="shared" si="74"/>
        <v>#N/A</v>
      </c>
      <c r="AA630" s="37" t="e">
        <f t="shared" si="75"/>
        <v>#N/A</v>
      </c>
      <c r="AB630" s="38" t="e">
        <f t="shared" si="76"/>
        <v>#N/A</v>
      </c>
      <c r="AC630" s="39" t="e">
        <f t="shared" si="77"/>
        <v>#N/A</v>
      </c>
    </row>
    <row r="631" spans="1:29" ht="10.5" customHeight="1">
      <c r="A631" s="25">
        <v>25898</v>
      </c>
      <c r="B631" s="26" t="s">
        <v>878</v>
      </c>
      <c r="C631" s="27">
        <v>1</v>
      </c>
      <c r="D631" s="27" t="s">
        <v>26</v>
      </c>
      <c r="E631" s="28">
        <v>2091</v>
      </c>
      <c r="F631" s="28">
        <v>2091</v>
      </c>
      <c r="G631" s="28">
        <v>0</v>
      </c>
      <c r="H631" s="28">
        <v>5</v>
      </c>
      <c r="I631" s="28">
        <v>5.4</v>
      </c>
      <c r="J631" s="29">
        <v>0.13480500000000001</v>
      </c>
      <c r="K631" s="28">
        <v>5</v>
      </c>
      <c r="L631" s="28">
        <v>5.4</v>
      </c>
      <c r="M631" s="29">
        <f t="shared" si="79"/>
        <v>0.13480500000000001</v>
      </c>
      <c r="N631" s="30">
        <v>4811260004228</v>
      </c>
      <c r="O631" s="27">
        <v>84</v>
      </c>
      <c r="P631" s="27">
        <v>8414</v>
      </c>
      <c r="Q631" s="27" t="s">
        <v>850</v>
      </c>
      <c r="R631" s="31">
        <f>VLOOKUP(Q631,[1]Страна!D$1:F$120,2,FALSE)</f>
        <v>0</v>
      </c>
      <c r="S631" s="32" t="s">
        <v>457</v>
      </c>
      <c r="T631" s="27" t="str">
        <f>VLOOKUP(S631,[1]Страна!$A$2:$B$246,2,0)</f>
        <v xml:space="preserve">БЕЛАРУСЬ </v>
      </c>
      <c r="W631" s="34"/>
      <c r="X631" s="35" t="e">
        <f t="shared" si="80"/>
        <v>#N/A</v>
      </c>
      <c r="Y631" s="35" t="e">
        <f>VLOOKUP(W631,A629:$S$5784,9,FALSE)</f>
        <v>#N/A</v>
      </c>
      <c r="Z631" s="36" t="e">
        <f t="shared" si="74"/>
        <v>#N/A</v>
      </c>
      <c r="AA631" s="37" t="e">
        <f t="shared" si="75"/>
        <v>#N/A</v>
      </c>
      <c r="AB631" s="38" t="e">
        <f t="shared" si="76"/>
        <v>#N/A</v>
      </c>
      <c r="AC631" s="39" t="e">
        <f t="shared" si="77"/>
        <v>#N/A</v>
      </c>
    </row>
    <row r="632" spans="1:29" ht="10.5" customHeight="1">
      <c r="A632" s="25">
        <v>30412</v>
      </c>
      <c r="B632" s="26" t="s">
        <v>879</v>
      </c>
      <c r="C632" s="27">
        <v>1</v>
      </c>
      <c r="D632" s="27" t="s">
        <v>26</v>
      </c>
      <c r="E632" s="28">
        <v>3362</v>
      </c>
      <c r="F632" s="28">
        <v>3362</v>
      </c>
      <c r="G632" s="28">
        <v>0</v>
      </c>
      <c r="H632" s="28">
        <v>10</v>
      </c>
      <c r="I632" s="28">
        <v>11.5</v>
      </c>
      <c r="J632" s="29">
        <v>0.11328000000000001</v>
      </c>
      <c r="K632" s="28">
        <v>10</v>
      </c>
      <c r="L632" s="28">
        <v>11.5</v>
      </c>
      <c r="M632" s="29">
        <f t="shared" si="79"/>
        <v>0.11328000000000001</v>
      </c>
      <c r="N632" s="30">
        <v>4811260004334</v>
      </c>
      <c r="O632" s="27">
        <v>84</v>
      </c>
      <c r="P632" s="27">
        <v>8414</v>
      </c>
      <c r="Q632" s="27" t="s">
        <v>850</v>
      </c>
      <c r="R632" s="31">
        <f>VLOOKUP(Q632,[1]Страна!D$1:F$120,2,FALSE)</f>
        <v>0</v>
      </c>
      <c r="S632" s="32" t="s">
        <v>457</v>
      </c>
      <c r="T632" s="27" t="str">
        <f>VLOOKUP(S632,[1]Страна!$A$2:$B$246,2,0)</f>
        <v xml:space="preserve">БЕЛАРУСЬ </v>
      </c>
      <c r="W632" s="34"/>
      <c r="X632" s="35" t="e">
        <f t="shared" si="80"/>
        <v>#N/A</v>
      </c>
      <c r="Y632" s="35" t="e">
        <f>VLOOKUP(W632,A630:$S$5784,9,FALSE)</f>
        <v>#N/A</v>
      </c>
      <c r="Z632" s="36" t="e">
        <f t="shared" si="74"/>
        <v>#N/A</v>
      </c>
      <c r="AA632" s="37" t="e">
        <f t="shared" si="75"/>
        <v>#N/A</v>
      </c>
      <c r="AB632" s="38" t="e">
        <f t="shared" si="76"/>
        <v>#N/A</v>
      </c>
      <c r="AC632" s="39" t="e">
        <f t="shared" si="77"/>
        <v>#N/A</v>
      </c>
    </row>
    <row r="633" spans="1:29" ht="10.5" customHeight="1">
      <c r="A633" s="25">
        <v>24316</v>
      </c>
      <c r="B633" s="26" t="s">
        <v>880</v>
      </c>
      <c r="C633" s="27">
        <v>1</v>
      </c>
      <c r="D633" s="27" t="s">
        <v>26</v>
      </c>
      <c r="E633" s="28">
        <v>3115</v>
      </c>
      <c r="F633" s="28">
        <v>3115</v>
      </c>
      <c r="G633" s="28">
        <v>0</v>
      </c>
      <c r="H633" s="28">
        <v>10</v>
      </c>
      <c r="I633" s="28">
        <v>11.5</v>
      </c>
      <c r="J633" s="29">
        <v>0.108</v>
      </c>
      <c r="K633" s="28">
        <v>10</v>
      </c>
      <c r="L633" s="28">
        <v>11.5</v>
      </c>
      <c r="M633" s="29">
        <f t="shared" si="79"/>
        <v>0.108</v>
      </c>
      <c r="N633" s="30">
        <v>4811260004341</v>
      </c>
      <c r="O633" s="27">
        <v>84</v>
      </c>
      <c r="P633" s="27">
        <v>8414</v>
      </c>
      <c r="Q633" s="27" t="s">
        <v>850</v>
      </c>
      <c r="R633" s="31">
        <f>VLOOKUP(Q633,[1]Страна!D$1:F$120,2,FALSE)</f>
        <v>0</v>
      </c>
      <c r="S633" s="32" t="s">
        <v>457</v>
      </c>
      <c r="T633" s="27" t="str">
        <f>VLOOKUP(S633,[1]Страна!$A$2:$B$246,2,0)</f>
        <v xml:space="preserve">БЕЛАРУСЬ </v>
      </c>
      <c r="W633" s="34"/>
      <c r="X633" s="35" t="e">
        <f t="shared" si="80"/>
        <v>#N/A</v>
      </c>
      <c r="Y633" s="35" t="e">
        <f>VLOOKUP(W633,A631:$S$5784,9,FALSE)</f>
        <v>#N/A</v>
      </c>
      <c r="Z633" s="36" t="e">
        <f t="shared" si="74"/>
        <v>#N/A</v>
      </c>
      <c r="AA633" s="37" t="e">
        <f t="shared" si="75"/>
        <v>#N/A</v>
      </c>
      <c r="AB633" s="38" t="e">
        <f t="shared" si="76"/>
        <v>#N/A</v>
      </c>
      <c r="AC633" s="39" t="e">
        <f t="shared" si="77"/>
        <v>#N/A</v>
      </c>
    </row>
    <row r="634" spans="1:29" ht="10.5" customHeight="1">
      <c r="A634" s="25">
        <v>25191</v>
      </c>
      <c r="B634" s="26" t="s">
        <v>881</v>
      </c>
      <c r="C634" s="27">
        <v>1</v>
      </c>
      <c r="D634" s="27" t="s">
        <v>26</v>
      </c>
      <c r="E634" s="28">
        <v>3154</v>
      </c>
      <c r="F634" s="28">
        <v>3154</v>
      </c>
      <c r="G634" s="28">
        <v>0</v>
      </c>
      <c r="H634" s="28">
        <v>10</v>
      </c>
      <c r="I634" s="28">
        <v>11.5</v>
      </c>
      <c r="J634" s="29">
        <v>0.108</v>
      </c>
      <c r="K634" s="28">
        <v>10</v>
      </c>
      <c r="L634" s="28">
        <v>11.5</v>
      </c>
      <c r="M634" s="29">
        <f t="shared" si="79"/>
        <v>0.108</v>
      </c>
      <c r="N634" s="30">
        <v>4811260004358</v>
      </c>
      <c r="O634" s="27">
        <v>84</v>
      </c>
      <c r="P634" s="27">
        <v>8414</v>
      </c>
      <c r="Q634" s="27" t="s">
        <v>850</v>
      </c>
      <c r="R634" s="31">
        <f>VLOOKUP(Q634,[1]Страна!D$1:F$120,2,FALSE)</f>
        <v>0</v>
      </c>
      <c r="S634" s="32" t="s">
        <v>457</v>
      </c>
      <c r="T634" s="27" t="str">
        <f>VLOOKUP(S634,[1]Страна!$A$2:$B$246,2,0)</f>
        <v xml:space="preserve">БЕЛАРУСЬ </v>
      </c>
      <c r="W634" s="34"/>
      <c r="X634" s="35" t="e">
        <f t="shared" si="80"/>
        <v>#N/A</v>
      </c>
      <c r="Y634" s="35" t="e">
        <f>VLOOKUP(W634,A632:$S$5784,9,FALSE)</f>
        <v>#N/A</v>
      </c>
      <c r="Z634" s="36" t="e">
        <f t="shared" si="74"/>
        <v>#N/A</v>
      </c>
      <c r="AA634" s="37" t="e">
        <f t="shared" si="75"/>
        <v>#N/A</v>
      </c>
      <c r="AB634" s="38" t="e">
        <f t="shared" si="76"/>
        <v>#N/A</v>
      </c>
      <c r="AC634" s="39" t="e">
        <f t="shared" si="77"/>
        <v>#N/A</v>
      </c>
    </row>
    <row r="635" spans="1:29" ht="10.5" customHeight="1">
      <c r="A635" s="25">
        <v>24318</v>
      </c>
      <c r="B635" s="26" t="s">
        <v>882</v>
      </c>
      <c r="C635" s="27">
        <v>1</v>
      </c>
      <c r="D635" s="27" t="s">
        <v>26</v>
      </c>
      <c r="E635" s="28">
        <v>3215</v>
      </c>
      <c r="F635" s="28">
        <v>3215</v>
      </c>
      <c r="G635" s="28">
        <v>0</v>
      </c>
      <c r="H635" s="28">
        <v>8.5</v>
      </c>
      <c r="I635" s="28">
        <v>10.6</v>
      </c>
      <c r="J635" s="29">
        <v>0.104922</v>
      </c>
      <c r="K635" s="28">
        <v>8.5</v>
      </c>
      <c r="L635" s="28">
        <v>10.6</v>
      </c>
      <c r="M635" s="29">
        <f t="shared" si="79"/>
        <v>0.104922</v>
      </c>
      <c r="N635" s="30">
        <v>4811260004365</v>
      </c>
      <c r="O635" s="27">
        <v>84</v>
      </c>
      <c r="P635" s="27">
        <v>8414</v>
      </c>
      <c r="Q635" s="27" t="s">
        <v>850</v>
      </c>
      <c r="R635" s="31">
        <f>VLOOKUP(Q635,[1]Страна!D$1:F$120,2,FALSE)</f>
        <v>0</v>
      </c>
      <c r="S635" s="32" t="s">
        <v>457</v>
      </c>
      <c r="T635" s="27" t="str">
        <f>VLOOKUP(S635,[1]Страна!$A$2:$B$246,2,0)</f>
        <v xml:space="preserve">БЕЛАРУСЬ </v>
      </c>
      <c r="W635" s="34"/>
      <c r="X635" s="35" t="e">
        <f t="shared" si="80"/>
        <v>#N/A</v>
      </c>
      <c r="Y635" s="35" t="e">
        <f>VLOOKUP(W635,A633:$S$5784,9,FALSE)</f>
        <v>#N/A</v>
      </c>
      <c r="Z635" s="36" t="e">
        <f t="shared" si="74"/>
        <v>#N/A</v>
      </c>
      <c r="AA635" s="37" t="e">
        <f t="shared" si="75"/>
        <v>#N/A</v>
      </c>
      <c r="AB635" s="38" t="e">
        <f t="shared" si="76"/>
        <v>#N/A</v>
      </c>
      <c r="AC635" s="39" t="e">
        <f t="shared" si="77"/>
        <v>#N/A</v>
      </c>
    </row>
    <row r="636" spans="1:29" ht="10.5" customHeight="1">
      <c r="A636" s="25">
        <v>24335</v>
      </c>
      <c r="B636" s="26" t="s">
        <v>883</v>
      </c>
      <c r="C636" s="27">
        <v>1</v>
      </c>
      <c r="D636" s="27" t="s">
        <v>26</v>
      </c>
      <c r="E636" s="28">
        <v>3207</v>
      </c>
      <c r="F636" s="28">
        <v>3207</v>
      </c>
      <c r="G636" s="28">
        <v>0</v>
      </c>
      <c r="H636" s="28">
        <v>8.5</v>
      </c>
      <c r="I636" s="28">
        <v>10.6</v>
      </c>
      <c r="J636" s="29">
        <v>9.7685999999999995E-2</v>
      </c>
      <c r="K636" s="28">
        <v>8.5</v>
      </c>
      <c r="L636" s="28">
        <v>10.6</v>
      </c>
      <c r="M636" s="29">
        <f t="shared" si="79"/>
        <v>9.7685999999999995E-2</v>
      </c>
      <c r="N636" s="30">
        <v>4811260004372</v>
      </c>
      <c r="O636" s="27">
        <v>84</v>
      </c>
      <c r="P636" s="27">
        <v>8414</v>
      </c>
      <c r="Q636" s="27" t="s">
        <v>850</v>
      </c>
      <c r="R636" s="31">
        <f>VLOOKUP(Q636,[1]Страна!D$1:F$120,2,FALSE)</f>
        <v>0</v>
      </c>
      <c r="S636" s="32" t="s">
        <v>457</v>
      </c>
      <c r="T636" s="27" t="str">
        <f>VLOOKUP(S636,[1]Страна!$A$2:$B$246,2,0)</f>
        <v xml:space="preserve">БЕЛАРУСЬ </v>
      </c>
      <c r="W636" s="34"/>
      <c r="X636" s="35" t="e">
        <f t="shared" si="80"/>
        <v>#N/A</v>
      </c>
      <c r="Y636" s="35" t="e">
        <f>VLOOKUP(W636,A634:$S$5784,9,FALSE)</f>
        <v>#N/A</v>
      </c>
      <c r="Z636" s="36" t="e">
        <f t="shared" si="74"/>
        <v>#N/A</v>
      </c>
      <c r="AA636" s="37" t="e">
        <f t="shared" si="75"/>
        <v>#N/A</v>
      </c>
      <c r="AB636" s="38" t="e">
        <f t="shared" si="76"/>
        <v>#N/A</v>
      </c>
      <c r="AC636" s="39" t="e">
        <f t="shared" si="77"/>
        <v>#N/A</v>
      </c>
    </row>
    <row r="637" spans="1:29" ht="10.5" customHeight="1">
      <c r="A637" s="25">
        <v>24337</v>
      </c>
      <c r="B637" s="26" t="s">
        <v>884</v>
      </c>
      <c r="C637" s="27">
        <v>1</v>
      </c>
      <c r="D637" s="27" t="s">
        <v>26</v>
      </c>
      <c r="E637" s="28">
        <v>3599</v>
      </c>
      <c r="F637" s="28">
        <v>3599</v>
      </c>
      <c r="G637" s="28">
        <v>71.98</v>
      </c>
      <c r="H637" s="28">
        <v>8.5</v>
      </c>
      <c r="I637" s="28">
        <v>10.5</v>
      </c>
      <c r="J637" s="29">
        <v>0.12936</v>
      </c>
      <c r="K637" s="28">
        <v>8.5</v>
      </c>
      <c r="L637" s="28">
        <v>10.5</v>
      </c>
      <c r="M637" s="29">
        <f t="shared" si="79"/>
        <v>0.12936</v>
      </c>
      <c r="N637" s="30">
        <v>4811260004389</v>
      </c>
      <c r="O637" s="27">
        <v>84</v>
      </c>
      <c r="P637" s="27">
        <v>8414</v>
      </c>
      <c r="Q637" s="27" t="s">
        <v>850</v>
      </c>
      <c r="R637" s="31">
        <f>VLOOKUP(Q637,[1]Страна!D$1:F$120,2,FALSE)</f>
        <v>0</v>
      </c>
      <c r="S637" s="32" t="s">
        <v>457</v>
      </c>
      <c r="T637" s="27" t="str">
        <f>VLOOKUP(S637,[1]Страна!$A$2:$B$246,2,0)</f>
        <v xml:space="preserve">БЕЛАРУСЬ </v>
      </c>
      <c r="W637" s="34"/>
      <c r="X637" s="35" t="e">
        <f t="shared" si="80"/>
        <v>#N/A</v>
      </c>
      <c r="Y637" s="35" t="e">
        <f>VLOOKUP(W637,A635:$S$5784,9,FALSE)</f>
        <v>#N/A</v>
      </c>
      <c r="Z637" s="36" t="e">
        <f t="shared" si="74"/>
        <v>#N/A</v>
      </c>
      <c r="AA637" s="37" t="e">
        <f t="shared" si="75"/>
        <v>#N/A</v>
      </c>
      <c r="AB637" s="38" t="e">
        <f t="shared" si="76"/>
        <v>#N/A</v>
      </c>
      <c r="AC637" s="39" t="e">
        <f t="shared" si="77"/>
        <v>#N/A</v>
      </c>
    </row>
    <row r="638" spans="1:29" ht="10.5" customHeight="1">
      <c r="A638" s="25">
        <v>25694</v>
      </c>
      <c r="B638" s="26" t="s">
        <v>885</v>
      </c>
      <c r="C638" s="27">
        <v>1</v>
      </c>
      <c r="D638" s="27" t="s">
        <v>26</v>
      </c>
      <c r="E638" s="28">
        <v>3781</v>
      </c>
      <c r="F638" s="28">
        <v>3781</v>
      </c>
      <c r="G638" s="28">
        <v>0</v>
      </c>
      <c r="H638" s="28">
        <v>8.5</v>
      </c>
      <c r="I638" s="28">
        <v>10.5</v>
      </c>
      <c r="J638" s="29">
        <v>0.130075</v>
      </c>
      <c r="K638" s="28">
        <v>8.5</v>
      </c>
      <c r="L638" s="28">
        <v>10.5</v>
      </c>
      <c r="M638" s="29">
        <f t="shared" si="79"/>
        <v>0.130075</v>
      </c>
      <c r="N638" s="30">
        <v>4811260004396</v>
      </c>
      <c r="O638" s="27">
        <v>84</v>
      </c>
      <c r="P638" s="27">
        <v>8414</v>
      </c>
      <c r="Q638" s="27" t="s">
        <v>850</v>
      </c>
      <c r="R638" s="31">
        <f>VLOOKUP(Q638,[1]Страна!D$1:F$120,2,FALSE)</f>
        <v>0</v>
      </c>
      <c r="S638" s="32" t="s">
        <v>457</v>
      </c>
      <c r="T638" s="27" t="str">
        <f>VLOOKUP(S638,[1]Страна!$A$2:$B$246,2,0)</f>
        <v xml:space="preserve">БЕЛАРУСЬ </v>
      </c>
      <c r="W638" s="34"/>
      <c r="X638" s="35" t="e">
        <f t="shared" si="80"/>
        <v>#N/A</v>
      </c>
      <c r="Y638" s="35" t="e">
        <f>VLOOKUP(W638,A636:$S$5784,9,FALSE)</f>
        <v>#N/A</v>
      </c>
      <c r="Z638" s="36" t="e">
        <f t="shared" si="74"/>
        <v>#N/A</v>
      </c>
      <c r="AA638" s="37" t="e">
        <f t="shared" si="75"/>
        <v>#N/A</v>
      </c>
      <c r="AB638" s="38" t="e">
        <f t="shared" si="76"/>
        <v>#N/A</v>
      </c>
      <c r="AC638" s="39" t="e">
        <f t="shared" si="77"/>
        <v>#N/A</v>
      </c>
    </row>
    <row r="639" spans="1:29" ht="10.5" customHeight="1">
      <c r="A639" s="25">
        <v>30401</v>
      </c>
      <c r="B639" s="26" t="s">
        <v>886</v>
      </c>
      <c r="C639" s="27">
        <v>1</v>
      </c>
      <c r="D639" s="27" t="s">
        <v>26</v>
      </c>
      <c r="E639" s="28">
        <v>6441</v>
      </c>
      <c r="F639" s="28">
        <v>6441</v>
      </c>
      <c r="G639" s="28">
        <v>0</v>
      </c>
      <c r="H639" s="28">
        <v>7.3</v>
      </c>
      <c r="I639" s="28">
        <v>9.3000000000000007</v>
      </c>
      <c r="J639" s="29">
        <v>0.12936</v>
      </c>
      <c r="K639" s="28">
        <v>7.3</v>
      </c>
      <c r="L639" s="28">
        <v>9.3000000000000007</v>
      </c>
      <c r="M639" s="29">
        <f t="shared" si="79"/>
        <v>0.12936</v>
      </c>
      <c r="N639" s="30">
        <v>4811260004402</v>
      </c>
      <c r="O639" s="27">
        <v>84</v>
      </c>
      <c r="P639" s="27">
        <v>8414</v>
      </c>
      <c r="Q639" s="27" t="s">
        <v>850</v>
      </c>
      <c r="R639" s="31">
        <f>VLOOKUP(Q639,[1]Страна!D$1:F$120,2,FALSE)</f>
        <v>0</v>
      </c>
      <c r="S639" s="32" t="s">
        <v>457</v>
      </c>
      <c r="T639" s="27" t="str">
        <f>VLOOKUP(S639,[1]Страна!$A$2:$B$246,2,0)</f>
        <v xml:space="preserve">БЕЛАРУСЬ </v>
      </c>
      <c r="W639" s="34"/>
      <c r="X639" s="35" t="e">
        <f t="shared" si="80"/>
        <v>#N/A</v>
      </c>
      <c r="Y639" s="35" t="e">
        <f>VLOOKUP(W639,A637:$S$5784,9,FALSE)</f>
        <v>#N/A</v>
      </c>
      <c r="Z639" s="36" t="e">
        <f t="shared" si="74"/>
        <v>#N/A</v>
      </c>
      <c r="AA639" s="37" t="e">
        <f t="shared" si="75"/>
        <v>#N/A</v>
      </c>
      <c r="AB639" s="38" t="e">
        <f t="shared" si="76"/>
        <v>#N/A</v>
      </c>
      <c r="AC639" s="39" t="e">
        <f t="shared" si="77"/>
        <v>#N/A</v>
      </c>
    </row>
    <row r="640" spans="1:29" ht="10.5" customHeight="1">
      <c r="A640" s="25">
        <v>210429</v>
      </c>
      <c r="B640" s="26" t="s">
        <v>887</v>
      </c>
      <c r="C640" s="27">
        <v>1</v>
      </c>
      <c r="D640" s="27" t="s">
        <v>26</v>
      </c>
      <c r="E640" s="28">
        <v>6683</v>
      </c>
      <c r="F640" s="28">
        <v>6683</v>
      </c>
      <c r="G640" s="28">
        <v>0</v>
      </c>
      <c r="H640" s="28">
        <v>7.5</v>
      </c>
      <c r="I640" s="28">
        <v>8.5</v>
      </c>
      <c r="J640" s="29">
        <v>0.13167000000000001</v>
      </c>
      <c r="K640" s="28">
        <v>7.5</v>
      </c>
      <c r="L640" s="28">
        <v>8.5</v>
      </c>
      <c r="M640" s="29">
        <f t="shared" si="79"/>
        <v>0.13167000000000001</v>
      </c>
      <c r="N640" s="30">
        <v>4811260007892</v>
      </c>
      <c r="O640" s="27">
        <v>84</v>
      </c>
      <c r="P640" s="27">
        <v>8414</v>
      </c>
      <c r="Q640" s="27" t="s">
        <v>850</v>
      </c>
      <c r="R640" s="31">
        <f>VLOOKUP(Q640,[1]Страна!D$1:F$120,2,FALSE)</f>
        <v>0</v>
      </c>
      <c r="S640" s="32" t="s">
        <v>457</v>
      </c>
      <c r="T640" s="27" t="str">
        <f>VLOOKUP(S640,[1]Страна!$A$2:$B$246,2,0)</f>
        <v xml:space="preserve">БЕЛАРУСЬ </v>
      </c>
      <c r="W640" s="34"/>
      <c r="X640" s="35" t="e">
        <f t="shared" si="80"/>
        <v>#N/A</v>
      </c>
      <c r="Y640" s="35" t="e">
        <f>VLOOKUP(W640,A638:$S$5784,9,FALSE)</f>
        <v>#N/A</v>
      </c>
      <c r="Z640" s="36" t="e">
        <f t="shared" si="74"/>
        <v>#N/A</v>
      </c>
      <c r="AA640" s="37" t="e">
        <f t="shared" si="75"/>
        <v>#N/A</v>
      </c>
      <c r="AB640" s="38" t="e">
        <f t="shared" si="76"/>
        <v>#N/A</v>
      </c>
      <c r="AC640" s="39" t="e">
        <f t="shared" si="77"/>
        <v>#N/A</v>
      </c>
    </row>
    <row r="641" spans="1:29" ht="10.5" customHeight="1">
      <c r="A641" s="25">
        <v>28803</v>
      </c>
      <c r="B641" s="26" t="s">
        <v>888</v>
      </c>
      <c r="C641" s="27">
        <v>1</v>
      </c>
      <c r="D641" s="27" t="s">
        <v>26</v>
      </c>
      <c r="E641" s="28">
        <v>4018</v>
      </c>
      <c r="F641" s="28">
        <v>4018</v>
      </c>
      <c r="G641" s="28">
        <v>0</v>
      </c>
      <c r="H641" s="28">
        <v>9</v>
      </c>
      <c r="I641" s="28">
        <v>11.5</v>
      </c>
      <c r="J641" s="29">
        <v>0.15015000000000001</v>
      </c>
      <c r="K641" s="28">
        <v>9</v>
      </c>
      <c r="L641" s="28">
        <v>11.5</v>
      </c>
      <c r="M641" s="29">
        <f t="shared" si="79"/>
        <v>0.15015000000000001</v>
      </c>
      <c r="N641" s="30">
        <v>4811260004440</v>
      </c>
      <c r="O641" s="27">
        <v>84</v>
      </c>
      <c r="P641" s="27">
        <v>8414</v>
      </c>
      <c r="Q641" s="27" t="s">
        <v>850</v>
      </c>
      <c r="R641" s="31">
        <f>VLOOKUP(Q641,[1]Страна!D$1:F$120,2,FALSE)</f>
        <v>0</v>
      </c>
      <c r="S641" s="32" t="s">
        <v>457</v>
      </c>
      <c r="T641" s="27" t="str">
        <f>VLOOKUP(S641,[1]Страна!$A$2:$B$246,2,0)</f>
        <v xml:space="preserve">БЕЛАРУСЬ </v>
      </c>
      <c r="W641" s="34"/>
      <c r="X641" s="35" t="e">
        <f t="shared" si="80"/>
        <v>#N/A</v>
      </c>
      <c r="Y641" s="35" t="e">
        <f>VLOOKUP(W641,A639:$S$5784,9,FALSE)</f>
        <v>#N/A</v>
      </c>
      <c r="Z641" s="36" t="e">
        <f t="shared" si="74"/>
        <v>#N/A</v>
      </c>
      <c r="AA641" s="37" t="e">
        <f t="shared" si="75"/>
        <v>#N/A</v>
      </c>
      <c r="AB641" s="38" t="e">
        <f t="shared" si="76"/>
        <v>#N/A</v>
      </c>
      <c r="AC641" s="39" t="e">
        <f t="shared" si="77"/>
        <v>#N/A</v>
      </c>
    </row>
    <row r="642" spans="1:29" ht="10.5" customHeight="1">
      <c r="A642" s="25">
        <v>27995</v>
      </c>
      <c r="B642" s="26" t="s">
        <v>889</v>
      </c>
      <c r="C642" s="27">
        <v>1</v>
      </c>
      <c r="D642" s="27" t="s">
        <v>26</v>
      </c>
      <c r="E642" s="28">
        <v>4514</v>
      </c>
      <c r="F642" s="28">
        <v>4514</v>
      </c>
      <c r="G642" s="28">
        <v>0</v>
      </c>
      <c r="H642" s="28">
        <v>9</v>
      </c>
      <c r="I642" s="28">
        <v>9.5</v>
      </c>
      <c r="J642" s="29">
        <v>0.160776</v>
      </c>
      <c r="K642" s="28">
        <v>9</v>
      </c>
      <c r="L642" s="28">
        <v>9.5</v>
      </c>
      <c r="M642" s="29">
        <f t="shared" si="79"/>
        <v>0.160776</v>
      </c>
      <c r="N642" s="30">
        <v>4811260004457</v>
      </c>
      <c r="O642" s="27">
        <v>84</v>
      </c>
      <c r="P642" s="27">
        <v>8414</v>
      </c>
      <c r="Q642" s="27" t="s">
        <v>850</v>
      </c>
      <c r="R642" s="31">
        <f>VLOOKUP(Q642,[1]Страна!D$1:F$120,2,FALSE)</f>
        <v>0</v>
      </c>
      <c r="S642" s="32" t="s">
        <v>457</v>
      </c>
      <c r="T642" s="27" t="str">
        <f>VLOOKUP(S642,[1]Страна!$A$2:$B$246,2,0)</f>
        <v xml:space="preserve">БЕЛАРУСЬ </v>
      </c>
      <c r="W642" s="34"/>
      <c r="X642" s="35" t="e">
        <f t="shared" si="80"/>
        <v>#N/A</v>
      </c>
      <c r="Y642" s="35" t="e">
        <f>VLOOKUP(W642,A640:$S$5784,9,FALSE)</f>
        <v>#N/A</v>
      </c>
      <c r="Z642" s="36" t="e">
        <f t="shared" si="74"/>
        <v>#N/A</v>
      </c>
      <c r="AA642" s="37" t="e">
        <f t="shared" si="75"/>
        <v>#N/A</v>
      </c>
      <c r="AB642" s="38" t="e">
        <f t="shared" si="76"/>
        <v>#N/A</v>
      </c>
      <c r="AC642" s="39" t="e">
        <f t="shared" si="77"/>
        <v>#N/A</v>
      </c>
    </row>
    <row r="643" spans="1:29" ht="10.5" customHeight="1">
      <c r="A643" s="25">
        <v>30403</v>
      </c>
      <c r="B643" s="26" t="s">
        <v>890</v>
      </c>
      <c r="C643" s="27">
        <v>2</v>
      </c>
      <c r="D643" s="27" t="s">
        <v>26</v>
      </c>
      <c r="E643" s="28">
        <v>4165</v>
      </c>
      <c r="F643" s="28">
        <v>8330</v>
      </c>
      <c r="G643" s="28">
        <v>0</v>
      </c>
      <c r="H643" s="28">
        <v>9</v>
      </c>
      <c r="I643" s="28">
        <v>11.5</v>
      </c>
      <c r="J643" s="29">
        <v>0.15523200000000001</v>
      </c>
      <c r="K643" s="28">
        <v>18</v>
      </c>
      <c r="L643" s="28">
        <v>23</v>
      </c>
      <c r="M643" s="29">
        <f t="shared" si="79"/>
        <v>0.31046400000000002</v>
      </c>
      <c r="N643" s="30">
        <v>4811260004464</v>
      </c>
      <c r="O643" s="27">
        <v>84</v>
      </c>
      <c r="P643" s="27">
        <v>8414</v>
      </c>
      <c r="Q643" s="27" t="s">
        <v>850</v>
      </c>
      <c r="R643" s="31">
        <f>VLOOKUP(Q643,[1]Страна!D$1:F$120,2,FALSE)</f>
        <v>0</v>
      </c>
      <c r="S643" s="32" t="s">
        <v>457</v>
      </c>
      <c r="T643" s="27" t="str">
        <f>VLOOKUP(S643,[1]Страна!$A$2:$B$246,2,0)</f>
        <v xml:space="preserve">БЕЛАРУСЬ </v>
      </c>
      <c r="W643" s="34"/>
      <c r="X643" s="35" t="e">
        <f t="shared" si="80"/>
        <v>#N/A</v>
      </c>
      <c r="Y643" s="35" t="e">
        <f>VLOOKUP(W643,A641:$S$5784,9,FALSE)</f>
        <v>#N/A</v>
      </c>
      <c r="Z643" s="36" t="e">
        <f t="shared" ref="Z643:Z706" si="81">VLOOKUP(W643,A$3:T$5784,18,FALSE)</f>
        <v>#N/A</v>
      </c>
      <c r="AA643" s="37" t="e">
        <f t="shared" ref="AA643:AA706" si="82">VLOOKUP(W643,A$3:S$5784,10,FALSE)</f>
        <v>#N/A</v>
      </c>
      <c r="AB643" s="38" t="e">
        <f t="shared" ref="AB643:AB706" si="83">VLOOKUP(W643,A$3:T$5784,20,FALSE)</f>
        <v>#N/A</v>
      </c>
      <c r="AC643" s="39" t="e">
        <f t="shared" si="77"/>
        <v>#N/A</v>
      </c>
    </row>
    <row r="644" spans="1:29" ht="10.5" customHeight="1">
      <c r="A644" s="25">
        <v>30897</v>
      </c>
      <c r="B644" s="26" t="s">
        <v>891</v>
      </c>
      <c r="C644" s="27">
        <v>1</v>
      </c>
      <c r="D644" s="27" t="s">
        <v>26</v>
      </c>
      <c r="E644" s="28">
        <v>6372</v>
      </c>
      <c r="F644" s="28">
        <v>6372</v>
      </c>
      <c r="G644" s="28">
        <v>127.44</v>
      </c>
      <c r="H644" s="28">
        <v>7.7</v>
      </c>
      <c r="I644" s="28">
        <v>9.6999999999999993</v>
      </c>
      <c r="J644" s="29">
        <v>0.06</v>
      </c>
      <c r="K644" s="28">
        <v>7.7</v>
      </c>
      <c r="L644" s="28">
        <v>9.6999999999999993</v>
      </c>
      <c r="M644" s="29">
        <f t="shared" si="79"/>
        <v>0.06</v>
      </c>
      <c r="N644" s="30">
        <v>4811260004471</v>
      </c>
      <c r="O644" s="27">
        <v>84</v>
      </c>
      <c r="P644" s="27">
        <v>8414</v>
      </c>
      <c r="Q644" s="27" t="s">
        <v>850</v>
      </c>
      <c r="R644" s="31">
        <f>VLOOKUP(Q644,[1]Страна!D$1:F$120,2,FALSE)</f>
        <v>0</v>
      </c>
      <c r="S644" s="32" t="s">
        <v>457</v>
      </c>
      <c r="T644" s="27" t="str">
        <f>VLOOKUP(S644,[1]Страна!$A$2:$B$246,2,0)</f>
        <v xml:space="preserve">БЕЛАРУСЬ </v>
      </c>
      <c r="W644" s="34"/>
      <c r="X644" s="35" t="e">
        <f t="shared" si="80"/>
        <v>#N/A</v>
      </c>
      <c r="Y644" s="35" t="e">
        <f>VLOOKUP(W644,A642:$S$5784,9,FALSE)</f>
        <v>#N/A</v>
      </c>
      <c r="Z644" s="36" t="e">
        <f t="shared" si="81"/>
        <v>#N/A</v>
      </c>
      <c r="AA644" s="37" t="e">
        <f t="shared" si="82"/>
        <v>#N/A</v>
      </c>
      <c r="AB644" s="38" t="e">
        <f t="shared" si="83"/>
        <v>#N/A</v>
      </c>
      <c r="AC644" s="39" t="e">
        <f t="shared" ref="AC644:AC707" si="84">VLOOKUP(W644,A$3:T$5784,14,FALSE)</f>
        <v>#N/A</v>
      </c>
    </row>
    <row r="645" spans="1:29" ht="10.5" customHeight="1">
      <c r="A645" s="25">
        <v>164887</v>
      </c>
      <c r="B645" s="26" t="s">
        <v>892</v>
      </c>
      <c r="C645" s="27">
        <v>1</v>
      </c>
      <c r="D645" s="27" t="s">
        <v>26</v>
      </c>
      <c r="E645" s="28">
        <v>6599</v>
      </c>
      <c r="F645" s="28">
        <v>6599</v>
      </c>
      <c r="G645" s="28">
        <v>0</v>
      </c>
      <c r="H645" s="28">
        <v>7.7</v>
      </c>
      <c r="I645" s="28">
        <v>9.6999999999999993</v>
      </c>
      <c r="J645" s="29">
        <v>0.17324999999999999</v>
      </c>
      <c r="K645" s="28">
        <v>7.7</v>
      </c>
      <c r="L645" s="28">
        <v>9.6999999999999993</v>
      </c>
      <c r="M645" s="29">
        <f t="shared" si="79"/>
        <v>0.17324999999999999</v>
      </c>
      <c r="N645" s="30">
        <v>4811260004846</v>
      </c>
      <c r="O645" s="27">
        <v>84</v>
      </c>
      <c r="P645" s="27">
        <v>8414</v>
      </c>
      <c r="Q645" s="27" t="s">
        <v>850</v>
      </c>
      <c r="R645" s="31">
        <f>VLOOKUP(Q645,[1]Страна!D$1:F$120,2,FALSE)</f>
        <v>0</v>
      </c>
      <c r="S645" s="32" t="s">
        <v>457</v>
      </c>
      <c r="T645" s="27" t="str">
        <f>VLOOKUP(S645,[1]Страна!$A$2:$B$246,2,0)</f>
        <v xml:space="preserve">БЕЛАРУСЬ </v>
      </c>
      <c r="W645" s="34"/>
      <c r="X645" s="35" t="e">
        <f t="shared" si="80"/>
        <v>#N/A</v>
      </c>
      <c r="Y645" s="35" t="e">
        <f>VLOOKUP(W645,A643:$S$5784,9,FALSE)</f>
        <v>#N/A</v>
      </c>
      <c r="Z645" s="36" t="e">
        <f t="shared" si="81"/>
        <v>#N/A</v>
      </c>
      <c r="AA645" s="37" t="e">
        <f t="shared" si="82"/>
        <v>#N/A</v>
      </c>
      <c r="AB645" s="38" t="e">
        <f t="shared" si="83"/>
        <v>#N/A</v>
      </c>
      <c r="AC645" s="39" t="e">
        <f t="shared" si="84"/>
        <v>#N/A</v>
      </c>
    </row>
    <row r="646" spans="1:29" ht="10.5" customHeight="1">
      <c r="A646" s="25">
        <v>27996</v>
      </c>
      <c r="B646" s="26" t="s">
        <v>893</v>
      </c>
      <c r="C646" s="27">
        <v>1</v>
      </c>
      <c r="D646" s="27" t="s">
        <v>26</v>
      </c>
      <c r="E646" s="28">
        <v>6897</v>
      </c>
      <c r="F646" s="28">
        <v>6897</v>
      </c>
      <c r="G646" s="28">
        <v>0</v>
      </c>
      <c r="H646" s="28">
        <v>7.7</v>
      </c>
      <c r="I646" s="28">
        <v>9.6999999999999993</v>
      </c>
      <c r="J646" s="29">
        <v>0.15834000000000001</v>
      </c>
      <c r="K646" s="28">
        <v>7.7</v>
      </c>
      <c r="L646" s="28">
        <v>9.6999999999999993</v>
      </c>
      <c r="M646" s="29">
        <f t="shared" si="79"/>
        <v>0.15834000000000001</v>
      </c>
      <c r="N646" s="30">
        <v>4811260004488</v>
      </c>
      <c r="O646" s="27">
        <v>84</v>
      </c>
      <c r="P646" s="27">
        <v>8414</v>
      </c>
      <c r="Q646" s="27" t="s">
        <v>850</v>
      </c>
      <c r="R646" s="31">
        <f>VLOOKUP(Q646,[1]Страна!D$1:F$120,2,FALSE)</f>
        <v>0</v>
      </c>
      <c r="S646" s="32" t="s">
        <v>457</v>
      </c>
      <c r="T646" s="27" t="str">
        <f>VLOOKUP(S646,[1]Страна!$A$2:$B$246,2,0)</f>
        <v xml:space="preserve">БЕЛАРУСЬ </v>
      </c>
      <c r="W646" s="34"/>
      <c r="X646" s="35" t="e">
        <f t="shared" si="80"/>
        <v>#N/A</v>
      </c>
      <c r="Y646" s="35" t="e">
        <f>VLOOKUP(W646,A644:$S$5784,9,FALSE)</f>
        <v>#N/A</v>
      </c>
      <c r="Z646" s="36" t="e">
        <f t="shared" si="81"/>
        <v>#N/A</v>
      </c>
      <c r="AA646" s="37" t="e">
        <f t="shared" si="82"/>
        <v>#N/A</v>
      </c>
      <c r="AB646" s="38" t="e">
        <f t="shared" si="83"/>
        <v>#N/A</v>
      </c>
      <c r="AC646" s="39" t="e">
        <f t="shared" si="84"/>
        <v>#N/A</v>
      </c>
    </row>
    <row r="647" spans="1:29" ht="10.5" customHeight="1">
      <c r="A647" s="25">
        <v>30404</v>
      </c>
      <c r="B647" s="26" t="s">
        <v>894</v>
      </c>
      <c r="C647" s="27">
        <v>1</v>
      </c>
      <c r="D647" s="27" t="s">
        <v>26</v>
      </c>
      <c r="E647" s="28">
        <v>6653</v>
      </c>
      <c r="F647" s="28">
        <v>6653</v>
      </c>
      <c r="G647" s="28">
        <v>0</v>
      </c>
      <c r="H647" s="28">
        <v>7.7</v>
      </c>
      <c r="I647" s="28">
        <v>9.6999999999999993</v>
      </c>
      <c r="J647" s="29">
        <v>0.15015000000000001</v>
      </c>
      <c r="K647" s="28">
        <v>7.7</v>
      </c>
      <c r="L647" s="28">
        <v>9.6999999999999993</v>
      </c>
      <c r="M647" s="29">
        <f t="shared" si="79"/>
        <v>0.15015000000000001</v>
      </c>
      <c r="N647" s="30">
        <v>4811260004495</v>
      </c>
      <c r="O647" s="27">
        <v>84</v>
      </c>
      <c r="P647" s="27">
        <v>8414</v>
      </c>
      <c r="Q647" s="27" t="s">
        <v>850</v>
      </c>
      <c r="R647" s="31">
        <f>VLOOKUP(Q647,[1]Страна!D$1:F$120,2,FALSE)</f>
        <v>0</v>
      </c>
      <c r="S647" s="32" t="s">
        <v>457</v>
      </c>
      <c r="T647" s="27" t="str">
        <f>VLOOKUP(S647,[1]Страна!$A$2:$B$246,2,0)</f>
        <v xml:space="preserve">БЕЛАРУСЬ </v>
      </c>
      <c r="W647" s="34"/>
      <c r="X647" s="35" t="e">
        <f t="shared" si="80"/>
        <v>#N/A</v>
      </c>
      <c r="Y647" s="35" t="e">
        <f>VLOOKUP(W647,A645:$S$5784,9,FALSE)</f>
        <v>#N/A</v>
      </c>
      <c r="Z647" s="36" t="e">
        <f t="shared" si="81"/>
        <v>#N/A</v>
      </c>
      <c r="AA647" s="37" t="e">
        <f t="shared" si="82"/>
        <v>#N/A</v>
      </c>
      <c r="AB647" s="38" t="e">
        <f t="shared" si="83"/>
        <v>#N/A</v>
      </c>
      <c r="AC647" s="39" t="e">
        <f t="shared" si="84"/>
        <v>#N/A</v>
      </c>
    </row>
    <row r="648" spans="1:29" ht="10.5" customHeight="1">
      <c r="A648" s="25">
        <v>31557</v>
      </c>
      <c r="B648" s="26" t="s">
        <v>895</v>
      </c>
      <c r="C648" s="27">
        <v>1</v>
      </c>
      <c r="D648" s="27" t="s">
        <v>26</v>
      </c>
      <c r="E648" s="28">
        <v>6765</v>
      </c>
      <c r="F648" s="28">
        <v>6765</v>
      </c>
      <c r="G648" s="28">
        <v>0</v>
      </c>
      <c r="H648" s="28">
        <v>7.7</v>
      </c>
      <c r="I648" s="28">
        <v>8.5</v>
      </c>
      <c r="J648" s="29">
        <v>0.17324999999999999</v>
      </c>
      <c r="K648" s="28">
        <v>7.7</v>
      </c>
      <c r="L648" s="28">
        <v>7.7</v>
      </c>
      <c r="M648" s="29">
        <f t="shared" si="79"/>
        <v>0.17324999999999999</v>
      </c>
      <c r="N648" s="30">
        <v>4811260004846</v>
      </c>
      <c r="O648" s="27">
        <v>84</v>
      </c>
      <c r="P648" s="27">
        <v>8414</v>
      </c>
      <c r="Q648" s="27" t="s">
        <v>850</v>
      </c>
      <c r="R648" s="31">
        <f>VLOOKUP(Q648,[1]Страна!D$1:F$120,2,FALSE)</f>
        <v>0</v>
      </c>
      <c r="S648" s="32" t="s">
        <v>457</v>
      </c>
      <c r="T648" s="27" t="str">
        <f>VLOOKUP(S648,[1]Страна!$A$2:$B$246,2,0)</f>
        <v xml:space="preserve">БЕЛАРУСЬ </v>
      </c>
      <c r="W648" s="34"/>
      <c r="X648" s="35" t="e">
        <f t="shared" si="80"/>
        <v>#N/A</v>
      </c>
      <c r="Y648" s="35" t="e">
        <f>VLOOKUP(W648,A646:$S$5784,9,FALSE)</f>
        <v>#N/A</v>
      </c>
      <c r="Z648" s="36" t="e">
        <f t="shared" si="81"/>
        <v>#N/A</v>
      </c>
      <c r="AA648" s="37" t="e">
        <f t="shared" si="82"/>
        <v>#N/A</v>
      </c>
      <c r="AB648" s="38" t="e">
        <f t="shared" si="83"/>
        <v>#N/A</v>
      </c>
      <c r="AC648" s="39" t="e">
        <f t="shared" si="84"/>
        <v>#N/A</v>
      </c>
    </row>
    <row r="649" spans="1:29" ht="10.5" customHeight="1">
      <c r="A649" s="25">
        <v>24338</v>
      </c>
      <c r="B649" s="26" t="s">
        <v>896</v>
      </c>
      <c r="C649" s="27">
        <v>4</v>
      </c>
      <c r="D649" s="27" t="s">
        <v>26</v>
      </c>
      <c r="E649" s="28">
        <v>2425</v>
      </c>
      <c r="F649" s="28">
        <v>9700</v>
      </c>
      <c r="G649" s="28">
        <v>0</v>
      </c>
      <c r="H649" s="28">
        <v>6.3</v>
      </c>
      <c r="I649" s="28">
        <v>7.2</v>
      </c>
      <c r="J649" s="29">
        <v>6.2719999999999998E-2</v>
      </c>
      <c r="K649" s="28">
        <v>25.2</v>
      </c>
      <c r="L649" s="28">
        <v>28.8</v>
      </c>
      <c r="M649" s="29">
        <f t="shared" si="79"/>
        <v>0.25087999999999999</v>
      </c>
      <c r="N649" s="30">
        <v>4811260004525</v>
      </c>
      <c r="O649" s="27">
        <v>84</v>
      </c>
      <c r="P649" s="27">
        <v>8414</v>
      </c>
      <c r="Q649" s="27" t="s">
        <v>850</v>
      </c>
      <c r="R649" s="31">
        <f>VLOOKUP(Q649,[1]Страна!D$1:F$120,2,FALSE)</f>
        <v>0</v>
      </c>
      <c r="S649" s="32" t="s">
        <v>457</v>
      </c>
      <c r="T649" s="27" t="str">
        <f>VLOOKUP(S649,[1]Страна!$A$2:$B$246,2,0)</f>
        <v xml:space="preserve">БЕЛАРУСЬ </v>
      </c>
      <c r="W649" s="34"/>
      <c r="X649" s="35" t="e">
        <f t="shared" si="80"/>
        <v>#N/A</v>
      </c>
      <c r="Y649" s="35" t="e">
        <f>VLOOKUP(W649,A647:$S$5784,9,FALSE)</f>
        <v>#N/A</v>
      </c>
      <c r="Z649" s="36" t="e">
        <f t="shared" si="81"/>
        <v>#N/A</v>
      </c>
      <c r="AA649" s="37" t="e">
        <f t="shared" si="82"/>
        <v>#N/A</v>
      </c>
      <c r="AB649" s="38" t="e">
        <f t="shared" si="83"/>
        <v>#N/A</v>
      </c>
      <c r="AC649" s="39" t="e">
        <f t="shared" si="84"/>
        <v>#N/A</v>
      </c>
    </row>
    <row r="650" spans="1:29" ht="10.5" customHeight="1">
      <c r="A650" s="25">
        <v>52768</v>
      </c>
      <c r="B650" s="26" t="s">
        <v>897</v>
      </c>
      <c r="C650" s="27">
        <v>4</v>
      </c>
      <c r="D650" s="27" t="s">
        <v>26</v>
      </c>
      <c r="E650" s="28">
        <v>2526</v>
      </c>
      <c r="F650" s="28">
        <v>10104</v>
      </c>
      <c r="G650" s="28">
        <v>0</v>
      </c>
      <c r="H650" s="28">
        <v>6.3</v>
      </c>
      <c r="I650" s="28">
        <v>7.2</v>
      </c>
      <c r="J650" s="29">
        <v>7.9799999999999996E-2</v>
      </c>
      <c r="K650" s="28">
        <v>25.2</v>
      </c>
      <c r="L650" s="28">
        <v>28.8</v>
      </c>
      <c r="M650" s="29">
        <f t="shared" si="79"/>
        <v>0.31919999999999998</v>
      </c>
      <c r="N650" s="30">
        <v>4811260006147</v>
      </c>
      <c r="O650" s="27">
        <v>84</v>
      </c>
      <c r="P650" s="27">
        <v>8414</v>
      </c>
      <c r="Q650" s="27" t="s">
        <v>850</v>
      </c>
      <c r="R650" s="31">
        <f>VLOOKUP(Q650,[1]Страна!D$1:F$120,2,FALSE)</f>
        <v>0</v>
      </c>
      <c r="S650" s="32" t="s">
        <v>457</v>
      </c>
      <c r="T650" s="27" t="str">
        <f>VLOOKUP(S650,[1]Страна!$A$2:$B$246,2,0)</f>
        <v xml:space="preserve">БЕЛАРУСЬ </v>
      </c>
      <c r="W650" s="34"/>
      <c r="X650" s="35" t="e">
        <f t="shared" si="80"/>
        <v>#N/A</v>
      </c>
      <c r="Y650" s="35" t="e">
        <f>VLOOKUP(W650,A648:$S$5784,9,FALSE)</f>
        <v>#N/A</v>
      </c>
      <c r="Z650" s="36" t="e">
        <f t="shared" si="81"/>
        <v>#N/A</v>
      </c>
      <c r="AA650" s="37" t="e">
        <f t="shared" si="82"/>
        <v>#N/A</v>
      </c>
      <c r="AB650" s="38" t="e">
        <f t="shared" si="83"/>
        <v>#N/A</v>
      </c>
      <c r="AC650" s="39" t="e">
        <f t="shared" si="84"/>
        <v>#N/A</v>
      </c>
    </row>
    <row r="651" spans="1:29" ht="10.5" customHeight="1">
      <c r="A651" s="25">
        <v>24340</v>
      </c>
      <c r="B651" s="26" t="s">
        <v>898</v>
      </c>
      <c r="C651" s="27">
        <v>2</v>
      </c>
      <c r="D651" s="27" t="s">
        <v>26</v>
      </c>
      <c r="E651" s="28">
        <v>2467</v>
      </c>
      <c r="F651" s="28">
        <v>4934</v>
      </c>
      <c r="G651" s="28">
        <v>0</v>
      </c>
      <c r="H651" s="28">
        <v>7</v>
      </c>
      <c r="I651" s="28">
        <v>8</v>
      </c>
      <c r="J651" s="29">
        <v>7.9002000000000003E-2</v>
      </c>
      <c r="K651" s="28">
        <v>14</v>
      </c>
      <c r="L651" s="28">
        <v>16</v>
      </c>
      <c r="M651" s="29">
        <f t="shared" si="79"/>
        <v>0.15800400000000001</v>
      </c>
      <c r="N651" s="30">
        <v>4811260004549</v>
      </c>
      <c r="O651" s="27">
        <v>84</v>
      </c>
      <c r="P651" s="27">
        <v>8414</v>
      </c>
      <c r="Q651" s="27" t="s">
        <v>850</v>
      </c>
      <c r="R651" s="31">
        <f>VLOOKUP(Q651,[1]Страна!D$1:F$120,2,FALSE)</f>
        <v>0</v>
      </c>
      <c r="S651" s="32" t="s">
        <v>457</v>
      </c>
      <c r="T651" s="27" t="str">
        <f>VLOOKUP(S651,[1]Страна!$A$2:$B$246,2,0)</f>
        <v xml:space="preserve">БЕЛАРУСЬ </v>
      </c>
      <c r="W651" s="34"/>
      <c r="X651" s="35" t="e">
        <f t="shared" si="80"/>
        <v>#N/A</v>
      </c>
      <c r="Y651" s="35" t="e">
        <f>VLOOKUP(W651,A649:$S$5784,9,FALSE)</f>
        <v>#N/A</v>
      </c>
      <c r="Z651" s="36" t="e">
        <f t="shared" si="81"/>
        <v>#N/A</v>
      </c>
      <c r="AA651" s="37" t="e">
        <f t="shared" si="82"/>
        <v>#N/A</v>
      </c>
      <c r="AB651" s="38" t="e">
        <f t="shared" si="83"/>
        <v>#N/A</v>
      </c>
      <c r="AC651" s="39" t="e">
        <f t="shared" si="84"/>
        <v>#N/A</v>
      </c>
    </row>
    <row r="652" spans="1:29" ht="10.5" customHeight="1">
      <c r="A652" s="25">
        <v>52815</v>
      </c>
      <c r="B652" s="26" t="s">
        <v>899</v>
      </c>
      <c r="C652" s="27">
        <v>2</v>
      </c>
      <c r="D652" s="27" t="s">
        <v>26</v>
      </c>
      <c r="E652" s="28">
        <v>2526</v>
      </c>
      <c r="F652" s="28">
        <v>5052</v>
      </c>
      <c r="G652" s="28">
        <v>0</v>
      </c>
      <c r="H652" s="28">
        <v>7</v>
      </c>
      <c r="I652" s="28">
        <v>8</v>
      </c>
      <c r="J652" s="29">
        <v>7.7616000000000004E-2</v>
      </c>
      <c r="K652" s="28">
        <v>14</v>
      </c>
      <c r="L652" s="28">
        <v>16</v>
      </c>
      <c r="M652" s="29">
        <f t="shared" si="79"/>
        <v>0.15523200000000001</v>
      </c>
      <c r="N652" s="30">
        <v>4811260006130</v>
      </c>
      <c r="O652" s="27">
        <v>84</v>
      </c>
      <c r="P652" s="27">
        <v>8414</v>
      </c>
      <c r="Q652" s="27" t="s">
        <v>850</v>
      </c>
      <c r="R652" s="31">
        <f>VLOOKUP(Q652,[1]Страна!D$1:F$120,2,FALSE)</f>
        <v>0</v>
      </c>
      <c r="S652" s="32" t="s">
        <v>457</v>
      </c>
      <c r="T652" s="27" t="str">
        <f>VLOOKUP(S652,[1]Страна!$A$2:$B$246,2,0)</f>
        <v xml:space="preserve">БЕЛАРУСЬ </v>
      </c>
      <c r="W652" s="34"/>
      <c r="X652" s="35" t="e">
        <f t="shared" si="80"/>
        <v>#N/A</v>
      </c>
      <c r="Y652" s="35" t="e">
        <f>VLOOKUP(W652,A650:$S$5784,9,FALSE)</f>
        <v>#N/A</v>
      </c>
      <c r="Z652" s="36" t="e">
        <f t="shared" si="81"/>
        <v>#N/A</v>
      </c>
      <c r="AA652" s="37" t="e">
        <f t="shared" si="82"/>
        <v>#N/A</v>
      </c>
      <c r="AB652" s="38" t="e">
        <f t="shared" si="83"/>
        <v>#N/A</v>
      </c>
      <c r="AC652" s="39" t="e">
        <f t="shared" si="84"/>
        <v>#N/A</v>
      </c>
    </row>
    <row r="653" spans="1:29" ht="10.5" customHeight="1">
      <c r="A653" s="25">
        <v>24341</v>
      </c>
      <c r="B653" s="26" t="s">
        <v>900</v>
      </c>
      <c r="C653" s="27">
        <v>1</v>
      </c>
      <c r="D653" s="27" t="s">
        <v>26</v>
      </c>
      <c r="E653" s="28">
        <v>2534</v>
      </c>
      <c r="F653" s="28">
        <v>2534</v>
      </c>
      <c r="G653" s="28">
        <v>0</v>
      </c>
      <c r="H653" s="28">
        <v>7</v>
      </c>
      <c r="I653" s="28">
        <v>8</v>
      </c>
      <c r="J653" s="29">
        <v>4.675E-2</v>
      </c>
      <c r="K653" s="28">
        <v>7</v>
      </c>
      <c r="L653" s="28">
        <v>8</v>
      </c>
      <c r="M653" s="29">
        <f t="shared" si="79"/>
        <v>4.675E-2</v>
      </c>
      <c r="N653" s="30">
        <v>4811260004556</v>
      </c>
      <c r="O653" s="27">
        <v>84</v>
      </c>
      <c r="P653" s="27">
        <v>8414</v>
      </c>
      <c r="Q653" s="27" t="s">
        <v>850</v>
      </c>
      <c r="R653" s="31">
        <f>VLOOKUP(Q653,[1]Страна!D$1:F$120,2,FALSE)</f>
        <v>0</v>
      </c>
      <c r="S653" s="32" t="s">
        <v>457</v>
      </c>
      <c r="T653" s="27" t="str">
        <f>VLOOKUP(S653,[1]Страна!$A$2:$B$246,2,0)</f>
        <v xml:space="preserve">БЕЛАРУСЬ </v>
      </c>
      <c r="W653" s="34"/>
      <c r="X653" s="35" t="e">
        <f t="shared" si="80"/>
        <v>#N/A</v>
      </c>
      <c r="Y653" s="35" t="e">
        <f>VLOOKUP(W653,A651:$S$5784,9,FALSE)</f>
        <v>#N/A</v>
      </c>
      <c r="Z653" s="36" t="e">
        <f t="shared" si="81"/>
        <v>#N/A</v>
      </c>
      <c r="AA653" s="37" t="e">
        <f t="shared" si="82"/>
        <v>#N/A</v>
      </c>
      <c r="AB653" s="38" t="e">
        <f t="shared" si="83"/>
        <v>#N/A</v>
      </c>
      <c r="AC653" s="39" t="e">
        <f t="shared" si="84"/>
        <v>#N/A</v>
      </c>
    </row>
    <row r="654" spans="1:29" ht="10.5" customHeight="1">
      <c r="A654" s="25">
        <v>25676</v>
      </c>
      <c r="B654" s="26" t="s">
        <v>901</v>
      </c>
      <c r="C654" s="27">
        <v>1</v>
      </c>
      <c r="D654" s="27" t="s">
        <v>26</v>
      </c>
      <c r="E654" s="28">
        <v>2455</v>
      </c>
      <c r="F654" s="28">
        <v>2455</v>
      </c>
      <c r="G654" s="28">
        <v>0</v>
      </c>
      <c r="H654" s="28">
        <v>7</v>
      </c>
      <c r="I654" s="28">
        <v>8</v>
      </c>
      <c r="J654" s="29">
        <v>7.8203999999999996E-2</v>
      </c>
      <c r="K654" s="28">
        <v>7</v>
      </c>
      <c r="L654" s="28">
        <v>8</v>
      </c>
      <c r="M654" s="29">
        <f t="shared" si="79"/>
        <v>7.8203999999999996E-2</v>
      </c>
      <c r="N654" s="30">
        <v>4811260004563</v>
      </c>
      <c r="O654" s="27">
        <v>84</v>
      </c>
      <c r="P654" s="27">
        <v>8414</v>
      </c>
      <c r="Q654" s="27" t="s">
        <v>850</v>
      </c>
      <c r="R654" s="31">
        <f>VLOOKUP(Q654,[1]Страна!D$1:F$120,2,FALSE)</f>
        <v>0</v>
      </c>
      <c r="S654" s="32" t="s">
        <v>457</v>
      </c>
      <c r="T654" s="27" t="str">
        <f>VLOOKUP(S654,[1]Страна!$A$2:$B$246,2,0)</f>
        <v xml:space="preserve">БЕЛАРУСЬ </v>
      </c>
      <c r="W654" s="34"/>
      <c r="X654" s="35" t="e">
        <f t="shared" si="80"/>
        <v>#N/A</v>
      </c>
      <c r="Y654" s="35" t="e">
        <f>VLOOKUP(W654,A652:$S$5784,9,FALSE)</f>
        <v>#N/A</v>
      </c>
      <c r="Z654" s="36" t="e">
        <f t="shared" si="81"/>
        <v>#N/A</v>
      </c>
      <c r="AA654" s="37" t="e">
        <f t="shared" si="82"/>
        <v>#N/A</v>
      </c>
      <c r="AB654" s="38" t="e">
        <f t="shared" si="83"/>
        <v>#N/A</v>
      </c>
      <c r="AC654" s="39" t="e">
        <f t="shared" si="84"/>
        <v>#N/A</v>
      </c>
    </row>
    <row r="655" spans="1:29" ht="10.5" customHeight="1">
      <c r="A655" s="25">
        <v>190963</v>
      </c>
      <c r="B655" s="26" t="s">
        <v>902</v>
      </c>
      <c r="C655" s="27">
        <v>1</v>
      </c>
      <c r="D655" s="27" t="s">
        <v>26</v>
      </c>
      <c r="E655" s="28">
        <v>10488</v>
      </c>
      <c r="F655" s="28">
        <v>10488</v>
      </c>
      <c r="G655" s="28">
        <v>0</v>
      </c>
      <c r="H655" s="28">
        <v>15</v>
      </c>
      <c r="I655" s="28">
        <v>17</v>
      </c>
      <c r="J655" s="29">
        <v>0.24696000000000001</v>
      </c>
      <c r="K655" s="28">
        <v>15</v>
      </c>
      <c r="L655" s="28">
        <v>17</v>
      </c>
      <c r="M655" s="29">
        <f t="shared" si="79"/>
        <v>0.24696000000000001</v>
      </c>
      <c r="N655" s="30">
        <v>4811260005133</v>
      </c>
      <c r="O655" s="27">
        <v>84</v>
      </c>
      <c r="P655" s="27">
        <v>8414</v>
      </c>
      <c r="Q655" s="27" t="s">
        <v>850</v>
      </c>
      <c r="R655" s="31">
        <f>VLOOKUP(Q655,[1]Страна!D$1:F$120,2,FALSE)</f>
        <v>0</v>
      </c>
      <c r="S655" s="32" t="s">
        <v>457</v>
      </c>
      <c r="T655" s="27" t="str">
        <f>VLOOKUP(S655,[1]Страна!$A$2:$B$246,2,0)</f>
        <v xml:space="preserve">БЕЛАРУСЬ </v>
      </c>
      <c r="W655" s="34"/>
      <c r="X655" s="35" t="e">
        <f t="shared" si="80"/>
        <v>#N/A</v>
      </c>
      <c r="Y655" s="35" t="e">
        <f>VLOOKUP(W655,A653:$S$5784,9,FALSE)</f>
        <v>#N/A</v>
      </c>
      <c r="Z655" s="36" t="e">
        <f t="shared" si="81"/>
        <v>#N/A</v>
      </c>
      <c r="AA655" s="37" t="e">
        <f t="shared" si="82"/>
        <v>#N/A</v>
      </c>
      <c r="AB655" s="38" t="e">
        <f t="shared" si="83"/>
        <v>#N/A</v>
      </c>
      <c r="AC655" s="39" t="e">
        <f t="shared" si="84"/>
        <v>#N/A</v>
      </c>
    </row>
    <row r="656" spans="1:29" ht="10.5" customHeight="1">
      <c r="A656" s="25">
        <v>164870</v>
      </c>
      <c r="B656" s="26" t="s">
        <v>903</v>
      </c>
      <c r="C656" s="27">
        <v>1</v>
      </c>
      <c r="D656" s="27" t="s">
        <v>26</v>
      </c>
      <c r="E656" s="28">
        <v>3052</v>
      </c>
      <c r="F656" s="28">
        <v>3052</v>
      </c>
      <c r="G656" s="28">
        <v>0</v>
      </c>
      <c r="H656" s="28">
        <v>7</v>
      </c>
      <c r="I656" s="28">
        <v>9</v>
      </c>
      <c r="J656" s="29">
        <v>7.9871999999999999E-2</v>
      </c>
      <c r="K656" s="28">
        <v>7</v>
      </c>
      <c r="L656" s="28">
        <v>9</v>
      </c>
      <c r="M656" s="29">
        <f t="shared" si="79"/>
        <v>7.9871999999999999E-2</v>
      </c>
      <c r="N656" s="30">
        <v>4670004375266</v>
      </c>
      <c r="O656" s="27">
        <v>84</v>
      </c>
      <c r="P656" s="27">
        <v>8414</v>
      </c>
      <c r="Q656" s="27" t="s">
        <v>850</v>
      </c>
      <c r="R656" s="31">
        <f>VLOOKUP(Q656,[1]Страна!D$1:F$120,2,FALSE)</f>
        <v>0</v>
      </c>
      <c r="S656" s="32" t="s">
        <v>28</v>
      </c>
      <c r="T656" s="27" t="str">
        <f>VLOOKUP(S656,[1]Страна!$A$2:$B$246,2,0)</f>
        <v>КИТАЙ</v>
      </c>
      <c r="W656" s="34"/>
      <c r="X656" s="35" t="e">
        <f t="shared" si="80"/>
        <v>#N/A</v>
      </c>
      <c r="Y656" s="35" t="e">
        <f>VLOOKUP(W656,A654:$S$5784,9,FALSE)</f>
        <v>#N/A</v>
      </c>
      <c r="Z656" s="36" t="e">
        <f t="shared" si="81"/>
        <v>#N/A</v>
      </c>
      <c r="AA656" s="37" t="e">
        <f t="shared" si="82"/>
        <v>#N/A</v>
      </c>
      <c r="AB656" s="38" t="e">
        <f t="shared" si="83"/>
        <v>#N/A</v>
      </c>
      <c r="AC656" s="39" t="e">
        <f t="shared" si="84"/>
        <v>#N/A</v>
      </c>
    </row>
    <row r="657" spans="1:29" ht="10.5" customHeight="1">
      <c r="A657" s="25">
        <v>175478</v>
      </c>
      <c r="B657" s="26" t="s">
        <v>904</v>
      </c>
      <c r="C657" s="27">
        <v>1</v>
      </c>
      <c r="D657" s="27" t="s">
        <v>26</v>
      </c>
      <c r="E657" s="28">
        <v>5721</v>
      </c>
      <c r="F657" s="28">
        <v>5721</v>
      </c>
      <c r="G657" s="28">
        <v>0</v>
      </c>
      <c r="H657" s="28">
        <v>9</v>
      </c>
      <c r="I657" s="28">
        <v>10</v>
      </c>
      <c r="J657" s="29">
        <v>0.13560800000000001</v>
      </c>
      <c r="K657" s="28">
        <v>9</v>
      </c>
      <c r="L657" s="28">
        <v>10</v>
      </c>
      <c r="M657" s="29">
        <f t="shared" si="79"/>
        <v>0.13560800000000001</v>
      </c>
      <c r="N657" s="30">
        <v>4670004375280</v>
      </c>
      <c r="O657" s="27">
        <v>84</v>
      </c>
      <c r="P657" s="27">
        <v>8414</v>
      </c>
      <c r="Q657" s="27" t="s">
        <v>850</v>
      </c>
      <c r="R657" s="31">
        <f>VLOOKUP(Q657,[1]Страна!D$1:F$120,2,FALSE)</f>
        <v>0</v>
      </c>
      <c r="S657" s="32" t="s">
        <v>28</v>
      </c>
      <c r="T657" s="27" t="str">
        <f>VLOOKUP(S657,[1]Страна!$A$2:$B$246,2,0)</f>
        <v>КИТАЙ</v>
      </c>
      <c r="W657" s="34"/>
      <c r="X657" s="35" t="e">
        <f t="shared" si="80"/>
        <v>#N/A</v>
      </c>
      <c r="Y657" s="35" t="e">
        <f>VLOOKUP(W657,A655:$S$5784,9,FALSE)</f>
        <v>#N/A</v>
      </c>
      <c r="Z657" s="36" t="e">
        <f t="shared" si="81"/>
        <v>#N/A</v>
      </c>
      <c r="AA657" s="37" t="e">
        <f t="shared" si="82"/>
        <v>#N/A</v>
      </c>
      <c r="AB657" s="38" t="e">
        <f t="shared" si="83"/>
        <v>#N/A</v>
      </c>
      <c r="AC657" s="39" t="e">
        <f t="shared" si="84"/>
        <v>#N/A</v>
      </c>
    </row>
    <row r="658" spans="1:29" ht="10.5" customHeight="1">
      <c r="A658" s="25">
        <v>164874</v>
      </c>
      <c r="B658" s="26" t="s">
        <v>905</v>
      </c>
      <c r="C658" s="27">
        <v>1</v>
      </c>
      <c r="D658" s="27" t="s">
        <v>26</v>
      </c>
      <c r="E658" s="28">
        <v>5134</v>
      </c>
      <c r="F658" s="28">
        <v>5134</v>
      </c>
      <c r="G658" s="28">
        <v>0</v>
      </c>
      <c r="H658" s="28">
        <v>7</v>
      </c>
      <c r="I658" s="28">
        <v>8</v>
      </c>
      <c r="J658" s="29">
        <v>0.11904000000000001</v>
      </c>
      <c r="K658" s="28">
        <v>7</v>
      </c>
      <c r="L658" s="28">
        <v>8</v>
      </c>
      <c r="M658" s="29">
        <f t="shared" si="79"/>
        <v>0.11904000000000001</v>
      </c>
      <c r="N658" s="30">
        <v>4640015381112</v>
      </c>
      <c r="O658" s="27">
        <v>84</v>
      </c>
      <c r="P658" s="27">
        <v>8414</v>
      </c>
      <c r="Q658" s="27" t="s">
        <v>850</v>
      </c>
      <c r="R658" s="31">
        <f>VLOOKUP(Q658,[1]Страна!D$1:F$120,2,FALSE)</f>
        <v>0</v>
      </c>
      <c r="S658" s="32" t="s">
        <v>28</v>
      </c>
      <c r="T658" s="27" t="str">
        <f>VLOOKUP(S658,[1]Страна!$A$2:$B$246,2,0)</f>
        <v>КИТАЙ</v>
      </c>
      <c r="W658" s="34"/>
      <c r="X658" s="35" t="e">
        <f t="shared" si="80"/>
        <v>#N/A</v>
      </c>
      <c r="Y658" s="35" t="e">
        <f>VLOOKUP(W658,A656:$S$5784,9,FALSE)</f>
        <v>#N/A</v>
      </c>
      <c r="Z658" s="36" t="e">
        <f t="shared" si="81"/>
        <v>#N/A</v>
      </c>
      <c r="AA658" s="37" t="e">
        <f t="shared" si="82"/>
        <v>#N/A</v>
      </c>
      <c r="AB658" s="38" t="e">
        <f t="shared" si="83"/>
        <v>#N/A</v>
      </c>
      <c r="AC658" s="39" t="e">
        <f t="shared" si="84"/>
        <v>#N/A</v>
      </c>
    </row>
    <row r="659" spans="1:29" ht="10.5" customHeight="1">
      <c r="A659" s="25">
        <v>60702</v>
      </c>
      <c r="B659" s="26" t="s">
        <v>906</v>
      </c>
      <c r="C659" s="27">
        <v>1</v>
      </c>
      <c r="D659" s="27" t="s">
        <v>26</v>
      </c>
      <c r="E659" s="28">
        <v>2210</v>
      </c>
      <c r="F659" s="28">
        <v>2210</v>
      </c>
      <c r="G659" s="28">
        <v>0</v>
      </c>
      <c r="H659" s="28">
        <v>4.5</v>
      </c>
      <c r="I659" s="28">
        <v>5</v>
      </c>
      <c r="J659" s="29">
        <v>6.2207999999999999E-2</v>
      </c>
      <c r="K659" s="28">
        <v>4.5</v>
      </c>
      <c r="L659" s="28">
        <v>5</v>
      </c>
      <c r="M659" s="29">
        <f t="shared" si="79"/>
        <v>6.2207999999999999E-2</v>
      </c>
      <c r="N659" s="30">
        <v>4640015381051</v>
      </c>
      <c r="O659" s="27">
        <v>84</v>
      </c>
      <c r="P659" s="27">
        <v>8414</v>
      </c>
      <c r="Q659" s="27" t="s">
        <v>850</v>
      </c>
      <c r="R659" s="31">
        <f>VLOOKUP(Q659,[1]Страна!D$1:F$120,2,FALSE)</f>
        <v>0</v>
      </c>
      <c r="S659" s="32" t="s">
        <v>28</v>
      </c>
      <c r="T659" s="27" t="str">
        <f>VLOOKUP(S659,[1]Страна!$A$2:$B$246,2,0)</f>
        <v>КИТАЙ</v>
      </c>
      <c r="W659" s="34"/>
      <c r="X659" s="35" t="e">
        <f t="shared" si="80"/>
        <v>#N/A</v>
      </c>
      <c r="Y659" s="35" t="e">
        <f>VLOOKUP(W659,A657:$S$5784,9,FALSE)</f>
        <v>#N/A</v>
      </c>
      <c r="Z659" s="36" t="e">
        <f t="shared" si="81"/>
        <v>#N/A</v>
      </c>
      <c r="AA659" s="37" t="e">
        <f t="shared" si="82"/>
        <v>#N/A</v>
      </c>
      <c r="AB659" s="38" t="e">
        <f t="shared" si="83"/>
        <v>#N/A</v>
      </c>
      <c r="AC659" s="39" t="e">
        <f t="shared" si="84"/>
        <v>#N/A</v>
      </c>
    </row>
    <row r="660" spans="1:29" ht="10.5" customHeight="1">
      <c r="A660" s="25">
        <v>60699</v>
      </c>
      <c r="B660" s="26" t="s">
        <v>907</v>
      </c>
      <c r="C660" s="27">
        <v>1</v>
      </c>
      <c r="D660" s="27" t="s">
        <v>26</v>
      </c>
      <c r="E660" s="28">
        <v>1955</v>
      </c>
      <c r="F660" s="28">
        <v>1955</v>
      </c>
      <c r="G660" s="28">
        <v>0</v>
      </c>
      <c r="H660" s="28">
        <v>4</v>
      </c>
      <c r="I660" s="28">
        <v>5</v>
      </c>
      <c r="J660" s="29">
        <v>5.5404000000000002E-2</v>
      </c>
      <c r="K660" s="28">
        <v>4</v>
      </c>
      <c r="L660" s="28">
        <v>5</v>
      </c>
      <c r="M660" s="29">
        <f t="shared" si="79"/>
        <v>5.5404000000000002E-2</v>
      </c>
      <c r="N660" s="30">
        <v>4640015381075</v>
      </c>
      <c r="O660" s="27">
        <v>84</v>
      </c>
      <c r="P660" s="27">
        <v>8414</v>
      </c>
      <c r="Q660" s="27" t="s">
        <v>850</v>
      </c>
      <c r="R660" s="31">
        <f>VLOOKUP(Q660,[1]Страна!D$1:F$120,2,FALSE)</f>
        <v>0</v>
      </c>
      <c r="S660" s="32" t="s">
        <v>28</v>
      </c>
      <c r="T660" s="27" t="str">
        <f>VLOOKUP(S660,[1]Страна!$A$2:$B$246,2,0)</f>
        <v>КИТАЙ</v>
      </c>
      <c r="W660" s="34"/>
      <c r="X660" s="35" t="e">
        <f t="shared" si="80"/>
        <v>#N/A</v>
      </c>
      <c r="Y660" s="35" t="e">
        <f>VLOOKUP(W660,A658:$S$5784,9,FALSE)</f>
        <v>#N/A</v>
      </c>
      <c r="Z660" s="36" t="e">
        <f t="shared" si="81"/>
        <v>#N/A</v>
      </c>
      <c r="AA660" s="37" t="e">
        <f t="shared" si="82"/>
        <v>#N/A</v>
      </c>
      <c r="AB660" s="38" t="e">
        <f t="shared" si="83"/>
        <v>#N/A</v>
      </c>
      <c r="AC660" s="39" t="e">
        <f t="shared" si="84"/>
        <v>#N/A</v>
      </c>
    </row>
    <row r="661" spans="1:29" ht="10.5" customHeight="1">
      <c r="A661" s="25">
        <v>164872</v>
      </c>
      <c r="B661" s="26" t="s">
        <v>908</v>
      </c>
      <c r="C661" s="27">
        <v>1</v>
      </c>
      <c r="D661" s="27" t="s">
        <v>26</v>
      </c>
      <c r="E661" s="28">
        <v>2185</v>
      </c>
      <c r="F661" s="28">
        <v>2185</v>
      </c>
      <c r="G661" s="28">
        <v>0</v>
      </c>
      <c r="H661" s="28">
        <v>4.5</v>
      </c>
      <c r="I661" s="28">
        <v>5</v>
      </c>
      <c r="J661" s="29">
        <v>5.4449999999999998E-2</v>
      </c>
      <c r="K661" s="28">
        <v>4.5</v>
      </c>
      <c r="L661" s="28">
        <v>5</v>
      </c>
      <c r="M661" s="29">
        <f t="shared" si="79"/>
        <v>5.4449999999999998E-2</v>
      </c>
      <c r="N661" s="30">
        <v>4670004379844</v>
      </c>
      <c r="O661" s="27">
        <v>84</v>
      </c>
      <c r="P661" s="27">
        <v>8414</v>
      </c>
      <c r="Q661" s="27" t="s">
        <v>850</v>
      </c>
      <c r="R661" s="31">
        <f>VLOOKUP(Q661,[1]Страна!D$1:F$120,2,FALSE)</f>
        <v>0</v>
      </c>
      <c r="S661" s="32" t="s">
        <v>28</v>
      </c>
      <c r="T661" s="27" t="str">
        <f>VLOOKUP(S661,[1]Страна!$A$2:$B$246,2,0)</f>
        <v>КИТАЙ</v>
      </c>
      <c r="W661" s="34"/>
      <c r="X661" s="35" t="e">
        <f t="shared" si="80"/>
        <v>#N/A</v>
      </c>
      <c r="Y661" s="35" t="e">
        <f>VLOOKUP(W661,A659:$S$5784,9,FALSE)</f>
        <v>#N/A</v>
      </c>
      <c r="Z661" s="36" t="e">
        <f t="shared" si="81"/>
        <v>#N/A</v>
      </c>
      <c r="AA661" s="37" t="e">
        <f t="shared" si="82"/>
        <v>#N/A</v>
      </c>
      <c r="AB661" s="38" t="e">
        <f t="shared" si="83"/>
        <v>#N/A</v>
      </c>
      <c r="AC661" s="39" t="e">
        <f t="shared" si="84"/>
        <v>#N/A</v>
      </c>
    </row>
    <row r="662" spans="1:29" ht="10.5" customHeight="1">
      <c r="A662" s="25">
        <v>60697</v>
      </c>
      <c r="B662" s="26" t="s">
        <v>909</v>
      </c>
      <c r="C662" s="27">
        <v>1</v>
      </c>
      <c r="D662" s="27" t="s">
        <v>26</v>
      </c>
      <c r="E662" s="28">
        <v>2236</v>
      </c>
      <c r="F662" s="28">
        <v>2236</v>
      </c>
      <c r="G662" s="28">
        <v>0</v>
      </c>
      <c r="H662" s="28">
        <v>4.5</v>
      </c>
      <c r="I662" s="28">
        <v>5</v>
      </c>
      <c r="J662" s="29">
        <v>6.2207999999999999E-2</v>
      </c>
      <c r="K662" s="28">
        <v>4.5</v>
      </c>
      <c r="L662" s="28">
        <v>5</v>
      </c>
      <c r="M662" s="29">
        <f t="shared" si="79"/>
        <v>6.2207999999999999E-2</v>
      </c>
      <c r="N662" s="30">
        <v>4640015381044</v>
      </c>
      <c r="O662" s="27">
        <v>84</v>
      </c>
      <c r="P662" s="27">
        <v>8414</v>
      </c>
      <c r="Q662" s="27" t="s">
        <v>850</v>
      </c>
      <c r="R662" s="31">
        <f>VLOOKUP(Q662,[1]Страна!D$1:F$120,2,FALSE)</f>
        <v>0</v>
      </c>
      <c r="S662" s="32" t="s">
        <v>28</v>
      </c>
      <c r="T662" s="27" t="str">
        <f>VLOOKUP(S662,[1]Страна!$A$2:$B$246,2,0)</f>
        <v>КИТАЙ</v>
      </c>
      <c r="W662" s="34"/>
      <c r="X662" s="35" t="e">
        <f t="shared" si="80"/>
        <v>#N/A</v>
      </c>
      <c r="Y662" s="35" t="e">
        <f>VLOOKUP(W662,A660:$S$5784,9,FALSE)</f>
        <v>#N/A</v>
      </c>
      <c r="Z662" s="36" t="e">
        <f t="shared" si="81"/>
        <v>#N/A</v>
      </c>
      <c r="AA662" s="37" t="e">
        <f t="shared" si="82"/>
        <v>#N/A</v>
      </c>
      <c r="AB662" s="38" t="e">
        <f t="shared" si="83"/>
        <v>#N/A</v>
      </c>
      <c r="AC662" s="39" t="e">
        <f t="shared" si="84"/>
        <v>#N/A</v>
      </c>
    </row>
    <row r="663" spans="1:29" ht="10.5" customHeight="1">
      <c r="A663" s="25">
        <v>60700</v>
      </c>
      <c r="B663" s="26" t="s">
        <v>910</v>
      </c>
      <c r="C663" s="27">
        <v>1</v>
      </c>
      <c r="D663" s="27" t="s">
        <v>26</v>
      </c>
      <c r="E663" s="28">
        <v>1955</v>
      </c>
      <c r="F663" s="28">
        <v>1955</v>
      </c>
      <c r="G663" s="28">
        <v>0</v>
      </c>
      <c r="H663" s="28">
        <v>6</v>
      </c>
      <c r="I663" s="28">
        <v>7</v>
      </c>
      <c r="J663" s="29">
        <v>6.2207999999999999E-2</v>
      </c>
      <c r="K663" s="28">
        <v>6</v>
      </c>
      <c r="L663" s="28">
        <v>7</v>
      </c>
      <c r="M663" s="29">
        <f t="shared" si="79"/>
        <v>6.2207999999999999E-2</v>
      </c>
      <c r="N663" s="30">
        <v>4640015381068</v>
      </c>
      <c r="O663" s="27">
        <v>84</v>
      </c>
      <c r="P663" s="27">
        <v>8414</v>
      </c>
      <c r="Q663" s="27" t="s">
        <v>850</v>
      </c>
      <c r="R663" s="31">
        <f>VLOOKUP(Q663,[1]Страна!D$1:F$120,2,FALSE)</f>
        <v>0</v>
      </c>
      <c r="S663" s="32" t="s">
        <v>28</v>
      </c>
      <c r="T663" s="27" t="str">
        <f>VLOOKUP(S663,[1]Страна!$A$2:$B$246,2,0)</f>
        <v>КИТАЙ</v>
      </c>
      <c r="W663" s="34"/>
      <c r="X663" s="35" t="e">
        <f t="shared" si="80"/>
        <v>#N/A</v>
      </c>
      <c r="Y663" s="35" t="e">
        <f>VLOOKUP(W663,A661:$S$5784,9,FALSE)</f>
        <v>#N/A</v>
      </c>
      <c r="Z663" s="36" t="e">
        <f t="shared" si="81"/>
        <v>#N/A</v>
      </c>
      <c r="AA663" s="37" t="e">
        <f t="shared" si="82"/>
        <v>#N/A</v>
      </c>
      <c r="AB663" s="38" t="e">
        <f t="shared" si="83"/>
        <v>#N/A</v>
      </c>
      <c r="AC663" s="39" t="e">
        <f t="shared" si="84"/>
        <v>#N/A</v>
      </c>
    </row>
    <row r="664" spans="1:29" ht="10.5" customHeight="1">
      <c r="A664" s="41" t="s">
        <v>911</v>
      </c>
      <c r="B664" s="56" t="s">
        <v>912</v>
      </c>
      <c r="C664" s="57">
        <v>35</v>
      </c>
      <c r="D664" s="58" t="s">
        <v>26</v>
      </c>
      <c r="E664" s="59">
        <v>77</v>
      </c>
      <c r="F664" s="60">
        <v>2695</v>
      </c>
      <c r="G664" s="28"/>
      <c r="H664" s="28">
        <v>7.9</v>
      </c>
      <c r="I664" s="28">
        <v>8.9499999999999993</v>
      </c>
      <c r="J664" s="61">
        <f>M664/C664</f>
        <v>0.05</v>
      </c>
      <c r="K664" s="62">
        <v>276.5</v>
      </c>
      <c r="L664" s="62">
        <v>313.25</v>
      </c>
      <c r="M664" s="29">
        <v>1.75</v>
      </c>
      <c r="N664" s="30">
        <f>VLOOKUP(A664,[1]Страна!H$1:K$26,4,FALSE)</f>
        <v>2167423506286</v>
      </c>
      <c r="O664" s="63">
        <v>73</v>
      </c>
      <c r="P664" s="63">
        <v>7321</v>
      </c>
      <c r="Q664" s="64" t="s">
        <v>415</v>
      </c>
      <c r="R664" s="31">
        <f>VLOOKUP(Q664,[1]Страна!D$1:F$120,2,FALSE)</f>
        <v>0.05</v>
      </c>
      <c r="S664" s="32" t="s">
        <v>223</v>
      </c>
      <c r="T664" s="27" t="str">
        <f>VLOOKUP(S664,[1]Страна!$A$2:$B$246,2,0)</f>
        <v>ТУРЦИЯ</v>
      </c>
      <c r="W664" s="34"/>
      <c r="X664" s="35" t="e">
        <f t="shared" si="80"/>
        <v>#N/A</v>
      </c>
      <c r="Y664" s="35" t="e">
        <f>VLOOKUP(W664,A662:$S$5784,9,FALSE)</f>
        <v>#N/A</v>
      </c>
      <c r="Z664" s="36" t="e">
        <f t="shared" si="81"/>
        <v>#N/A</v>
      </c>
      <c r="AA664" s="37" t="e">
        <f t="shared" si="82"/>
        <v>#N/A</v>
      </c>
      <c r="AB664" s="38" t="e">
        <f t="shared" si="83"/>
        <v>#N/A</v>
      </c>
      <c r="AC664" s="39" t="e">
        <f t="shared" si="84"/>
        <v>#N/A</v>
      </c>
    </row>
    <row r="665" spans="1:29" ht="10.5" customHeight="1">
      <c r="A665" s="65" t="s">
        <v>913</v>
      </c>
      <c r="B665" s="56" t="s">
        <v>914</v>
      </c>
      <c r="C665" s="57">
        <v>25</v>
      </c>
      <c r="D665" s="58" t="s">
        <v>26</v>
      </c>
      <c r="E665" s="59">
        <v>77</v>
      </c>
      <c r="F665" s="66">
        <v>1925</v>
      </c>
      <c r="G665" s="28"/>
      <c r="H665" s="28">
        <v>7.95</v>
      </c>
      <c r="I665" s="28">
        <v>9</v>
      </c>
      <c r="J665" s="61">
        <f>M665/C665</f>
        <v>0.05</v>
      </c>
      <c r="K665" s="62">
        <v>198.75</v>
      </c>
      <c r="L665" s="62">
        <v>225</v>
      </c>
      <c r="M665" s="29">
        <v>1.25</v>
      </c>
      <c r="N665" s="30">
        <f>VLOOKUP(A665,[1]Страна!H$1:K$26,4,FALSE)</f>
        <v>2231648624862</v>
      </c>
      <c r="O665" s="63">
        <v>73</v>
      </c>
      <c r="P665" s="63">
        <v>7321</v>
      </c>
      <c r="Q665" s="64" t="s">
        <v>415</v>
      </c>
      <c r="R665" s="31">
        <f>VLOOKUP(Q665,[1]Страна!D$1:F$120,2,FALSE)</f>
        <v>0.05</v>
      </c>
      <c r="S665" s="32" t="s">
        <v>223</v>
      </c>
      <c r="T665" s="27" t="str">
        <f>VLOOKUP(S665,[1]Страна!$A$2:$B$246,2,0)</f>
        <v>ТУРЦИЯ</v>
      </c>
      <c r="W665" s="40"/>
      <c r="X665" s="35" t="e">
        <f t="shared" si="80"/>
        <v>#N/A</v>
      </c>
      <c r="Y665" s="35" t="e">
        <f>VLOOKUP(W665,A663:$S$5784,9,FALSE)</f>
        <v>#N/A</v>
      </c>
      <c r="Z665" s="36" t="e">
        <f t="shared" si="81"/>
        <v>#N/A</v>
      </c>
      <c r="AA665" s="37" t="e">
        <f t="shared" si="82"/>
        <v>#N/A</v>
      </c>
      <c r="AB665" s="38" t="e">
        <f t="shared" si="83"/>
        <v>#N/A</v>
      </c>
      <c r="AC665" s="39" t="e">
        <f t="shared" si="84"/>
        <v>#N/A</v>
      </c>
    </row>
    <row r="666" spans="1:29" ht="10.5" customHeight="1">
      <c r="A666" s="65" t="s">
        <v>915</v>
      </c>
      <c r="B666" s="56" t="s">
        <v>916</v>
      </c>
      <c r="C666" s="57">
        <v>50</v>
      </c>
      <c r="D666" s="58" t="s">
        <v>26</v>
      </c>
      <c r="E666" s="59">
        <v>48</v>
      </c>
      <c r="F666" s="66">
        <v>2400</v>
      </c>
      <c r="G666" s="28"/>
      <c r="H666" s="28">
        <v>6.4</v>
      </c>
      <c r="I666" s="28">
        <v>7.35</v>
      </c>
      <c r="J666" s="61">
        <f>M666/C666</f>
        <v>0.05</v>
      </c>
      <c r="K666" s="62">
        <v>320</v>
      </c>
      <c r="L666" s="62">
        <v>367.5</v>
      </c>
      <c r="M666" s="29">
        <v>2.5</v>
      </c>
      <c r="N666" s="30">
        <f>VLOOKUP(A666,[1]Страна!H$1:K$26,4,FALSE)</f>
        <v>2173856477079</v>
      </c>
      <c r="O666" s="63">
        <v>73</v>
      </c>
      <c r="P666" s="63">
        <v>7321</v>
      </c>
      <c r="Q666" s="64" t="s">
        <v>415</v>
      </c>
      <c r="R666" s="31">
        <f>VLOOKUP(Q666,[1]Страна!D$1:F$120,2,FALSE)</f>
        <v>0.05</v>
      </c>
      <c r="S666" s="32" t="s">
        <v>223</v>
      </c>
      <c r="T666" s="27" t="str">
        <f>VLOOKUP(S666,[1]Страна!$A$2:$B$246,2,0)</f>
        <v>ТУРЦИЯ</v>
      </c>
      <c r="W666" s="40"/>
      <c r="X666" s="35" t="e">
        <f t="shared" si="80"/>
        <v>#N/A</v>
      </c>
      <c r="Y666" s="35" t="e">
        <f>VLOOKUP(W666,A664:$S$5784,9,FALSE)</f>
        <v>#N/A</v>
      </c>
      <c r="Z666" s="36" t="e">
        <f t="shared" si="81"/>
        <v>#N/A</v>
      </c>
      <c r="AA666" s="37" t="e">
        <f t="shared" si="82"/>
        <v>#N/A</v>
      </c>
      <c r="AB666" s="38" t="e">
        <f t="shared" si="83"/>
        <v>#N/A</v>
      </c>
      <c r="AC666" s="39" t="e">
        <f t="shared" si="84"/>
        <v>#N/A</v>
      </c>
    </row>
    <row r="667" spans="1:29" ht="10.5" customHeight="1">
      <c r="A667" s="41" t="s">
        <v>917</v>
      </c>
      <c r="B667" s="56" t="s">
        <v>918</v>
      </c>
      <c r="C667" s="57">
        <v>31</v>
      </c>
      <c r="D667" s="58" t="s">
        <v>26</v>
      </c>
      <c r="E667" s="59">
        <v>55</v>
      </c>
      <c r="F667" s="66">
        <v>1705</v>
      </c>
      <c r="G667" s="28"/>
      <c r="H667" s="28">
        <v>9.1999999999999993</v>
      </c>
      <c r="I667" s="28">
        <v>10.3</v>
      </c>
      <c r="J667" s="61">
        <f>M667/C667</f>
        <v>0.05</v>
      </c>
      <c r="K667" s="62">
        <v>285.2</v>
      </c>
      <c r="L667" s="62">
        <v>319.3</v>
      </c>
      <c r="M667" s="29">
        <v>1.55</v>
      </c>
      <c r="N667" s="30">
        <f>VLOOKUP(A667,[1]Страна!H$1:K$26,4,FALSE)</f>
        <v>2172674324862</v>
      </c>
      <c r="O667" s="63">
        <v>73</v>
      </c>
      <c r="P667" s="63">
        <v>7321</v>
      </c>
      <c r="Q667" s="64" t="s">
        <v>415</v>
      </c>
      <c r="R667" s="31">
        <f>VLOOKUP(Q667,[1]Страна!D$1:F$120,2,FALSE)</f>
        <v>0.05</v>
      </c>
      <c r="S667" s="32" t="s">
        <v>223</v>
      </c>
      <c r="T667" s="27" t="str">
        <f>VLOOKUP(S667,[1]Страна!$A$2:$B$246,2,0)</f>
        <v>ТУРЦИЯ</v>
      </c>
      <c r="W667" s="40"/>
      <c r="X667" s="35" t="e">
        <f t="shared" si="80"/>
        <v>#N/A</v>
      </c>
      <c r="Y667" s="35" t="e">
        <f>VLOOKUP(W667,A665:$S$5784,9,FALSE)</f>
        <v>#N/A</v>
      </c>
      <c r="Z667" s="36" t="e">
        <f t="shared" si="81"/>
        <v>#N/A</v>
      </c>
      <c r="AA667" s="37" t="e">
        <f t="shared" si="82"/>
        <v>#N/A</v>
      </c>
      <c r="AB667" s="38" t="e">
        <f t="shared" si="83"/>
        <v>#N/A</v>
      </c>
      <c r="AC667" s="39" t="e">
        <f t="shared" si="84"/>
        <v>#N/A</v>
      </c>
    </row>
    <row r="668" spans="1:29" ht="10.5" customHeight="1">
      <c r="A668" s="65" t="s">
        <v>919</v>
      </c>
      <c r="B668" s="56" t="s">
        <v>920</v>
      </c>
      <c r="C668" s="57">
        <v>20</v>
      </c>
      <c r="D668" s="58" t="s">
        <v>26</v>
      </c>
      <c r="E668" s="59">
        <v>54</v>
      </c>
      <c r="F668" s="60">
        <v>1080</v>
      </c>
      <c r="G668" s="28"/>
      <c r="H668" s="28">
        <v>6.85</v>
      </c>
      <c r="I668" s="28">
        <v>7.9</v>
      </c>
      <c r="J668" s="61">
        <f>M668/C668</f>
        <v>0.05</v>
      </c>
      <c r="K668" s="62">
        <v>137</v>
      </c>
      <c r="L668" s="62">
        <v>158</v>
      </c>
      <c r="M668" s="29">
        <v>1</v>
      </c>
      <c r="N668" s="30">
        <f>VLOOKUP(A668,[1]Страна!H$1:K$26,4,FALSE)</f>
        <v>2161662486248</v>
      </c>
      <c r="O668" s="27">
        <v>85</v>
      </c>
      <c r="P668" s="27">
        <v>8516</v>
      </c>
      <c r="Q668" s="27" t="s">
        <v>389</v>
      </c>
      <c r="R668" s="31">
        <f>VLOOKUP(Q668,[1]Страна!D$1:F$120,2,FALSE)</f>
        <v>0.05</v>
      </c>
      <c r="S668" s="32" t="s">
        <v>223</v>
      </c>
      <c r="T668" s="27" t="str">
        <f>VLOOKUP(S668,[1]Страна!$A$2:$B$246,2,0)</f>
        <v>ТУРЦИЯ</v>
      </c>
      <c r="W668" s="40"/>
      <c r="X668" s="35" t="e">
        <f t="shared" si="80"/>
        <v>#N/A</v>
      </c>
      <c r="Y668" s="35" t="e">
        <f>VLOOKUP(W668,A666:$S$5784,9,FALSE)</f>
        <v>#N/A</v>
      </c>
      <c r="Z668" s="36" t="e">
        <f t="shared" si="81"/>
        <v>#N/A</v>
      </c>
      <c r="AA668" s="37" t="e">
        <f t="shared" si="82"/>
        <v>#N/A</v>
      </c>
      <c r="AB668" s="38" t="e">
        <f t="shared" si="83"/>
        <v>#N/A</v>
      </c>
      <c r="AC668" s="39" t="e">
        <f t="shared" si="84"/>
        <v>#N/A</v>
      </c>
    </row>
    <row r="669" spans="1:29" ht="10.5" customHeight="1">
      <c r="A669" s="25">
        <v>77060</v>
      </c>
      <c r="B669" s="26" t="s">
        <v>921</v>
      </c>
      <c r="C669" s="27">
        <v>1</v>
      </c>
      <c r="D669" s="27" t="s">
        <v>26</v>
      </c>
      <c r="E669" s="28">
        <v>4688</v>
      </c>
      <c r="F669" s="28">
        <v>4688</v>
      </c>
      <c r="G669" s="28">
        <v>0</v>
      </c>
      <c r="H669" s="28">
        <v>8</v>
      </c>
      <c r="I669" s="28">
        <v>8.1999999999999993</v>
      </c>
      <c r="J669" s="29">
        <v>0.06</v>
      </c>
      <c r="K669" s="28">
        <v>8</v>
      </c>
      <c r="L669" s="28">
        <v>8.1999999999999993</v>
      </c>
      <c r="M669" s="29">
        <v>0.06</v>
      </c>
      <c r="N669" s="30" t="s">
        <v>922</v>
      </c>
      <c r="O669" s="27">
        <v>84</v>
      </c>
      <c r="P669" s="27">
        <v>8414</v>
      </c>
      <c r="Q669" s="27" t="s">
        <v>850</v>
      </c>
      <c r="R669" s="31">
        <f>VLOOKUP(Q669,[1]Страна!D$1:F$120,2,FALSE)</f>
        <v>0</v>
      </c>
      <c r="S669" s="32" t="s">
        <v>223</v>
      </c>
      <c r="T669" s="27" t="str">
        <f>VLOOKUP(S669,[1]Страна!$A$2:$B$246,2,0)</f>
        <v>ТУРЦИЯ</v>
      </c>
      <c r="W669" s="40"/>
      <c r="X669" s="35" t="e">
        <f t="shared" si="80"/>
        <v>#N/A</v>
      </c>
      <c r="Y669" s="35" t="e">
        <f>VLOOKUP(W669,A667:$S$5784,9,FALSE)</f>
        <v>#N/A</v>
      </c>
      <c r="Z669" s="36" t="e">
        <f t="shared" si="81"/>
        <v>#N/A</v>
      </c>
      <c r="AA669" s="37" t="e">
        <f t="shared" si="82"/>
        <v>#N/A</v>
      </c>
      <c r="AB669" s="38" t="e">
        <f t="shared" si="83"/>
        <v>#N/A</v>
      </c>
      <c r="AC669" s="39" t="e">
        <f t="shared" si="84"/>
        <v>#N/A</v>
      </c>
    </row>
    <row r="670" spans="1:29" ht="10.5" customHeight="1">
      <c r="A670" s="25">
        <v>230528</v>
      </c>
      <c r="B670" s="26" t="s">
        <v>923</v>
      </c>
      <c r="C670" s="27">
        <v>1</v>
      </c>
      <c r="D670" s="27" t="s">
        <v>26</v>
      </c>
      <c r="E670" s="28">
        <v>4732</v>
      </c>
      <c r="F670" s="28">
        <v>4732</v>
      </c>
      <c r="G670" s="28">
        <v>0</v>
      </c>
      <c r="H670" s="28">
        <v>6</v>
      </c>
      <c r="I670" s="28">
        <v>6.1</v>
      </c>
      <c r="J670" s="29">
        <v>7.1999999999999995E-2</v>
      </c>
      <c r="K670" s="28">
        <v>6</v>
      </c>
      <c r="L670" s="28">
        <v>6.1</v>
      </c>
      <c r="M670" s="29">
        <v>7.1999999999999995E-2</v>
      </c>
      <c r="N670" s="30" t="s">
        <v>924</v>
      </c>
      <c r="O670" s="27">
        <v>84</v>
      </c>
      <c r="P670" s="27">
        <v>8414</v>
      </c>
      <c r="Q670" s="27" t="s">
        <v>850</v>
      </c>
      <c r="R670" s="31">
        <f>VLOOKUP(Q670,[1]Страна!D$1:F$120,2,FALSE)</f>
        <v>0</v>
      </c>
      <c r="S670" s="32" t="s">
        <v>457</v>
      </c>
      <c r="T670" s="27" t="str">
        <f>VLOOKUP(S670,[1]Страна!$A$2:$B$246,2,0)</f>
        <v xml:space="preserve">БЕЛАРУСЬ </v>
      </c>
      <c r="W670" s="34"/>
      <c r="X670" s="35" t="e">
        <f t="shared" si="80"/>
        <v>#N/A</v>
      </c>
      <c r="Y670" s="35" t="e">
        <f>VLOOKUP(W670,A668:$S$5784,9,FALSE)</f>
        <v>#N/A</v>
      </c>
      <c r="Z670" s="36" t="e">
        <f t="shared" si="81"/>
        <v>#N/A</v>
      </c>
      <c r="AA670" s="37" t="e">
        <f t="shared" si="82"/>
        <v>#N/A</v>
      </c>
      <c r="AB670" s="38" t="e">
        <f t="shared" si="83"/>
        <v>#N/A</v>
      </c>
      <c r="AC670" s="39" t="e">
        <f t="shared" si="84"/>
        <v>#N/A</v>
      </c>
    </row>
    <row r="671" spans="1:29" ht="10.5" customHeight="1">
      <c r="A671" s="25">
        <v>223211</v>
      </c>
      <c r="B671" s="26" t="s">
        <v>925</v>
      </c>
      <c r="C671" s="27">
        <v>1</v>
      </c>
      <c r="D671" s="27" t="s">
        <v>26</v>
      </c>
      <c r="E671" s="28">
        <v>4084</v>
      </c>
      <c r="F671" s="28">
        <v>4084</v>
      </c>
      <c r="G671" s="28">
        <v>0</v>
      </c>
      <c r="H671" s="28">
        <v>5.7</v>
      </c>
      <c r="I671" s="28">
        <v>7.2</v>
      </c>
      <c r="J671" s="29">
        <v>4.4999999999999998E-2</v>
      </c>
      <c r="K671" s="28">
        <v>5.7</v>
      </c>
      <c r="L671" s="28">
        <v>7.2</v>
      </c>
      <c r="M671" s="29">
        <f>C671*J671</f>
        <v>4.4999999999999998E-2</v>
      </c>
      <c r="N671" s="30">
        <v>4811260008745</v>
      </c>
      <c r="O671" s="27">
        <v>84</v>
      </c>
      <c r="P671" s="27">
        <v>8414</v>
      </c>
      <c r="Q671" s="27" t="s">
        <v>850</v>
      </c>
      <c r="R671" s="31">
        <f>VLOOKUP(Q671,[1]Страна!D$1:F$120,2,FALSE)</f>
        <v>0</v>
      </c>
      <c r="S671" s="32" t="s">
        <v>457</v>
      </c>
      <c r="T671" s="27" t="str">
        <f>VLOOKUP(S671,[1]Страна!$A$2:$B$246,2,0)</f>
        <v xml:space="preserve">БЕЛАРУСЬ </v>
      </c>
      <c r="W671" s="34"/>
      <c r="X671" s="35" t="e">
        <f t="shared" si="80"/>
        <v>#N/A</v>
      </c>
      <c r="Y671" s="35" t="e">
        <f>VLOOKUP(W671,A669:$S$5784,9,FALSE)</f>
        <v>#N/A</v>
      </c>
      <c r="Z671" s="36" t="e">
        <f t="shared" si="81"/>
        <v>#N/A</v>
      </c>
      <c r="AA671" s="37" t="e">
        <f t="shared" si="82"/>
        <v>#N/A</v>
      </c>
      <c r="AB671" s="38" t="e">
        <f t="shared" si="83"/>
        <v>#N/A</v>
      </c>
      <c r="AC671" s="39" t="e">
        <f t="shared" si="84"/>
        <v>#N/A</v>
      </c>
    </row>
    <row r="672" spans="1:29" ht="10.5" customHeight="1">
      <c r="A672" s="25">
        <v>167192</v>
      </c>
      <c r="B672" s="26" t="s">
        <v>926</v>
      </c>
      <c r="C672" s="27">
        <v>1</v>
      </c>
      <c r="D672" s="27" t="s">
        <v>26</v>
      </c>
      <c r="E672" s="28">
        <v>4215</v>
      </c>
      <c r="F672" s="28">
        <v>4215</v>
      </c>
      <c r="G672" s="28">
        <v>0</v>
      </c>
      <c r="H672" s="28">
        <v>6.3</v>
      </c>
      <c r="I672" s="28">
        <v>7.2</v>
      </c>
      <c r="J672" s="29">
        <v>7.1807999999999997E-2</v>
      </c>
      <c r="K672" s="28">
        <v>6.3</v>
      </c>
      <c r="L672" s="28">
        <v>7.2</v>
      </c>
      <c r="M672" s="29">
        <f>C672*J672</f>
        <v>7.1807999999999997E-2</v>
      </c>
      <c r="N672" s="30">
        <v>4811260005294</v>
      </c>
      <c r="O672" s="27">
        <v>84</v>
      </c>
      <c r="P672" s="27">
        <v>8414</v>
      </c>
      <c r="Q672" s="27" t="s">
        <v>850</v>
      </c>
      <c r="R672" s="31">
        <f>VLOOKUP(Q672,[1]Страна!D$1:F$120,2,FALSE)</f>
        <v>0</v>
      </c>
      <c r="S672" s="32" t="s">
        <v>457</v>
      </c>
      <c r="T672" s="27" t="str">
        <f>VLOOKUP(S672,[1]Страна!$A$2:$B$246,2,0)</f>
        <v xml:space="preserve">БЕЛАРУСЬ </v>
      </c>
      <c r="W672" s="34"/>
      <c r="X672" s="35" t="e">
        <f t="shared" si="80"/>
        <v>#N/A</v>
      </c>
      <c r="Y672" s="35" t="e">
        <f>VLOOKUP(W672,A670:$S$5784,9,FALSE)</f>
        <v>#N/A</v>
      </c>
      <c r="Z672" s="36" t="e">
        <f t="shared" si="81"/>
        <v>#N/A</v>
      </c>
      <c r="AA672" s="37" t="e">
        <f t="shared" si="82"/>
        <v>#N/A</v>
      </c>
      <c r="AB672" s="38" t="e">
        <f t="shared" si="83"/>
        <v>#N/A</v>
      </c>
      <c r="AC672" s="39" t="e">
        <f t="shared" si="84"/>
        <v>#N/A</v>
      </c>
    </row>
    <row r="673" spans="1:29" ht="10.5" customHeight="1">
      <c r="A673" s="41">
        <v>242131</v>
      </c>
      <c r="B673" s="42" t="s">
        <v>927</v>
      </c>
      <c r="C673" s="52">
        <v>1</v>
      </c>
      <c r="D673" s="53" t="s">
        <v>26</v>
      </c>
      <c r="E673" s="54">
        <v>4486</v>
      </c>
      <c r="F673" s="45">
        <v>4486</v>
      </c>
      <c r="G673" s="46">
        <v>0</v>
      </c>
      <c r="H673" s="46">
        <v>6.8</v>
      </c>
      <c r="I673" s="46">
        <v>8</v>
      </c>
      <c r="J673" s="47">
        <v>6.6413E-2</v>
      </c>
      <c r="K673" s="46">
        <v>6.8</v>
      </c>
      <c r="L673" s="46">
        <v>8</v>
      </c>
      <c r="M673" s="47">
        <v>6.6413E-2</v>
      </c>
      <c r="N673" s="48" t="s">
        <v>928</v>
      </c>
      <c r="O673" s="49">
        <v>84</v>
      </c>
      <c r="P673" s="49">
        <v>8414</v>
      </c>
      <c r="Q673" s="49" t="s">
        <v>850</v>
      </c>
      <c r="R673" s="31">
        <f>VLOOKUP(Q673,[1]Страна!D$1:F$120,2,FALSE)</f>
        <v>0</v>
      </c>
      <c r="S673" s="51" t="s">
        <v>457</v>
      </c>
      <c r="T673" s="27" t="str">
        <f>VLOOKUP(S673,[1]Страна!$A$2:$B$246,2,0)</f>
        <v xml:space="preserve">БЕЛАРУСЬ </v>
      </c>
      <c r="W673" s="34"/>
      <c r="X673" s="35" t="e">
        <f t="shared" si="80"/>
        <v>#N/A</v>
      </c>
      <c r="Y673" s="35" t="e">
        <f>VLOOKUP(W673,A671:$S$5784,9,FALSE)</f>
        <v>#N/A</v>
      </c>
      <c r="Z673" s="36" t="e">
        <f t="shared" si="81"/>
        <v>#N/A</v>
      </c>
      <c r="AA673" s="37" t="e">
        <f t="shared" si="82"/>
        <v>#N/A</v>
      </c>
      <c r="AB673" s="38" t="e">
        <f t="shared" si="83"/>
        <v>#N/A</v>
      </c>
      <c r="AC673" s="39" t="e">
        <f t="shared" si="84"/>
        <v>#N/A</v>
      </c>
    </row>
    <row r="674" spans="1:29" ht="10.5" customHeight="1">
      <c r="A674" s="41">
        <v>242132</v>
      </c>
      <c r="B674" s="42" t="s">
        <v>929</v>
      </c>
      <c r="C674" s="52">
        <v>1</v>
      </c>
      <c r="D674" s="53" t="s">
        <v>26</v>
      </c>
      <c r="E674" s="54">
        <v>4355</v>
      </c>
      <c r="F674" s="54">
        <v>4355</v>
      </c>
      <c r="G674" s="46">
        <v>0</v>
      </c>
      <c r="H674" s="46">
        <v>7.8</v>
      </c>
      <c r="I674" s="46">
        <v>9</v>
      </c>
      <c r="J674" s="47">
        <v>7.9608999999999999E-2</v>
      </c>
      <c r="K674" s="46">
        <v>7.8</v>
      </c>
      <c r="L674" s="46">
        <v>9</v>
      </c>
      <c r="M674" s="47">
        <v>7.9608999999999999E-2</v>
      </c>
      <c r="N674" s="48" t="s">
        <v>930</v>
      </c>
      <c r="O674" s="49">
        <v>84</v>
      </c>
      <c r="P674" s="49">
        <v>8414</v>
      </c>
      <c r="Q674" s="49" t="s">
        <v>850</v>
      </c>
      <c r="R674" s="31">
        <f>VLOOKUP(Q674,[1]Страна!D$1:F$120,2,FALSE)</f>
        <v>0</v>
      </c>
      <c r="S674" s="51" t="s">
        <v>457</v>
      </c>
      <c r="T674" s="27" t="str">
        <f>VLOOKUP(S674,[1]Страна!$A$2:$B$246,2,0)</f>
        <v xml:space="preserve">БЕЛАРУСЬ </v>
      </c>
      <c r="W674" s="40"/>
      <c r="X674" s="35" t="e">
        <f t="shared" si="80"/>
        <v>#N/A</v>
      </c>
      <c r="Y674" s="35" t="e">
        <f>VLOOKUP(W674,A672:$S$5784,9,FALSE)</f>
        <v>#N/A</v>
      </c>
      <c r="Z674" s="36" t="e">
        <f t="shared" si="81"/>
        <v>#N/A</v>
      </c>
      <c r="AA674" s="37" t="e">
        <f t="shared" si="82"/>
        <v>#N/A</v>
      </c>
      <c r="AB674" s="38" t="e">
        <f t="shared" si="83"/>
        <v>#N/A</v>
      </c>
      <c r="AC674" s="39" t="e">
        <f t="shared" si="84"/>
        <v>#N/A</v>
      </c>
    </row>
    <row r="675" spans="1:29" ht="10.5" customHeight="1">
      <c r="A675" s="25">
        <v>242133</v>
      </c>
      <c r="B675" s="26" t="s">
        <v>931</v>
      </c>
      <c r="C675" s="27">
        <v>1</v>
      </c>
      <c r="D675" s="27" t="s">
        <v>26</v>
      </c>
      <c r="E675" s="28">
        <v>4494</v>
      </c>
      <c r="F675" s="28">
        <v>4494</v>
      </c>
      <c r="G675" s="28">
        <v>0</v>
      </c>
      <c r="H675" s="28">
        <v>7.8</v>
      </c>
      <c r="I675" s="28">
        <v>9</v>
      </c>
      <c r="J675" s="29">
        <v>7.8995999999999997E-2</v>
      </c>
      <c r="K675" s="28">
        <v>7.8</v>
      </c>
      <c r="L675" s="28">
        <v>9</v>
      </c>
      <c r="M675" s="29">
        <v>7.8995999999999997E-2</v>
      </c>
      <c r="N675" s="30">
        <v>4811260009544</v>
      </c>
      <c r="O675" s="27">
        <v>84</v>
      </c>
      <c r="P675" s="27">
        <v>8414</v>
      </c>
      <c r="Q675" s="27" t="s">
        <v>850</v>
      </c>
      <c r="R675" s="31">
        <v>0</v>
      </c>
      <c r="S675" s="32" t="s">
        <v>457</v>
      </c>
      <c r="T675" s="27" t="str">
        <f>VLOOKUP(S675,[1]Страна!$A$2:$B$246,2,0)</f>
        <v xml:space="preserve">БЕЛАРУСЬ </v>
      </c>
      <c r="W675" s="40"/>
      <c r="X675" s="35" t="e">
        <f t="shared" si="80"/>
        <v>#N/A</v>
      </c>
      <c r="Y675" s="35" t="e">
        <f>VLOOKUP(W675,A673:$S$5784,9,FALSE)</f>
        <v>#N/A</v>
      </c>
      <c r="Z675" s="36" t="e">
        <f t="shared" si="81"/>
        <v>#N/A</v>
      </c>
      <c r="AA675" s="37" t="e">
        <f t="shared" si="82"/>
        <v>#N/A</v>
      </c>
      <c r="AB675" s="38" t="e">
        <f t="shared" si="83"/>
        <v>#N/A</v>
      </c>
      <c r="AC675" s="39" t="e">
        <f t="shared" si="84"/>
        <v>#N/A</v>
      </c>
    </row>
    <row r="676" spans="1:29" ht="10.5" customHeight="1">
      <c r="A676" s="25">
        <v>213794</v>
      </c>
      <c r="B676" s="26" t="s">
        <v>932</v>
      </c>
      <c r="C676" s="27">
        <v>1</v>
      </c>
      <c r="D676" s="27" t="s">
        <v>26</v>
      </c>
      <c r="E676" s="28">
        <v>4903</v>
      </c>
      <c r="F676" s="28">
        <v>4903</v>
      </c>
      <c r="G676" s="28">
        <v>0</v>
      </c>
      <c r="H676" s="28">
        <v>6.8</v>
      </c>
      <c r="I676" s="28">
        <v>10</v>
      </c>
      <c r="J676" s="29">
        <v>5.3719999999999997E-2</v>
      </c>
      <c r="K676" s="28">
        <v>6.8</v>
      </c>
      <c r="L676" s="28">
        <v>10</v>
      </c>
      <c r="M676" s="29">
        <v>5.3719999999999997E-2</v>
      </c>
      <c r="N676" s="30" t="s">
        <v>933</v>
      </c>
      <c r="O676" s="27">
        <v>84</v>
      </c>
      <c r="P676" s="27">
        <v>8414</v>
      </c>
      <c r="Q676" s="27" t="s">
        <v>850</v>
      </c>
      <c r="R676" s="31">
        <f>VLOOKUP(Q676,[1]Страна!D$1:F$120,2,FALSE)</f>
        <v>0</v>
      </c>
      <c r="S676" s="32" t="s">
        <v>540</v>
      </c>
      <c r="T676" s="27" t="str">
        <f>VLOOKUP(S676,[1]Страна!$A$2:$B$246,2,0)</f>
        <v>ПОЛЬША</v>
      </c>
      <c r="W676" s="40"/>
      <c r="X676" s="35" t="e">
        <f t="shared" si="80"/>
        <v>#N/A</v>
      </c>
      <c r="Y676" s="35" t="e">
        <f>VLOOKUP(W676,A674:$S$5784,9,FALSE)</f>
        <v>#N/A</v>
      </c>
      <c r="Z676" s="36" t="e">
        <f t="shared" si="81"/>
        <v>#N/A</v>
      </c>
      <c r="AA676" s="37" t="e">
        <f t="shared" si="82"/>
        <v>#N/A</v>
      </c>
      <c r="AB676" s="38" t="e">
        <f t="shared" si="83"/>
        <v>#N/A</v>
      </c>
      <c r="AC676" s="39" t="e">
        <f t="shared" si="84"/>
        <v>#N/A</v>
      </c>
    </row>
    <row r="677" spans="1:29" ht="10.5" customHeight="1">
      <c r="A677" s="25">
        <v>178480</v>
      </c>
      <c r="B677" s="26" t="s">
        <v>934</v>
      </c>
      <c r="C677" s="27">
        <v>1</v>
      </c>
      <c r="D677" s="27" t="s">
        <v>26</v>
      </c>
      <c r="E677" s="28">
        <v>14969</v>
      </c>
      <c r="F677" s="28">
        <v>14969</v>
      </c>
      <c r="G677" s="28">
        <v>0</v>
      </c>
      <c r="H677" s="28">
        <v>17</v>
      </c>
      <c r="I677" s="28">
        <v>19</v>
      </c>
      <c r="J677" s="29">
        <v>0.19552</v>
      </c>
      <c r="K677" s="28">
        <v>17</v>
      </c>
      <c r="L677" s="28">
        <v>19</v>
      </c>
      <c r="M677" s="29">
        <f>C677*J677</f>
        <v>0.19552</v>
      </c>
      <c r="N677" s="30">
        <v>0</v>
      </c>
      <c r="O677" s="27">
        <v>84</v>
      </c>
      <c r="P677" s="27">
        <v>8414</v>
      </c>
      <c r="Q677" s="27" t="s">
        <v>850</v>
      </c>
      <c r="R677" s="31">
        <f>VLOOKUP(Q677,[1]Страна!D$1:F$120,2,FALSE)</f>
        <v>0</v>
      </c>
      <c r="S677" s="32" t="s">
        <v>520</v>
      </c>
      <c r="T677" s="27" t="str">
        <f>VLOOKUP(S677,[1]Страна!$A$2:$B$246,2,0)</f>
        <v xml:space="preserve">ИТАЛИЯ </v>
      </c>
      <c r="W677" s="34"/>
      <c r="X677" s="35" t="e">
        <f t="shared" si="80"/>
        <v>#N/A</v>
      </c>
      <c r="Y677" s="35" t="e">
        <f>VLOOKUP(W677,A675:$S$5784,9,FALSE)</f>
        <v>#N/A</v>
      </c>
      <c r="Z677" s="36" t="e">
        <f t="shared" si="81"/>
        <v>#N/A</v>
      </c>
      <c r="AA677" s="37" t="e">
        <f t="shared" si="82"/>
        <v>#N/A</v>
      </c>
      <c r="AB677" s="38" t="e">
        <f t="shared" si="83"/>
        <v>#N/A</v>
      </c>
      <c r="AC677" s="39" t="e">
        <f t="shared" si="84"/>
        <v>#N/A</v>
      </c>
    </row>
    <row r="678" spans="1:29" ht="10.5" customHeight="1">
      <c r="A678" s="25">
        <v>194217</v>
      </c>
      <c r="B678" s="26" t="s">
        <v>935</v>
      </c>
      <c r="C678" s="27">
        <v>1</v>
      </c>
      <c r="D678" s="27" t="s">
        <v>26</v>
      </c>
      <c r="E678" s="28">
        <v>5315</v>
      </c>
      <c r="F678" s="28">
        <v>5315</v>
      </c>
      <c r="G678" s="28">
        <v>0</v>
      </c>
      <c r="H678" s="28">
        <v>7.1</v>
      </c>
      <c r="I678" s="28">
        <v>8.3000000000000007</v>
      </c>
      <c r="J678" s="29">
        <v>5.4648000000000002E-2</v>
      </c>
      <c r="K678" s="28">
        <v>7.1</v>
      </c>
      <c r="L678" s="28">
        <v>8.3000000000000007</v>
      </c>
      <c r="M678" s="29">
        <f>C678*J678</f>
        <v>5.4648000000000002E-2</v>
      </c>
      <c r="N678" s="30">
        <v>0</v>
      </c>
      <c r="O678" s="27">
        <v>84</v>
      </c>
      <c r="P678" s="27">
        <v>8414</v>
      </c>
      <c r="Q678" s="27" t="s">
        <v>850</v>
      </c>
      <c r="R678" s="31">
        <f>VLOOKUP(Q678,[1]Страна!D$1:F$120,2,FALSE)</f>
        <v>0</v>
      </c>
      <c r="S678" s="32" t="s">
        <v>540</v>
      </c>
      <c r="T678" s="27" t="str">
        <f>VLOOKUP(S678,[1]Страна!$A$2:$B$246,2,0)</f>
        <v>ПОЛЬША</v>
      </c>
      <c r="W678" s="34"/>
      <c r="X678" s="35" t="e">
        <f t="shared" si="80"/>
        <v>#N/A</v>
      </c>
      <c r="Y678" s="35" t="e">
        <f>VLOOKUP(W678,A676:$S$5784,9,FALSE)</f>
        <v>#N/A</v>
      </c>
      <c r="Z678" s="36" t="e">
        <f t="shared" si="81"/>
        <v>#N/A</v>
      </c>
      <c r="AA678" s="37" t="e">
        <f t="shared" si="82"/>
        <v>#N/A</v>
      </c>
      <c r="AB678" s="38" t="e">
        <f t="shared" si="83"/>
        <v>#N/A</v>
      </c>
      <c r="AC678" s="39" t="e">
        <f t="shared" si="84"/>
        <v>#N/A</v>
      </c>
    </row>
    <row r="679" spans="1:29" ht="10.5" customHeight="1">
      <c r="A679" s="25">
        <v>236945</v>
      </c>
      <c r="B679" s="26" t="s">
        <v>936</v>
      </c>
      <c r="C679" s="27">
        <v>1</v>
      </c>
      <c r="D679" s="27" t="s">
        <v>26</v>
      </c>
      <c r="E679" s="28">
        <v>3807</v>
      </c>
      <c r="F679" s="28">
        <v>3807</v>
      </c>
      <c r="G679" s="28">
        <v>0</v>
      </c>
      <c r="H679" s="28">
        <v>4.7</v>
      </c>
      <c r="I679" s="28">
        <v>5.0999999999999996</v>
      </c>
      <c r="J679" s="29">
        <v>5.4539999999999998E-2</v>
      </c>
      <c r="K679" s="28">
        <v>4.7</v>
      </c>
      <c r="L679" s="28">
        <v>5.0999999999999996</v>
      </c>
      <c r="M679" s="29">
        <v>5.4539999999999998E-2</v>
      </c>
      <c r="N679" s="30">
        <v>0</v>
      </c>
      <c r="O679" s="27">
        <v>84</v>
      </c>
      <c r="P679" s="27">
        <v>8414</v>
      </c>
      <c r="Q679" s="27" t="s">
        <v>850</v>
      </c>
      <c r="R679" s="31">
        <f>VLOOKUP(Q679,[1]Страна!D$1:F$120,2,FALSE)</f>
        <v>0</v>
      </c>
      <c r="S679" s="32" t="s">
        <v>540</v>
      </c>
      <c r="T679" s="27" t="str">
        <f>VLOOKUP(S679,[1]Страна!$A$2:$B$246,2,0)</f>
        <v>ПОЛЬША</v>
      </c>
      <c r="W679" s="34"/>
      <c r="X679" s="35" t="e">
        <f t="shared" si="80"/>
        <v>#N/A</v>
      </c>
      <c r="Y679" s="35" t="e">
        <f>VLOOKUP(W679,A677:$S$5784,9,FALSE)</f>
        <v>#N/A</v>
      </c>
      <c r="Z679" s="36" t="e">
        <f t="shared" si="81"/>
        <v>#N/A</v>
      </c>
      <c r="AA679" s="37" t="e">
        <f t="shared" si="82"/>
        <v>#N/A</v>
      </c>
      <c r="AB679" s="38" t="e">
        <f t="shared" si="83"/>
        <v>#N/A</v>
      </c>
      <c r="AC679" s="39" t="e">
        <f t="shared" si="84"/>
        <v>#N/A</v>
      </c>
    </row>
    <row r="680" spans="1:29" ht="10.5" customHeight="1">
      <c r="A680" s="25">
        <v>240863</v>
      </c>
      <c r="B680" s="26" t="s">
        <v>937</v>
      </c>
      <c r="C680" s="27">
        <v>1</v>
      </c>
      <c r="D680" s="27" t="s">
        <v>26</v>
      </c>
      <c r="E680" s="28">
        <v>4153</v>
      </c>
      <c r="F680" s="28">
        <v>4153</v>
      </c>
      <c r="G680" s="28">
        <v>207.65</v>
      </c>
      <c r="H680" s="28">
        <v>7.9</v>
      </c>
      <c r="I680" s="28">
        <v>12</v>
      </c>
      <c r="J680" s="29">
        <v>0.13500000000000001</v>
      </c>
      <c r="K680" s="28">
        <v>7.9</v>
      </c>
      <c r="L680" s="28">
        <v>12</v>
      </c>
      <c r="M680" s="29">
        <v>0.13500000000000001</v>
      </c>
      <c r="N680" s="30" t="s">
        <v>938</v>
      </c>
      <c r="O680" s="27">
        <v>84</v>
      </c>
      <c r="P680" s="27">
        <v>8414</v>
      </c>
      <c r="Q680" s="27" t="s">
        <v>850</v>
      </c>
      <c r="R680" s="31">
        <f>VLOOKUP(Q680,[1]Страна!D$1:F$120,2,FALSE)</f>
        <v>0</v>
      </c>
      <c r="S680" s="32" t="s">
        <v>28</v>
      </c>
      <c r="T680" s="27" t="str">
        <f>VLOOKUP(S680,[1]Страна!$A$2:$B$246,2,0)</f>
        <v>КИТАЙ</v>
      </c>
      <c r="W680" s="34"/>
      <c r="X680" s="35" t="e">
        <f t="shared" si="80"/>
        <v>#N/A</v>
      </c>
      <c r="Y680" s="35" t="e">
        <f>VLOOKUP(W680,A678:$S$5784,9,FALSE)</f>
        <v>#N/A</v>
      </c>
      <c r="Z680" s="36" t="e">
        <f t="shared" si="81"/>
        <v>#N/A</v>
      </c>
      <c r="AA680" s="37" t="e">
        <f t="shared" si="82"/>
        <v>#N/A</v>
      </c>
      <c r="AB680" s="38" t="e">
        <f t="shared" si="83"/>
        <v>#N/A</v>
      </c>
      <c r="AC680" s="39" t="e">
        <f t="shared" si="84"/>
        <v>#N/A</v>
      </c>
    </row>
    <row r="681" spans="1:29" ht="10.5" customHeight="1">
      <c r="A681" s="25">
        <v>240862</v>
      </c>
      <c r="B681" s="26" t="s">
        <v>939</v>
      </c>
      <c r="C681" s="27">
        <v>3</v>
      </c>
      <c r="D681" s="27" t="s">
        <v>26</v>
      </c>
      <c r="E681" s="28">
        <v>4153</v>
      </c>
      <c r="F681" s="28">
        <v>12459</v>
      </c>
      <c r="G681" s="28">
        <v>622.95000000000005</v>
      </c>
      <c r="H681" s="28">
        <v>7.9</v>
      </c>
      <c r="I681" s="28">
        <v>12</v>
      </c>
      <c r="J681" s="29">
        <v>7.2999999999999995E-2</v>
      </c>
      <c r="K681" s="28">
        <v>23.700000000000003</v>
      </c>
      <c r="L681" s="28">
        <v>36</v>
      </c>
      <c r="M681" s="29">
        <v>0.21899999999999997</v>
      </c>
      <c r="N681" s="30" t="s">
        <v>940</v>
      </c>
      <c r="O681" s="27">
        <v>84</v>
      </c>
      <c r="P681" s="27">
        <v>8414</v>
      </c>
      <c r="Q681" s="27" t="s">
        <v>850</v>
      </c>
      <c r="R681" s="31">
        <f>VLOOKUP(Q681,[1]Страна!D$1:F$120,2,FALSE)</f>
        <v>0</v>
      </c>
      <c r="S681" s="32" t="s">
        <v>28</v>
      </c>
      <c r="T681" s="27" t="str">
        <f>VLOOKUP(S681,[1]Страна!$A$2:$B$246,2,0)</f>
        <v>КИТАЙ</v>
      </c>
      <c r="W681" s="34"/>
      <c r="X681" s="35" t="e">
        <f t="shared" si="80"/>
        <v>#N/A</v>
      </c>
      <c r="Y681" s="35" t="e">
        <f>VLOOKUP(W681,A679:$S$5784,9,FALSE)</f>
        <v>#N/A</v>
      </c>
      <c r="Z681" s="36" t="e">
        <f t="shared" si="81"/>
        <v>#N/A</v>
      </c>
      <c r="AA681" s="37" t="e">
        <f t="shared" si="82"/>
        <v>#N/A</v>
      </c>
      <c r="AB681" s="38" t="e">
        <f t="shared" si="83"/>
        <v>#N/A</v>
      </c>
      <c r="AC681" s="39" t="e">
        <f t="shared" si="84"/>
        <v>#N/A</v>
      </c>
    </row>
    <row r="682" spans="1:29" ht="10.5" customHeight="1">
      <c r="A682" s="25">
        <v>222908</v>
      </c>
      <c r="B682" s="26" t="s">
        <v>941</v>
      </c>
      <c r="C682" s="27">
        <v>1</v>
      </c>
      <c r="D682" s="27" t="s">
        <v>26</v>
      </c>
      <c r="E682" s="28">
        <v>3111</v>
      </c>
      <c r="F682" s="28">
        <v>3111</v>
      </c>
      <c r="G682" s="28">
        <v>0</v>
      </c>
      <c r="H682" s="28">
        <v>6.5</v>
      </c>
      <c r="I682" s="28">
        <v>7.5</v>
      </c>
      <c r="J682" s="29">
        <v>4.9010999999999999E-2</v>
      </c>
      <c r="K682" s="28">
        <v>6.5</v>
      </c>
      <c r="L682" s="28">
        <v>7.5</v>
      </c>
      <c r="M682" s="29">
        <f>C682*J682</f>
        <v>4.9010999999999999E-2</v>
      </c>
      <c r="N682" s="30">
        <v>4620016722343</v>
      </c>
      <c r="O682" s="27">
        <v>84</v>
      </c>
      <c r="P682" s="27">
        <v>8414</v>
      </c>
      <c r="Q682" s="27" t="s">
        <v>850</v>
      </c>
      <c r="R682" s="31">
        <f>VLOOKUP(Q682,[1]Страна!D$1:F$120,2,FALSE)</f>
        <v>0</v>
      </c>
      <c r="S682" s="32" t="s">
        <v>28</v>
      </c>
      <c r="T682" s="27" t="str">
        <f>VLOOKUP(S682,[1]Страна!$A$2:$B$246,2,0)</f>
        <v>КИТАЙ</v>
      </c>
      <c r="W682" s="34"/>
      <c r="X682" s="35" t="e">
        <f t="shared" si="80"/>
        <v>#N/A</v>
      </c>
      <c r="Y682" s="35" t="e">
        <f>VLOOKUP(W682,A680:$S$5784,9,FALSE)</f>
        <v>#N/A</v>
      </c>
      <c r="Z682" s="36" t="e">
        <f t="shared" si="81"/>
        <v>#N/A</v>
      </c>
      <c r="AA682" s="37" t="e">
        <f t="shared" si="82"/>
        <v>#N/A</v>
      </c>
      <c r="AB682" s="38" t="e">
        <f t="shared" si="83"/>
        <v>#N/A</v>
      </c>
      <c r="AC682" s="39" t="e">
        <f t="shared" si="84"/>
        <v>#N/A</v>
      </c>
    </row>
    <row r="683" spans="1:29" ht="10.5" customHeight="1">
      <c r="A683" s="41">
        <v>60741</v>
      </c>
      <c r="B683" s="42" t="s">
        <v>942</v>
      </c>
      <c r="C683" s="43">
        <v>1</v>
      </c>
      <c r="D683" s="44" t="s">
        <v>26</v>
      </c>
      <c r="E683" s="45">
        <v>2641</v>
      </c>
      <c r="F683" s="45">
        <v>2641</v>
      </c>
      <c r="G683" s="46">
        <v>0</v>
      </c>
      <c r="H683" s="46">
        <v>4.5</v>
      </c>
      <c r="I683" s="46">
        <v>5</v>
      </c>
      <c r="J683" s="47">
        <v>5.3900000000000003E-2</v>
      </c>
      <c r="K683" s="46">
        <v>4.5</v>
      </c>
      <c r="L683" s="46">
        <v>5</v>
      </c>
      <c r="M683" s="47">
        <v>5.3900000000000003E-2</v>
      </c>
      <c r="N683" s="48" t="s">
        <v>943</v>
      </c>
      <c r="O683" s="49">
        <v>84</v>
      </c>
      <c r="P683" s="49">
        <v>8414</v>
      </c>
      <c r="Q683" s="49" t="s">
        <v>850</v>
      </c>
      <c r="R683" s="50">
        <v>0</v>
      </c>
      <c r="S683" s="51" t="s">
        <v>28</v>
      </c>
      <c r="T683" s="27" t="str">
        <f>VLOOKUP(S683,[1]Страна!$A$2:$B$246,2,0)</f>
        <v>КИТАЙ</v>
      </c>
      <c r="W683" s="34"/>
      <c r="X683" s="35" t="e">
        <f t="shared" si="80"/>
        <v>#N/A</v>
      </c>
      <c r="Y683" s="35" t="e">
        <f>VLOOKUP(W683,A681:$S$5784,9,FALSE)</f>
        <v>#N/A</v>
      </c>
      <c r="Z683" s="36" t="e">
        <f t="shared" si="81"/>
        <v>#N/A</v>
      </c>
      <c r="AA683" s="37" t="e">
        <f t="shared" si="82"/>
        <v>#N/A</v>
      </c>
      <c r="AB683" s="38" t="e">
        <f t="shared" si="83"/>
        <v>#N/A</v>
      </c>
      <c r="AC683" s="39" t="e">
        <f t="shared" si="84"/>
        <v>#N/A</v>
      </c>
    </row>
    <row r="684" spans="1:29" ht="10.5" customHeight="1">
      <c r="A684" s="41">
        <v>60694</v>
      </c>
      <c r="B684" s="42" t="s">
        <v>944</v>
      </c>
      <c r="C684" s="43">
        <v>4</v>
      </c>
      <c r="D684" s="44" t="s">
        <v>26</v>
      </c>
      <c r="E684" s="45">
        <v>2526</v>
      </c>
      <c r="F684" s="45">
        <v>10104</v>
      </c>
      <c r="G684" s="46">
        <v>0</v>
      </c>
      <c r="H684" s="46">
        <v>5.4</v>
      </c>
      <c r="I684" s="46">
        <v>6</v>
      </c>
      <c r="J684" s="47">
        <v>5.5440000000000003E-2</v>
      </c>
      <c r="K684" s="46">
        <v>21.6</v>
      </c>
      <c r="L684" s="46">
        <v>24</v>
      </c>
      <c r="M684" s="47">
        <v>0.22176000000000001</v>
      </c>
      <c r="N684" s="48" t="s">
        <v>945</v>
      </c>
      <c r="O684" s="49">
        <v>84</v>
      </c>
      <c r="P684" s="49">
        <v>8414</v>
      </c>
      <c r="Q684" s="49" t="s">
        <v>850</v>
      </c>
      <c r="R684" s="50">
        <v>0</v>
      </c>
      <c r="S684" s="51" t="s">
        <v>28</v>
      </c>
      <c r="T684" s="27" t="str">
        <f>VLOOKUP(S684,[1]Страна!$A$2:$B$246,2,0)</f>
        <v>КИТАЙ</v>
      </c>
      <c r="W684" s="40"/>
      <c r="X684" s="35" t="e">
        <f t="shared" si="80"/>
        <v>#N/A</v>
      </c>
      <c r="Y684" s="35" t="e">
        <f>VLOOKUP(W684,A682:$S$5784,9,FALSE)</f>
        <v>#N/A</v>
      </c>
      <c r="Z684" s="36" t="e">
        <f t="shared" si="81"/>
        <v>#N/A</v>
      </c>
      <c r="AA684" s="37" t="e">
        <f t="shared" si="82"/>
        <v>#N/A</v>
      </c>
      <c r="AB684" s="38" t="e">
        <f t="shared" si="83"/>
        <v>#N/A</v>
      </c>
      <c r="AC684" s="39" t="e">
        <f t="shared" si="84"/>
        <v>#N/A</v>
      </c>
    </row>
    <row r="685" spans="1:29" ht="10.5" customHeight="1">
      <c r="A685" s="41">
        <v>114127</v>
      </c>
      <c r="B685" s="42" t="s">
        <v>946</v>
      </c>
      <c r="C685" s="43">
        <v>4</v>
      </c>
      <c r="D685" s="44" t="s">
        <v>26</v>
      </c>
      <c r="E685" s="45">
        <v>2526</v>
      </c>
      <c r="F685" s="45">
        <v>10104</v>
      </c>
      <c r="G685" s="46">
        <v>0</v>
      </c>
      <c r="H685" s="46">
        <v>6</v>
      </c>
      <c r="I685" s="46">
        <v>7.9</v>
      </c>
      <c r="J685" s="47">
        <v>5.7023999999999998E-2</v>
      </c>
      <c r="K685" s="46">
        <v>24</v>
      </c>
      <c r="L685" s="46">
        <v>31.6</v>
      </c>
      <c r="M685" s="47">
        <v>0.22809599999999999</v>
      </c>
      <c r="N685" s="48" t="s">
        <v>947</v>
      </c>
      <c r="O685" s="49">
        <v>84</v>
      </c>
      <c r="P685" s="49">
        <v>8414</v>
      </c>
      <c r="Q685" s="49" t="s">
        <v>850</v>
      </c>
      <c r="R685" s="50">
        <v>0</v>
      </c>
      <c r="S685" s="51" t="s">
        <v>28</v>
      </c>
      <c r="T685" s="27" t="str">
        <f>VLOOKUP(S685,[1]Страна!$A$2:$B$246,2,0)</f>
        <v>КИТАЙ</v>
      </c>
      <c r="W685" s="40"/>
      <c r="X685" s="35" t="e">
        <f t="shared" si="80"/>
        <v>#N/A</v>
      </c>
      <c r="Y685" s="35" t="e">
        <f>VLOOKUP(W685,A683:$S$5784,9,FALSE)</f>
        <v>#N/A</v>
      </c>
      <c r="Z685" s="36" t="e">
        <f t="shared" si="81"/>
        <v>#N/A</v>
      </c>
      <c r="AA685" s="37" t="e">
        <f t="shared" si="82"/>
        <v>#N/A</v>
      </c>
      <c r="AB685" s="38" t="e">
        <f t="shared" si="83"/>
        <v>#N/A</v>
      </c>
      <c r="AC685" s="39" t="e">
        <f t="shared" si="84"/>
        <v>#N/A</v>
      </c>
    </row>
    <row r="686" spans="1:29" ht="10.5" customHeight="1">
      <c r="A686" s="41">
        <v>60701</v>
      </c>
      <c r="B686" s="42" t="s">
        <v>948</v>
      </c>
      <c r="C686" s="43">
        <v>1</v>
      </c>
      <c r="D686" s="44" t="s">
        <v>26</v>
      </c>
      <c r="E686" s="45">
        <v>2526</v>
      </c>
      <c r="F686" s="45">
        <v>2526</v>
      </c>
      <c r="G686" s="46">
        <v>0</v>
      </c>
      <c r="H686" s="46">
        <v>7</v>
      </c>
      <c r="I686" s="46">
        <v>7.9</v>
      </c>
      <c r="J686" s="47">
        <v>6.5519999999999995E-2</v>
      </c>
      <c r="K686" s="46">
        <v>7</v>
      </c>
      <c r="L686" s="46">
        <v>7.9</v>
      </c>
      <c r="M686" s="47">
        <v>6.5519999999999995E-2</v>
      </c>
      <c r="N686" s="48" t="s">
        <v>949</v>
      </c>
      <c r="O686" s="49">
        <v>84</v>
      </c>
      <c r="P686" s="49">
        <v>8414</v>
      </c>
      <c r="Q686" s="49" t="s">
        <v>850</v>
      </c>
      <c r="R686" s="50">
        <v>0</v>
      </c>
      <c r="S686" s="51" t="s">
        <v>28</v>
      </c>
      <c r="T686" s="27" t="str">
        <f>VLOOKUP(S686,[1]Страна!$A$2:$B$246,2,0)</f>
        <v>КИТАЙ</v>
      </c>
      <c r="W686" s="40"/>
      <c r="X686" s="35" t="e">
        <f t="shared" ref="X686:X749" si="85">VLOOKUP(W686,$A$2:$S$5784,8,FALSE)</f>
        <v>#N/A</v>
      </c>
      <c r="Y686" s="35" t="e">
        <f>VLOOKUP(W686,A684:$S$5784,9,FALSE)</f>
        <v>#N/A</v>
      </c>
      <c r="Z686" s="36" t="e">
        <f t="shared" si="81"/>
        <v>#N/A</v>
      </c>
      <c r="AA686" s="37" t="e">
        <f t="shared" si="82"/>
        <v>#N/A</v>
      </c>
      <c r="AB686" s="38" t="e">
        <f t="shared" si="83"/>
        <v>#N/A</v>
      </c>
      <c r="AC686" s="39" t="e">
        <f t="shared" si="84"/>
        <v>#N/A</v>
      </c>
    </row>
    <row r="687" spans="1:29" ht="10.5" customHeight="1">
      <c r="A687" s="41">
        <v>60742</v>
      </c>
      <c r="B687" s="42" t="s">
        <v>950</v>
      </c>
      <c r="C687" s="43">
        <v>1</v>
      </c>
      <c r="D687" s="44" t="s">
        <v>26</v>
      </c>
      <c r="E687" s="45">
        <v>3362</v>
      </c>
      <c r="F687" s="45">
        <v>3362</v>
      </c>
      <c r="G687" s="46">
        <v>0</v>
      </c>
      <c r="H687" s="46">
        <v>4.5</v>
      </c>
      <c r="I687" s="46">
        <v>5</v>
      </c>
      <c r="J687" s="47">
        <v>6.318E-2</v>
      </c>
      <c r="K687" s="46">
        <v>4.5</v>
      </c>
      <c r="L687" s="46">
        <v>5</v>
      </c>
      <c r="M687" s="47">
        <v>6.318E-2</v>
      </c>
      <c r="N687" s="48" t="s">
        <v>951</v>
      </c>
      <c r="O687" s="49">
        <v>84</v>
      </c>
      <c r="P687" s="49">
        <v>8414</v>
      </c>
      <c r="Q687" s="49" t="s">
        <v>850</v>
      </c>
      <c r="R687" s="50">
        <v>0</v>
      </c>
      <c r="S687" s="51" t="s">
        <v>28</v>
      </c>
      <c r="T687" s="27" t="str">
        <f>VLOOKUP(S687,[1]Страна!$A$2:$B$246,2,0)</f>
        <v>КИТАЙ</v>
      </c>
      <c r="W687" s="40"/>
      <c r="X687" s="35" t="e">
        <f t="shared" si="85"/>
        <v>#N/A</v>
      </c>
      <c r="Y687" s="35" t="e">
        <f>VLOOKUP(W687,A685:$S$5784,9,FALSE)</f>
        <v>#N/A</v>
      </c>
      <c r="Z687" s="36" t="e">
        <f t="shared" si="81"/>
        <v>#N/A</v>
      </c>
      <c r="AA687" s="37" t="e">
        <f t="shared" si="82"/>
        <v>#N/A</v>
      </c>
      <c r="AB687" s="38" t="e">
        <f t="shared" si="83"/>
        <v>#N/A</v>
      </c>
      <c r="AC687" s="39" t="e">
        <f t="shared" si="84"/>
        <v>#N/A</v>
      </c>
    </row>
    <row r="688" spans="1:29" ht="10.5" customHeight="1">
      <c r="A688" s="41">
        <v>164869</v>
      </c>
      <c r="B688" s="42" t="s">
        <v>952</v>
      </c>
      <c r="C688" s="43">
        <v>4</v>
      </c>
      <c r="D688" s="44" t="s">
        <v>26</v>
      </c>
      <c r="E688" s="45">
        <v>2961</v>
      </c>
      <c r="F688" s="45">
        <v>11844</v>
      </c>
      <c r="G688" s="46">
        <v>0</v>
      </c>
      <c r="H688" s="46">
        <v>5</v>
      </c>
      <c r="I688" s="46">
        <v>6</v>
      </c>
      <c r="J688" s="47">
        <v>6.6528000000000004E-2</v>
      </c>
      <c r="K688" s="46">
        <v>20</v>
      </c>
      <c r="L688" s="46">
        <v>24</v>
      </c>
      <c r="M688" s="47">
        <v>0.26611200000000002</v>
      </c>
      <c r="N688" s="48" t="s">
        <v>953</v>
      </c>
      <c r="O688" s="49">
        <v>84</v>
      </c>
      <c r="P688" s="49">
        <v>8414</v>
      </c>
      <c r="Q688" s="49" t="s">
        <v>850</v>
      </c>
      <c r="R688" s="50">
        <v>0</v>
      </c>
      <c r="S688" s="51" t="s">
        <v>28</v>
      </c>
      <c r="T688" s="27" t="str">
        <f>VLOOKUP(S688,[1]Страна!$A$2:$B$246,2,0)</f>
        <v>КИТАЙ</v>
      </c>
      <c r="W688" s="40"/>
      <c r="X688" s="35" t="e">
        <f t="shared" si="85"/>
        <v>#N/A</v>
      </c>
      <c r="Y688" s="35" t="e">
        <f>VLOOKUP(W688,A686:$S$5784,9,FALSE)</f>
        <v>#N/A</v>
      </c>
      <c r="Z688" s="36" t="e">
        <f t="shared" si="81"/>
        <v>#N/A</v>
      </c>
      <c r="AA688" s="37" t="e">
        <f t="shared" si="82"/>
        <v>#N/A</v>
      </c>
      <c r="AB688" s="38" t="e">
        <f t="shared" si="83"/>
        <v>#N/A</v>
      </c>
      <c r="AC688" s="39" t="e">
        <f t="shared" si="84"/>
        <v>#N/A</v>
      </c>
    </row>
    <row r="689" spans="1:29" ht="10.5" customHeight="1">
      <c r="A689" s="25">
        <v>218679</v>
      </c>
      <c r="B689" s="26" t="s">
        <v>954</v>
      </c>
      <c r="C689" s="27">
        <v>1</v>
      </c>
      <c r="D689" s="27" t="s">
        <v>26</v>
      </c>
      <c r="E689" s="28">
        <v>15666</v>
      </c>
      <c r="F689" s="28">
        <v>15666</v>
      </c>
      <c r="G689" s="28">
        <v>1096.6200000000001</v>
      </c>
      <c r="H689" s="28">
        <v>31</v>
      </c>
      <c r="I689" s="28">
        <v>40</v>
      </c>
      <c r="J689" s="29">
        <v>0.28925000000000001</v>
      </c>
      <c r="K689" s="28">
        <v>31</v>
      </c>
      <c r="L689" s="28">
        <v>40</v>
      </c>
      <c r="M689" s="29">
        <f t="shared" ref="M689:M694" si="86">C689*J689</f>
        <v>0.28925000000000001</v>
      </c>
      <c r="N689" s="30">
        <v>0</v>
      </c>
      <c r="O689" s="27">
        <v>84</v>
      </c>
      <c r="P689" s="27">
        <v>8422</v>
      </c>
      <c r="Q689" s="27" t="s">
        <v>955</v>
      </c>
      <c r="R689" s="31">
        <f>VLOOKUP(Q689,[1]Страна!D$1:F$120,2,FALSE)</f>
        <v>7.0000000000000007E-2</v>
      </c>
      <c r="S689" s="32" t="s">
        <v>28</v>
      </c>
      <c r="T689" s="27" t="str">
        <f>VLOOKUP(S689,[1]Страна!$A$2:$B$246,2,0)</f>
        <v>КИТАЙ</v>
      </c>
      <c r="W689" s="40"/>
      <c r="X689" s="35" t="e">
        <f t="shared" si="85"/>
        <v>#N/A</v>
      </c>
      <c r="Y689" s="35" t="e">
        <f>VLOOKUP(W689,A687:$S$5784,9,FALSE)</f>
        <v>#N/A</v>
      </c>
      <c r="Z689" s="36" t="e">
        <f t="shared" si="81"/>
        <v>#N/A</v>
      </c>
      <c r="AA689" s="37" t="e">
        <f t="shared" si="82"/>
        <v>#N/A</v>
      </c>
      <c r="AB689" s="38" t="e">
        <f t="shared" si="83"/>
        <v>#N/A</v>
      </c>
      <c r="AC689" s="39" t="e">
        <f t="shared" si="84"/>
        <v>#N/A</v>
      </c>
    </row>
    <row r="690" spans="1:29" ht="10.5" customHeight="1">
      <c r="A690" s="25">
        <v>207355</v>
      </c>
      <c r="B690" s="26" t="s">
        <v>956</v>
      </c>
      <c r="C690" s="27">
        <v>1</v>
      </c>
      <c r="D690" s="27" t="s">
        <v>26</v>
      </c>
      <c r="E690" s="28">
        <v>19352</v>
      </c>
      <c r="F690" s="28">
        <v>19352</v>
      </c>
      <c r="G690" s="28">
        <v>1354.64</v>
      </c>
      <c r="H690" s="28">
        <v>38</v>
      </c>
      <c r="I690" s="28">
        <v>41</v>
      </c>
      <c r="J690" s="29">
        <v>0.36610199999999998</v>
      </c>
      <c r="K690" s="28">
        <v>38</v>
      </c>
      <c r="L690" s="28">
        <v>41</v>
      </c>
      <c r="M690" s="29">
        <f t="shared" si="86"/>
        <v>0.36610199999999998</v>
      </c>
      <c r="N690" s="30">
        <v>0</v>
      </c>
      <c r="O690" s="27">
        <v>84</v>
      </c>
      <c r="P690" s="27">
        <v>8422</v>
      </c>
      <c r="Q690" s="27" t="s">
        <v>955</v>
      </c>
      <c r="R690" s="31">
        <f>VLOOKUP(Q690,[1]Страна!D$1:F$120,2,FALSE)</f>
        <v>7.0000000000000007E-2</v>
      </c>
      <c r="S690" s="32" t="s">
        <v>223</v>
      </c>
      <c r="T690" s="27" t="str">
        <f>VLOOKUP(S690,[1]Страна!$A$2:$B$246,2,0)</f>
        <v>ТУРЦИЯ</v>
      </c>
      <c r="W690" s="34"/>
      <c r="X690" s="35" t="e">
        <f t="shared" si="85"/>
        <v>#N/A</v>
      </c>
      <c r="Y690" s="35" t="e">
        <f>VLOOKUP(W690,A688:$S$5784,9,FALSE)</f>
        <v>#N/A</v>
      </c>
      <c r="Z690" s="36" t="e">
        <f t="shared" si="81"/>
        <v>#N/A</v>
      </c>
      <c r="AA690" s="37" t="e">
        <f t="shared" si="82"/>
        <v>#N/A</v>
      </c>
      <c r="AB690" s="38" t="e">
        <f t="shared" si="83"/>
        <v>#N/A</v>
      </c>
      <c r="AC690" s="39" t="e">
        <f t="shared" si="84"/>
        <v>#N/A</v>
      </c>
    </row>
    <row r="691" spans="1:29" ht="10.5" customHeight="1">
      <c r="A691" s="25">
        <v>216458</v>
      </c>
      <c r="B691" s="26" t="s">
        <v>957</v>
      </c>
      <c r="C691" s="27">
        <v>1</v>
      </c>
      <c r="D691" s="27" t="s">
        <v>26</v>
      </c>
      <c r="E691" s="28">
        <v>13411</v>
      </c>
      <c r="F691" s="28">
        <v>13411</v>
      </c>
      <c r="G691" s="28">
        <v>938.77</v>
      </c>
      <c r="H691" s="28">
        <v>30.5</v>
      </c>
      <c r="I691" s="28">
        <v>43</v>
      </c>
      <c r="J691" s="29">
        <v>0.31944</v>
      </c>
      <c r="K691" s="28">
        <v>30.5</v>
      </c>
      <c r="L691" s="28">
        <v>43</v>
      </c>
      <c r="M691" s="29">
        <f t="shared" si="86"/>
        <v>0.31944</v>
      </c>
      <c r="N691" s="30">
        <v>8690842062292</v>
      </c>
      <c r="O691" s="27">
        <v>84</v>
      </c>
      <c r="P691" s="27">
        <v>8422</v>
      </c>
      <c r="Q691" s="27" t="s">
        <v>955</v>
      </c>
      <c r="R691" s="31">
        <f>VLOOKUP(Q691,[1]Страна!D$1:F$120,2,FALSE)</f>
        <v>7.0000000000000007E-2</v>
      </c>
      <c r="S691" s="32" t="s">
        <v>223</v>
      </c>
      <c r="T691" s="27" t="str">
        <f>VLOOKUP(S691,[1]Страна!$A$2:$B$246,2,0)</f>
        <v>ТУРЦИЯ</v>
      </c>
      <c r="W691" s="34"/>
      <c r="X691" s="35" t="e">
        <f t="shared" si="85"/>
        <v>#N/A</v>
      </c>
      <c r="Y691" s="35" t="e">
        <f>VLOOKUP(W691,A689:$S$5784,9,FALSE)</f>
        <v>#N/A</v>
      </c>
      <c r="Z691" s="36" t="e">
        <f t="shared" si="81"/>
        <v>#N/A</v>
      </c>
      <c r="AA691" s="37" t="e">
        <f t="shared" si="82"/>
        <v>#N/A</v>
      </c>
      <c r="AB691" s="38" t="e">
        <f t="shared" si="83"/>
        <v>#N/A</v>
      </c>
      <c r="AC691" s="39" t="e">
        <f t="shared" si="84"/>
        <v>#N/A</v>
      </c>
    </row>
    <row r="692" spans="1:29" ht="10.5" customHeight="1">
      <c r="A692" s="25">
        <v>202235</v>
      </c>
      <c r="B692" s="26" t="s">
        <v>958</v>
      </c>
      <c r="C692" s="27">
        <v>1</v>
      </c>
      <c r="D692" s="27" t="s">
        <v>26</v>
      </c>
      <c r="E692" s="28">
        <v>15728</v>
      </c>
      <c r="F692" s="28">
        <v>15728</v>
      </c>
      <c r="G692" s="28">
        <v>1100.96</v>
      </c>
      <c r="H692" s="28">
        <v>33</v>
      </c>
      <c r="I692" s="28">
        <v>34.5</v>
      </c>
      <c r="J692" s="29">
        <v>0.268569</v>
      </c>
      <c r="K692" s="28">
        <v>33</v>
      </c>
      <c r="L692" s="28">
        <v>34.5</v>
      </c>
      <c r="M692" s="29">
        <f t="shared" si="86"/>
        <v>0.268569</v>
      </c>
      <c r="N692" s="30">
        <v>4810114018237</v>
      </c>
      <c r="O692" s="27">
        <v>84</v>
      </c>
      <c r="P692" s="27">
        <v>8422</v>
      </c>
      <c r="Q692" s="27" t="s">
        <v>955</v>
      </c>
      <c r="R692" s="31">
        <f>VLOOKUP(Q692,[1]Страна!D$1:F$120,2,FALSE)</f>
        <v>7.0000000000000007E-2</v>
      </c>
      <c r="S692" s="32" t="s">
        <v>28</v>
      </c>
      <c r="T692" s="27" t="str">
        <f>VLOOKUP(S692,[1]Страна!$A$2:$B$246,2,0)</f>
        <v>КИТАЙ</v>
      </c>
      <c r="W692" s="34"/>
      <c r="X692" s="35" t="e">
        <f t="shared" si="85"/>
        <v>#N/A</v>
      </c>
      <c r="Y692" s="35" t="e">
        <f>VLOOKUP(W692,A690:$S$5784,9,FALSE)</f>
        <v>#N/A</v>
      </c>
      <c r="Z692" s="36" t="e">
        <f t="shared" si="81"/>
        <v>#N/A</v>
      </c>
      <c r="AA692" s="37" t="e">
        <f t="shared" si="82"/>
        <v>#N/A</v>
      </c>
      <c r="AB692" s="38" t="e">
        <f t="shared" si="83"/>
        <v>#N/A</v>
      </c>
      <c r="AC692" s="39" t="e">
        <f t="shared" si="84"/>
        <v>#N/A</v>
      </c>
    </row>
    <row r="693" spans="1:29" ht="10.5" customHeight="1">
      <c r="A693" s="25">
        <v>202236</v>
      </c>
      <c r="B693" s="26" t="s">
        <v>959</v>
      </c>
      <c r="C693" s="27">
        <v>1</v>
      </c>
      <c r="D693" s="27" t="s">
        <v>26</v>
      </c>
      <c r="E693" s="28">
        <v>17767</v>
      </c>
      <c r="F693" s="28">
        <v>17767</v>
      </c>
      <c r="G693" s="28">
        <v>1243.69</v>
      </c>
      <c r="H693" s="28">
        <v>33</v>
      </c>
      <c r="I693" s="28">
        <v>38</v>
      </c>
      <c r="J693" s="29">
        <v>0.35225600000000001</v>
      </c>
      <c r="K693" s="28">
        <v>33</v>
      </c>
      <c r="L693" s="28">
        <v>38</v>
      </c>
      <c r="M693" s="29">
        <f t="shared" si="86"/>
        <v>0.35225600000000001</v>
      </c>
      <c r="N693" s="30">
        <v>4810114018244</v>
      </c>
      <c r="O693" s="27">
        <v>84</v>
      </c>
      <c r="P693" s="27">
        <v>8422</v>
      </c>
      <c r="Q693" s="27" t="s">
        <v>955</v>
      </c>
      <c r="R693" s="31">
        <f>VLOOKUP(Q693,[1]Страна!D$1:F$120,2,FALSE)</f>
        <v>7.0000000000000007E-2</v>
      </c>
      <c r="S693" s="32" t="s">
        <v>28</v>
      </c>
      <c r="T693" s="27" t="str">
        <f>VLOOKUP(S693,[1]Страна!$A$2:$B$246,2,0)</f>
        <v>КИТАЙ</v>
      </c>
      <c r="W693" s="34"/>
      <c r="X693" s="35" t="e">
        <f t="shared" si="85"/>
        <v>#N/A</v>
      </c>
      <c r="Y693" s="35" t="e">
        <f>VLOOKUP(W693,A691:$S$5784,9,FALSE)</f>
        <v>#N/A</v>
      </c>
      <c r="Z693" s="36" t="e">
        <f t="shared" si="81"/>
        <v>#N/A</v>
      </c>
      <c r="AA693" s="37" t="e">
        <f t="shared" si="82"/>
        <v>#N/A</v>
      </c>
      <c r="AB693" s="38" t="e">
        <f t="shared" si="83"/>
        <v>#N/A</v>
      </c>
      <c r="AC693" s="39" t="e">
        <f t="shared" si="84"/>
        <v>#N/A</v>
      </c>
    </row>
    <row r="694" spans="1:29" ht="10.5" customHeight="1">
      <c r="A694" s="25">
        <v>192094</v>
      </c>
      <c r="B694" s="26" t="s">
        <v>960</v>
      </c>
      <c r="C694" s="27">
        <v>1</v>
      </c>
      <c r="D694" s="27" t="s">
        <v>26</v>
      </c>
      <c r="E694" s="28">
        <v>15640</v>
      </c>
      <c r="F694" s="28">
        <v>15640</v>
      </c>
      <c r="G694" s="28">
        <v>1094.8000000000002</v>
      </c>
      <c r="H694" s="28">
        <v>32.5</v>
      </c>
      <c r="I694" s="28">
        <v>37.5</v>
      </c>
      <c r="J694" s="29">
        <v>0.26188800000000001</v>
      </c>
      <c r="K694" s="28">
        <v>32.5</v>
      </c>
      <c r="L694" s="28">
        <v>37.5</v>
      </c>
      <c r="M694" s="29">
        <f t="shared" si="86"/>
        <v>0.26188800000000001</v>
      </c>
      <c r="N694" s="30">
        <v>3838942016042</v>
      </c>
      <c r="O694" s="27">
        <v>84</v>
      </c>
      <c r="P694" s="27">
        <v>8422</v>
      </c>
      <c r="Q694" s="27" t="s">
        <v>955</v>
      </c>
      <c r="R694" s="31">
        <f>VLOOKUP(Q694,[1]Страна!D$1:F$120,2,FALSE)</f>
        <v>7.0000000000000007E-2</v>
      </c>
      <c r="S694" s="32" t="s">
        <v>28</v>
      </c>
      <c r="T694" s="27" t="str">
        <f>VLOOKUP(S694,[1]Страна!$A$2:$B$246,2,0)</f>
        <v>КИТАЙ</v>
      </c>
      <c r="W694" s="34"/>
      <c r="X694" s="35" t="e">
        <f t="shared" si="85"/>
        <v>#N/A</v>
      </c>
      <c r="Y694" s="35" t="e">
        <f>VLOOKUP(W694,A692:$S$5784,9,FALSE)</f>
        <v>#N/A</v>
      </c>
      <c r="Z694" s="36" t="e">
        <f t="shared" si="81"/>
        <v>#N/A</v>
      </c>
      <c r="AA694" s="37" t="e">
        <f t="shared" si="82"/>
        <v>#N/A</v>
      </c>
      <c r="AB694" s="38" t="e">
        <f t="shared" si="83"/>
        <v>#N/A</v>
      </c>
      <c r="AC694" s="39" t="e">
        <f t="shared" si="84"/>
        <v>#N/A</v>
      </c>
    </row>
    <row r="695" spans="1:29" ht="10.5" customHeight="1">
      <c r="A695" s="41">
        <v>238583</v>
      </c>
      <c r="B695" s="42" t="s">
        <v>961</v>
      </c>
      <c r="C695" s="43">
        <v>1</v>
      </c>
      <c r="D695" s="44" t="s">
        <v>26</v>
      </c>
      <c r="E695" s="45">
        <v>14977</v>
      </c>
      <c r="F695" s="45">
        <v>14977</v>
      </c>
      <c r="G695" s="46">
        <v>1048.3900000000001</v>
      </c>
      <c r="H695" s="46">
        <v>32</v>
      </c>
      <c r="I695" s="46">
        <v>35</v>
      </c>
      <c r="J695" s="47">
        <v>0.27</v>
      </c>
      <c r="K695" s="46">
        <v>32</v>
      </c>
      <c r="L695" s="46">
        <v>35</v>
      </c>
      <c r="M695" s="47">
        <v>0.27</v>
      </c>
      <c r="N695" s="48" t="s">
        <v>962</v>
      </c>
      <c r="O695" s="49">
        <v>84</v>
      </c>
      <c r="P695" s="49">
        <v>8422</v>
      </c>
      <c r="Q695" s="49" t="s">
        <v>955</v>
      </c>
      <c r="R695" s="50">
        <v>7.0000000000000007E-2</v>
      </c>
      <c r="S695" s="51" t="s">
        <v>28</v>
      </c>
      <c r="T695" s="27" t="str">
        <f>VLOOKUP(S695,[1]Страна!$A$2:$B$246,2,0)</f>
        <v>КИТАЙ</v>
      </c>
      <c r="W695" s="34"/>
      <c r="X695" s="35" t="e">
        <f t="shared" si="85"/>
        <v>#N/A</v>
      </c>
      <c r="Y695" s="35" t="e">
        <f>VLOOKUP(W695,A693:$S$5784,9,FALSE)</f>
        <v>#N/A</v>
      </c>
      <c r="Z695" s="36" t="e">
        <f t="shared" si="81"/>
        <v>#N/A</v>
      </c>
      <c r="AA695" s="37" t="e">
        <f t="shared" si="82"/>
        <v>#N/A</v>
      </c>
      <c r="AB695" s="38" t="e">
        <f t="shared" si="83"/>
        <v>#N/A</v>
      </c>
      <c r="AC695" s="39" t="e">
        <f t="shared" si="84"/>
        <v>#N/A</v>
      </c>
    </row>
    <row r="696" spans="1:29" ht="10.5" customHeight="1">
      <c r="A696" s="25">
        <v>192095</v>
      </c>
      <c r="B696" s="26" t="s">
        <v>963</v>
      </c>
      <c r="C696" s="27">
        <v>1</v>
      </c>
      <c r="D696" s="27" t="s">
        <v>26</v>
      </c>
      <c r="E696" s="28">
        <v>18403</v>
      </c>
      <c r="F696" s="28">
        <v>18403</v>
      </c>
      <c r="G696" s="28">
        <v>1288.21</v>
      </c>
      <c r="H696" s="28">
        <v>34</v>
      </c>
      <c r="I696" s="28">
        <v>39</v>
      </c>
      <c r="J696" s="29">
        <v>0.267264</v>
      </c>
      <c r="K696" s="28">
        <v>34</v>
      </c>
      <c r="L696" s="28">
        <v>39</v>
      </c>
      <c r="M696" s="29">
        <f>C696*J696</f>
        <v>0.267264</v>
      </c>
      <c r="N696" s="30">
        <v>3838942016066</v>
      </c>
      <c r="O696" s="27">
        <v>84</v>
      </c>
      <c r="P696" s="27">
        <v>8422</v>
      </c>
      <c r="Q696" s="27" t="s">
        <v>955</v>
      </c>
      <c r="R696" s="31">
        <f>VLOOKUP(Q696,[1]Страна!D$1:F$120,2,FALSE)</f>
        <v>7.0000000000000007E-2</v>
      </c>
      <c r="S696" s="32" t="s">
        <v>28</v>
      </c>
      <c r="T696" s="27" t="str">
        <f>VLOOKUP(S696,[1]Страна!$A$2:$B$246,2,0)</f>
        <v>КИТАЙ</v>
      </c>
      <c r="W696" s="40"/>
      <c r="X696" s="35" t="e">
        <f t="shared" si="85"/>
        <v>#N/A</v>
      </c>
      <c r="Y696" s="35" t="e">
        <f>VLOOKUP(W696,A694:$S$5784,9,FALSE)</f>
        <v>#N/A</v>
      </c>
      <c r="Z696" s="36" t="e">
        <f t="shared" si="81"/>
        <v>#N/A</v>
      </c>
      <c r="AA696" s="37" t="e">
        <f t="shared" si="82"/>
        <v>#N/A</v>
      </c>
      <c r="AB696" s="38" t="e">
        <f t="shared" si="83"/>
        <v>#N/A</v>
      </c>
      <c r="AC696" s="39" t="e">
        <f t="shared" si="84"/>
        <v>#N/A</v>
      </c>
    </row>
    <row r="697" spans="1:29" ht="10.5" customHeight="1">
      <c r="A697" s="25">
        <v>223911</v>
      </c>
      <c r="B697" s="26" t="s">
        <v>964</v>
      </c>
      <c r="C697" s="27">
        <v>1</v>
      </c>
      <c r="D697" s="27" t="s">
        <v>26</v>
      </c>
      <c r="E697" s="28">
        <v>17762</v>
      </c>
      <c r="F697" s="28">
        <v>17762</v>
      </c>
      <c r="G697" s="28">
        <v>1243.3400000000001</v>
      </c>
      <c r="H697" s="28">
        <v>35</v>
      </c>
      <c r="I697" s="28">
        <v>38</v>
      </c>
      <c r="J697" s="29">
        <v>0.27473999999999998</v>
      </c>
      <c r="K697" s="28">
        <v>35</v>
      </c>
      <c r="L697" s="28">
        <v>38</v>
      </c>
      <c r="M697" s="29">
        <v>0.27473999999999998</v>
      </c>
      <c r="N697" s="30" t="s">
        <v>965</v>
      </c>
      <c r="O697" s="27">
        <v>84</v>
      </c>
      <c r="P697" s="27">
        <v>8422</v>
      </c>
      <c r="Q697" s="27" t="s">
        <v>955</v>
      </c>
      <c r="R697" s="31">
        <f>VLOOKUP(Q697,[1]Страна!D$1:F$120,2,FALSE)</f>
        <v>7.0000000000000007E-2</v>
      </c>
      <c r="S697" s="32" t="s">
        <v>28</v>
      </c>
      <c r="T697" s="27" t="str">
        <f>VLOOKUP(S697,[1]Страна!$A$2:$B$246,2,0)</f>
        <v>КИТАЙ</v>
      </c>
      <c r="W697" s="34"/>
      <c r="X697" s="35" t="e">
        <f t="shared" si="85"/>
        <v>#N/A</v>
      </c>
      <c r="Y697" s="35" t="e">
        <f>VLOOKUP(W697,A695:$S$5784,9,FALSE)</f>
        <v>#N/A</v>
      </c>
      <c r="Z697" s="36" t="e">
        <f t="shared" si="81"/>
        <v>#N/A</v>
      </c>
      <c r="AA697" s="37" t="e">
        <f t="shared" si="82"/>
        <v>#N/A</v>
      </c>
      <c r="AB697" s="38" t="e">
        <f t="shared" si="83"/>
        <v>#N/A</v>
      </c>
      <c r="AC697" s="39" t="e">
        <f t="shared" si="84"/>
        <v>#N/A</v>
      </c>
    </row>
    <row r="698" spans="1:29" ht="10.5" customHeight="1">
      <c r="A698" s="25">
        <v>236936</v>
      </c>
      <c r="B698" s="26" t="s">
        <v>966</v>
      </c>
      <c r="C698" s="27">
        <v>1</v>
      </c>
      <c r="D698" s="27" t="s">
        <v>26</v>
      </c>
      <c r="E698" s="28">
        <v>13671</v>
      </c>
      <c r="F698" s="28">
        <v>13671</v>
      </c>
      <c r="G698" s="28">
        <v>956.97000000000014</v>
      </c>
      <c r="H698" s="28">
        <v>31.5</v>
      </c>
      <c r="I698" s="28">
        <v>36.5</v>
      </c>
      <c r="J698" s="29">
        <v>0.27300000000000002</v>
      </c>
      <c r="K698" s="28">
        <v>31.5</v>
      </c>
      <c r="L698" s="28">
        <v>36.5</v>
      </c>
      <c r="M698" s="29">
        <v>0.27300000000000002</v>
      </c>
      <c r="N698" s="30" t="s">
        <v>967</v>
      </c>
      <c r="O698" s="27">
        <v>84</v>
      </c>
      <c r="P698" s="27">
        <v>8422</v>
      </c>
      <c r="Q698" s="27" t="s">
        <v>955</v>
      </c>
      <c r="R698" s="31">
        <v>7.0000000000000007E-2</v>
      </c>
      <c r="S698" s="32" t="s">
        <v>28</v>
      </c>
      <c r="T698" s="27" t="str">
        <f>VLOOKUP(S698,[1]Страна!$A$2:$B$246,2,0)</f>
        <v>КИТАЙ</v>
      </c>
      <c r="W698" s="34"/>
      <c r="X698" s="35" t="e">
        <f t="shared" si="85"/>
        <v>#N/A</v>
      </c>
      <c r="Y698" s="35" t="e">
        <f>VLOOKUP(W698,A696:$S$5784,9,FALSE)</f>
        <v>#N/A</v>
      </c>
      <c r="Z698" s="36" t="e">
        <f t="shared" si="81"/>
        <v>#N/A</v>
      </c>
      <c r="AA698" s="37" t="e">
        <f t="shared" si="82"/>
        <v>#N/A</v>
      </c>
      <c r="AB698" s="38" t="e">
        <f t="shared" si="83"/>
        <v>#N/A</v>
      </c>
      <c r="AC698" s="39" t="e">
        <f t="shared" si="84"/>
        <v>#N/A</v>
      </c>
    </row>
    <row r="699" spans="1:29" ht="10.5" customHeight="1">
      <c r="A699" s="25">
        <v>39128</v>
      </c>
      <c r="B699" s="26" t="s">
        <v>968</v>
      </c>
      <c r="C699" s="27">
        <v>1</v>
      </c>
      <c r="D699" s="27" t="s">
        <v>26</v>
      </c>
      <c r="E699" s="28">
        <v>14305</v>
      </c>
      <c r="F699" s="28">
        <v>14305</v>
      </c>
      <c r="G699" s="28">
        <v>1001.35</v>
      </c>
      <c r="H699" s="28">
        <v>37</v>
      </c>
      <c r="I699" s="28">
        <v>41</v>
      </c>
      <c r="J699" s="29">
        <v>0.27910400000000002</v>
      </c>
      <c r="K699" s="28">
        <v>37</v>
      </c>
      <c r="L699" s="28">
        <v>41</v>
      </c>
      <c r="M699" s="29">
        <f>C699*J699</f>
        <v>0.27910400000000002</v>
      </c>
      <c r="N699" s="30">
        <v>5906006000639</v>
      </c>
      <c r="O699" s="27">
        <v>84</v>
      </c>
      <c r="P699" s="27">
        <v>8422</v>
      </c>
      <c r="Q699" s="27" t="s">
        <v>955</v>
      </c>
      <c r="R699" s="31">
        <f>VLOOKUP(Q699,[1]Страна!D$1:F$120,2,FALSE)</f>
        <v>7.0000000000000007E-2</v>
      </c>
      <c r="S699" s="32" t="s">
        <v>28</v>
      </c>
      <c r="T699" s="27" t="str">
        <f>VLOOKUP(S699,[1]Страна!$A$2:$B$246,2,0)</f>
        <v>КИТАЙ</v>
      </c>
      <c r="W699" s="40"/>
      <c r="X699" s="35" t="e">
        <f t="shared" si="85"/>
        <v>#N/A</v>
      </c>
      <c r="Y699" s="35" t="e">
        <f>VLOOKUP(W699,A697:$S$5784,9,FALSE)</f>
        <v>#N/A</v>
      </c>
      <c r="Z699" s="36" t="e">
        <f t="shared" si="81"/>
        <v>#N/A</v>
      </c>
      <c r="AA699" s="37" t="e">
        <f t="shared" si="82"/>
        <v>#N/A</v>
      </c>
      <c r="AB699" s="38" t="e">
        <f t="shared" si="83"/>
        <v>#N/A</v>
      </c>
      <c r="AC699" s="39" t="e">
        <f t="shared" si="84"/>
        <v>#N/A</v>
      </c>
    </row>
    <row r="700" spans="1:29" ht="10.5" customHeight="1">
      <c r="A700" s="25">
        <v>213801</v>
      </c>
      <c r="B700" s="26" t="s">
        <v>969</v>
      </c>
      <c r="C700" s="27">
        <v>3</v>
      </c>
      <c r="D700" s="27" t="s">
        <v>26</v>
      </c>
      <c r="E700" s="28">
        <v>15347</v>
      </c>
      <c r="F700" s="28">
        <v>46041</v>
      </c>
      <c r="G700" s="28">
        <v>3222.8700000000003</v>
      </c>
      <c r="H700" s="28">
        <v>36</v>
      </c>
      <c r="I700" s="28">
        <v>42</v>
      </c>
      <c r="J700" s="29">
        <v>0.35481600000000002</v>
      </c>
      <c r="K700" s="28">
        <v>108</v>
      </c>
      <c r="L700" s="28">
        <v>126</v>
      </c>
      <c r="M700" s="29">
        <f>C700*J700</f>
        <v>1.0644480000000001</v>
      </c>
      <c r="N700" s="30">
        <v>0</v>
      </c>
      <c r="O700" s="27">
        <v>84</v>
      </c>
      <c r="P700" s="27">
        <v>8422</v>
      </c>
      <c r="Q700" s="27" t="s">
        <v>955</v>
      </c>
      <c r="R700" s="31">
        <f>VLOOKUP(Q700,[1]Страна!D$1:F$120,2,FALSE)</f>
        <v>7.0000000000000007E-2</v>
      </c>
      <c r="S700" s="32" t="s">
        <v>28</v>
      </c>
      <c r="T700" s="27" t="str">
        <f>VLOOKUP(S700,[1]Страна!$A$2:$B$246,2,0)</f>
        <v>КИТАЙ</v>
      </c>
      <c r="W700" s="34"/>
      <c r="X700" s="35" t="e">
        <f t="shared" si="85"/>
        <v>#N/A</v>
      </c>
      <c r="Y700" s="35" t="e">
        <f>VLOOKUP(W700,A698:$S$5784,9,FALSE)</f>
        <v>#N/A</v>
      </c>
      <c r="Z700" s="36" t="e">
        <f t="shared" si="81"/>
        <v>#N/A</v>
      </c>
      <c r="AA700" s="37" t="e">
        <f t="shared" si="82"/>
        <v>#N/A</v>
      </c>
      <c r="AB700" s="38" t="e">
        <f t="shared" si="83"/>
        <v>#N/A</v>
      </c>
      <c r="AC700" s="39" t="e">
        <f t="shared" si="84"/>
        <v>#N/A</v>
      </c>
    </row>
    <row r="701" spans="1:29" ht="10.5" customHeight="1">
      <c r="A701" s="25">
        <v>53052</v>
      </c>
      <c r="B701" s="26" t="s">
        <v>970</v>
      </c>
      <c r="C701" s="27">
        <v>1</v>
      </c>
      <c r="D701" s="27" t="s">
        <v>26</v>
      </c>
      <c r="E701" s="28">
        <v>18750</v>
      </c>
      <c r="F701" s="28">
        <v>18750</v>
      </c>
      <c r="G701" s="28">
        <v>1312.5000000000002</v>
      </c>
      <c r="H701" s="28">
        <v>35.5</v>
      </c>
      <c r="I701" s="28">
        <v>40</v>
      </c>
      <c r="J701" s="29">
        <v>0.28509000000000001</v>
      </c>
      <c r="K701" s="28">
        <v>35.5</v>
      </c>
      <c r="L701" s="28">
        <v>40</v>
      </c>
      <c r="M701" s="29">
        <f>C701*J701</f>
        <v>0.28509000000000001</v>
      </c>
      <c r="N701" s="30">
        <v>0</v>
      </c>
      <c r="O701" s="27">
        <v>84</v>
      </c>
      <c r="P701" s="27">
        <v>8422</v>
      </c>
      <c r="Q701" s="27" t="s">
        <v>955</v>
      </c>
      <c r="R701" s="31">
        <f>VLOOKUP(Q701,[1]Страна!D$1:F$120,2,FALSE)</f>
        <v>7.0000000000000007E-2</v>
      </c>
      <c r="S701" s="32" t="s">
        <v>28</v>
      </c>
      <c r="T701" s="27" t="str">
        <f>VLOOKUP(S701,[1]Страна!$A$2:$B$246,2,0)</f>
        <v>КИТАЙ</v>
      </c>
      <c r="W701" s="34"/>
      <c r="X701" s="35" t="e">
        <f t="shared" si="85"/>
        <v>#N/A</v>
      </c>
      <c r="Y701" s="35" t="e">
        <f>VLOOKUP(W701,A699:$S$5784,9,FALSE)</f>
        <v>#N/A</v>
      </c>
      <c r="Z701" s="36" t="e">
        <f t="shared" si="81"/>
        <v>#N/A</v>
      </c>
      <c r="AA701" s="37" t="e">
        <f t="shared" si="82"/>
        <v>#N/A</v>
      </c>
      <c r="AB701" s="38" t="e">
        <f t="shared" si="83"/>
        <v>#N/A</v>
      </c>
      <c r="AC701" s="39" t="e">
        <f t="shared" si="84"/>
        <v>#N/A</v>
      </c>
    </row>
    <row r="702" spans="1:29" ht="10.5" customHeight="1">
      <c r="A702" s="65" t="s">
        <v>971</v>
      </c>
      <c r="B702" s="56" t="s">
        <v>972</v>
      </c>
      <c r="C702" s="57">
        <v>20</v>
      </c>
      <c r="D702" s="58" t="s">
        <v>26</v>
      </c>
      <c r="E702" s="59">
        <v>133</v>
      </c>
      <c r="F702" s="66">
        <v>2660</v>
      </c>
      <c r="G702" s="28"/>
      <c r="H702" s="28">
        <v>27.45</v>
      </c>
      <c r="I702" s="28">
        <v>30.15</v>
      </c>
      <c r="J702" s="61">
        <f>M702/C702</f>
        <v>0.3</v>
      </c>
      <c r="K702" s="62">
        <v>549</v>
      </c>
      <c r="L702" s="62">
        <v>603</v>
      </c>
      <c r="M702" s="29">
        <v>6</v>
      </c>
      <c r="N702" s="30">
        <f>VLOOKUP(A702,[1]Страна!H$1:K$26,4,FALSE)</f>
        <v>2157839892486</v>
      </c>
      <c r="O702" s="27">
        <v>85</v>
      </c>
      <c r="P702" s="27">
        <v>8516</v>
      </c>
      <c r="Q702" s="64" t="s">
        <v>973</v>
      </c>
      <c r="R702" s="31">
        <f>VLOOKUP(Q702,[1]Страна!D$1:F$120,2,FALSE)</f>
        <v>0.03</v>
      </c>
      <c r="S702" s="32" t="s">
        <v>223</v>
      </c>
      <c r="T702" s="27" t="str">
        <f>VLOOKUP(S702,[1]Страна!$A$2:$B$246,2,0)</f>
        <v>ТУРЦИЯ</v>
      </c>
      <c r="W702" s="34"/>
      <c r="X702" s="35" t="e">
        <f t="shared" si="85"/>
        <v>#N/A</v>
      </c>
      <c r="Y702" s="35" t="e">
        <f>VLOOKUP(W702,A700:$S$5784,9,FALSE)</f>
        <v>#N/A</v>
      </c>
      <c r="Z702" s="36" t="e">
        <f t="shared" si="81"/>
        <v>#N/A</v>
      </c>
      <c r="AA702" s="37" t="e">
        <f t="shared" si="82"/>
        <v>#N/A</v>
      </c>
      <c r="AB702" s="38" t="e">
        <f t="shared" si="83"/>
        <v>#N/A</v>
      </c>
      <c r="AC702" s="39" t="e">
        <f t="shared" si="84"/>
        <v>#N/A</v>
      </c>
    </row>
    <row r="703" spans="1:29" ht="10.5" customHeight="1">
      <c r="A703" s="25" t="s">
        <v>974</v>
      </c>
      <c r="B703" s="67" t="s">
        <v>975</v>
      </c>
      <c r="C703" s="27">
        <v>20</v>
      </c>
      <c r="D703" s="27" t="s">
        <v>26</v>
      </c>
      <c r="E703" s="28">
        <v>135</v>
      </c>
      <c r="F703" s="28">
        <v>2700</v>
      </c>
      <c r="G703" s="28"/>
      <c r="H703" s="28">
        <v>27.35</v>
      </c>
      <c r="I703" s="28">
        <v>30.1</v>
      </c>
      <c r="J703" s="61">
        <f>M703/C703</f>
        <v>0.3</v>
      </c>
      <c r="K703" s="62">
        <v>547</v>
      </c>
      <c r="L703" s="62">
        <v>602</v>
      </c>
      <c r="M703" s="29">
        <v>6</v>
      </c>
      <c r="N703" s="30">
        <f>VLOOKUP(A703,[1]Страна!H$1:K$26,4,FALSE)</f>
        <v>2184791248624</v>
      </c>
      <c r="O703" s="27">
        <v>85</v>
      </c>
      <c r="P703" s="27">
        <v>8516</v>
      </c>
      <c r="Q703" s="64" t="s">
        <v>973</v>
      </c>
      <c r="R703" s="31">
        <f>VLOOKUP(Q703,[1]Страна!D$1:F$120,2,FALSE)</f>
        <v>0.03</v>
      </c>
      <c r="S703" s="32" t="s">
        <v>223</v>
      </c>
      <c r="T703" s="27" t="str">
        <f>VLOOKUP(S703,[1]Страна!$A$2:$B$246,2,0)</f>
        <v>ТУРЦИЯ</v>
      </c>
      <c r="W703" s="40"/>
      <c r="X703" s="35" t="e">
        <f t="shared" si="85"/>
        <v>#N/A</v>
      </c>
      <c r="Y703" s="35" t="e">
        <f>VLOOKUP(W703,A701:$S$5784,9,FALSE)</f>
        <v>#N/A</v>
      </c>
      <c r="Z703" s="36" t="e">
        <f t="shared" si="81"/>
        <v>#N/A</v>
      </c>
      <c r="AA703" s="37" t="e">
        <f t="shared" si="82"/>
        <v>#N/A</v>
      </c>
      <c r="AB703" s="38" t="e">
        <f t="shared" si="83"/>
        <v>#N/A</v>
      </c>
      <c r="AC703" s="39" t="e">
        <f t="shared" si="84"/>
        <v>#N/A</v>
      </c>
    </row>
    <row r="704" spans="1:29" ht="10.5" customHeight="1">
      <c r="A704" s="25" t="s">
        <v>976</v>
      </c>
      <c r="B704" s="67" t="s">
        <v>977</v>
      </c>
      <c r="C704" s="27">
        <v>20</v>
      </c>
      <c r="D704" s="27" t="s">
        <v>26</v>
      </c>
      <c r="E704" s="28">
        <v>135</v>
      </c>
      <c r="F704" s="28">
        <v>2700</v>
      </c>
      <c r="G704" s="28"/>
      <c r="H704" s="28">
        <v>28.55</v>
      </c>
      <c r="I704" s="28">
        <v>30.35</v>
      </c>
      <c r="J704" s="61">
        <f>M704/C704</f>
        <v>0.3</v>
      </c>
      <c r="K704" s="62">
        <v>571</v>
      </c>
      <c r="L704" s="62">
        <v>607</v>
      </c>
      <c r="M704" s="29">
        <v>6</v>
      </c>
      <c r="N704" s="30">
        <f>VLOOKUP(A704,[1]Страна!H$1:K$26,4,FALSE)</f>
        <v>2189646573562</v>
      </c>
      <c r="O704" s="27">
        <v>85</v>
      </c>
      <c r="P704" s="27">
        <v>8516</v>
      </c>
      <c r="Q704" s="64" t="s">
        <v>973</v>
      </c>
      <c r="R704" s="31">
        <f>VLOOKUP(Q704,[1]Страна!D$1:F$120,2,FALSE)</f>
        <v>0.03</v>
      </c>
      <c r="S704" s="32" t="s">
        <v>223</v>
      </c>
      <c r="T704" s="27" t="str">
        <f>VLOOKUP(S704,[1]Страна!$A$2:$B$246,2,0)</f>
        <v>ТУРЦИЯ</v>
      </c>
      <c r="W704" s="40"/>
      <c r="X704" s="35" t="e">
        <f t="shared" si="85"/>
        <v>#N/A</v>
      </c>
      <c r="Y704" s="35" t="e">
        <f>VLOOKUP(W704,A702:$S$5784,9,FALSE)</f>
        <v>#N/A</v>
      </c>
      <c r="Z704" s="36" t="e">
        <f t="shared" si="81"/>
        <v>#N/A</v>
      </c>
      <c r="AA704" s="37" t="e">
        <f t="shared" si="82"/>
        <v>#N/A</v>
      </c>
      <c r="AB704" s="38" t="e">
        <f t="shared" si="83"/>
        <v>#N/A</v>
      </c>
      <c r="AC704" s="39" t="e">
        <f t="shared" si="84"/>
        <v>#N/A</v>
      </c>
    </row>
    <row r="705" spans="1:29" ht="10.5" customHeight="1">
      <c r="A705" s="25" t="s">
        <v>978</v>
      </c>
      <c r="B705" s="67" t="s">
        <v>979</v>
      </c>
      <c r="C705" s="27">
        <v>15</v>
      </c>
      <c r="D705" s="27" t="s">
        <v>26</v>
      </c>
      <c r="E705" s="28">
        <v>151</v>
      </c>
      <c r="F705" s="28">
        <v>2265</v>
      </c>
      <c r="G705" s="28"/>
      <c r="H705" s="28">
        <v>28.15</v>
      </c>
      <c r="I705" s="28">
        <v>30.8</v>
      </c>
      <c r="J705" s="61">
        <f>M705/C705</f>
        <v>0.3</v>
      </c>
      <c r="K705" s="62">
        <v>422.25</v>
      </c>
      <c r="L705" s="62">
        <v>462</v>
      </c>
      <c r="M705" s="29">
        <v>4.5</v>
      </c>
      <c r="N705" s="30">
        <f>VLOOKUP(A705,[1]Страна!H$1:K$26,4,FALSE)</f>
        <v>2154367862486</v>
      </c>
      <c r="O705" s="27">
        <v>85</v>
      </c>
      <c r="P705" s="27">
        <v>8516</v>
      </c>
      <c r="Q705" s="64" t="s">
        <v>973</v>
      </c>
      <c r="R705" s="31">
        <f>VLOOKUP(Q705,[1]Страна!D$1:F$120,2,FALSE)</f>
        <v>0.03</v>
      </c>
      <c r="S705" s="32" t="s">
        <v>223</v>
      </c>
      <c r="T705" s="27" t="str">
        <f>VLOOKUP(S705,[1]Страна!$A$2:$B$246,2,0)</f>
        <v>ТУРЦИЯ</v>
      </c>
      <c r="W705" s="40"/>
      <c r="X705" s="35" t="e">
        <f t="shared" si="85"/>
        <v>#N/A</v>
      </c>
      <c r="Y705" s="35" t="e">
        <f>VLOOKUP(W705,A703:$S$5784,9,FALSE)</f>
        <v>#N/A</v>
      </c>
      <c r="Z705" s="36" t="e">
        <f t="shared" si="81"/>
        <v>#N/A</v>
      </c>
      <c r="AA705" s="37" t="e">
        <f t="shared" si="82"/>
        <v>#N/A</v>
      </c>
      <c r="AB705" s="38" t="e">
        <f t="shared" si="83"/>
        <v>#N/A</v>
      </c>
      <c r="AC705" s="39" t="e">
        <f t="shared" si="84"/>
        <v>#N/A</v>
      </c>
    </row>
    <row r="706" spans="1:29" ht="10.5" customHeight="1">
      <c r="A706" s="25" t="s">
        <v>980</v>
      </c>
      <c r="B706" s="67" t="s">
        <v>981</v>
      </c>
      <c r="C706" s="27">
        <v>15</v>
      </c>
      <c r="D706" s="27" t="s">
        <v>26</v>
      </c>
      <c r="E706" s="28">
        <v>151</v>
      </c>
      <c r="F706" s="28">
        <v>2265</v>
      </c>
      <c r="G706" s="28"/>
      <c r="H706" s="28">
        <v>28.1</v>
      </c>
      <c r="I706" s="28">
        <v>30.8</v>
      </c>
      <c r="J706" s="61">
        <f>M706/C706</f>
        <v>0.3</v>
      </c>
      <c r="K706" s="62">
        <v>421.5</v>
      </c>
      <c r="L706" s="62">
        <v>462</v>
      </c>
      <c r="M706" s="29">
        <v>4.5</v>
      </c>
      <c r="N706" s="30">
        <f>VLOOKUP(A706,[1]Страна!H$1:K$26,4,FALSE)</f>
        <v>2182456750550</v>
      </c>
      <c r="O706" s="27">
        <v>85</v>
      </c>
      <c r="P706" s="27">
        <v>8516</v>
      </c>
      <c r="Q706" s="64" t="s">
        <v>973</v>
      </c>
      <c r="R706" s="31">
        <f>VLOOKUP(Q706,[1]Страна!D$1:F$120,2,FALSE)</f>
        <v>0.03</v>
      </c>
      <c r="S706" s="32" t="s">
        <v>223</v>
      </c>
      <c r="T706" s="27" t="str">
        <f>VLOOKUP(S706,[1]Страна!$A$2:$B$246,2,0)</f>
        <v>ТУРЦИЯ</v>
      </c>
      <c r="W706" s="40"/>
      <c r="X706" s="35" t="e">
        <f t="shared" si="85"/>
        <v>#N/A</v>
      </c>
      <c r="Y706" s="35" t="e">
        <f>VLOOKUP(W706,A704:$S$5784,9,FALSE)</f>
        <v>#N/A</v>
      </c>
      <c r="Z706" s="36" t="e">
        <f t="shared" si="81"/>
        <v>#N/A</v>
      </c>
      <c r="AA706" s="37" t="e">
        <f t="shared" si="82"/>
        <v>#N/A</v>
      </c>
      <c r="AB706" s="38" t="e">
        <f t="shared" si="83"/>
        <v>#N/A</v>
      </c>
      <c r="AC706" s="39" t="e">
        <f t="shared" si="84"/>
        <v>#N/A</v>
      </c>
    </row>
    <row r="707" spans="1:29" ht="10.5" customHeight="1">
      <c r="A707" s="25">
        <v>131172</v>
      </c>
      <c r="B707" s="26" t="s">
        <v>982</v>
      </c>
      <c r="C707" s="27">
        <v>1</v>
      </c>
      <c r="D707" s="27" t="s">
        <v>26</v>
      </c>
      <c r="E707" s="28">
        <v>816</v>
      </c>
      <c r="F707" s="28">
        <v>816</v>
      </c>
      <c r="G707" s="28">
        <v>24.48</v>
      </c>
      <c r="H707" s="28">
        <v>1</v>
      </c>
      <c r="I707" s="28">
        <v>1.3</v>
      </c>
      <c r="J707" s="29">
        <v>1.536E-3</v>
      </c>
      <c r="K707" s="28">
        <v>1</v>
      </c>
      <c r="L707" s="28">
        <v>1.3</v>
      </c>
      <c r="M707" s="29">
        <f>C707*J707</f>
        <v>1.536E-3</v>
      </c>
      <c r="N707" s="30">
        <v>4897030809040</v>
      </c>
      <c r="O707" s="27">
        <v>85</v>
      </c>
      <c r="P707" s="27">
        <v>8516</v>
      </c>
      <c r="Q707" s="27" t="s">
        <v>983</v>
      </c>
      <c r="R707" s="31">
        <f>VLOOKUP(Q707,[1]Страна!D$1:F$120,2,FALSE)</f>
        <v>0.03</v>
      </c>
      <c r="S707" s="32" t="s">
        <v>28</v>
      </c>
      <c r="T707" s="27" t="str">
        <f>VLOOKUP(S707,[1]Страна!$A$2:$B$246,2,0)</f>
        <v>КИТАЙ</v>
      </c>
      <c r="W707" s="40"/>
      <c r="X707" s="35" t="e">
        <f t="shared" si="85"/>
        <v>#N/A</v>
      </c>
      <c r="Y707" s="35" t="e">
        <f>VLOOKUP(W707,A705:$S$5784,9,FALSE)</f>
        <v>#N/A</v>
      </c>
      <c r="Z707" s="36" t="e">
        <f t="shared" ref="Z707:Z770" si="87">VLOOKUP(W707,A$3:T$5784,18,FALSE)</f>
        <v>#N/A</v>
      </c>
      <c r="AA707" s="37" t="e">
        <f t="shared" ref="AA707:AA770" si="88">VLOOKUP(W707,A$3:S$5784,10,FALSE)</f>
        <v>#N/A</v>
      </c>
      <c r="AB707" s="38" t="e">
        <f t="shared" ref="AB707:AB770" si="89">VLOOKUP(W707,A$3:T$5784,20,FALSE)</f>
        <v>#N/A</v>
      </c>
      <c r="AC707" s="39" t="e">
        <f t="shared" si="84"/>
        <v>#N/A</v>
      </c>
    </row>
    <row r="708" spans="1:29" ht="10.5" customHeight="1">
      <c r="A708" s="25" t="s">
        <v>984</v>
      </c>
      <c r="B708" s="26" t="s">
        <v>985</v>
      </c>
      <c r="C708" s="27">
        <v>10</v>
      </c>
      <c r="D708" s="27" t="s">
        <v>220</v>
      </c>
      <c r="E708" s="28">
        <v>45</v>
      </c>
      <c r="F708" s="28">
        <v>450</v>
      </c>
      <c r="G708" s="28">
        <v>13.5</v>
      </c>
      <c r="H708" s="28">
        <v>0.38</v>
      </c>
      <c r="I708" s="28">
        <v>0.45999999999999996</v>
      </c>
      <c r="J708" s="29">
        <v>3.333E-3</v>
      </c>
      <c r="K708" s="28"/>
      <c r="L708" s="28"/>
      <c r="M708" s="29">
        <f>C708*J708</f>
        <v>3.3329999999999999E-2</v>
      </c>
      <c r="N708" s="30"/>
      <c r="O708" s="27">
        <v>85</v>
      </c>
      <c r="P708" s="27">
        <v>8516</v>
      </c>
      <c r="Q708" s="27" t="s">
        <v>983</v>
      </c>
      <c r="R708" s="31">
        <f>VLOOKUP(Q708,[1]Страна!D$1:F$120,2,FALSE)</f>
        <v>0.03</v>
      </c>
      <c r="S708" s="32" t="s">
        <v>28</v>
      </c>
      <c r="T708" s="27" t="str">
        <f>VLOOKUP(S708,[1]Страна!$A$2:$B$246,2,0)</f>
        <v>КИТАЙ</v>
      </c>
      <c r="W708" s="34"/>
      <c r="X708" s="35" t="e">
        <f t="shared" si="85"/>
        <v>#N/A</v>
      </c>
      <c r="Y708" s="35" t="e">
        <f>VLOOKUP(W708,A706:$S$5784,9,FALSE)</f>
        <v>#N/A</v>
      </c>
      <c r="Z708" s="36" t="e">
        <f t="shared" si="87"/>
        <v>#N/A</v>
      </c>
      <c r="AA708" s="37" t="e">
        <f t="shared" si="88"/>
        <v>#N/A</v>
      </c>
      <c r="AB708" s="38" t="e">
        <f t="shared" si="89"/>
        <v>#N/A</v>
      </c>
      <c r="AC708" s="39" t="e">
        <f t="shared" ref="AC708:AC771" si="90">VLOOKUP(W708,A$3:T$5784,14,FALSE)</f>
        <v>#N/A</v>
      </c>
    </row>
    <row r="709" spans="1:29" ht="10.5" customHeight="1">
      <c r="A709" s="25" t="s">
        <v>986</v>
      </c>
      <c r="B709" s="26" t="s">
        <v>987</v>
      </c>
      <c r="C709" s="27">
        <v>10</v>
      </c>
      <c r="D709" s="27" t="s">
        <v>220</v>
      </c>
      <c r="E709" s="28">
        <v>51</v>
      </c>
      <c r="F709" s="28">
        <v>510</v>
      </c>
      <c r="G709" s="28">
        <v>15.299999999999999</v>
      </c>
      <c r="H709" s="28">
        <v>0.47199999999999998</v>
      </c>
      <c r="I709" s="28">
        <v>0.52</v>
      </c>
      <c r="J709" s="29">
        <v>3.333E-3</v>
      </c>
      <c r="K709" s="28"/>
      <c r="L709" s="28"/>
      <c r="M709" s="29">
        <f>C709*J709</f>
        <v>3.3329999999999999E-2</v>
      </c>
      <c r="N709" s="30"/>
      <c r="O709" s="27">
        <v>85</v>
      </c>
      <c r="P709" s="27">
        <v>8516</v>
      </c>
      <c r="Q709" s="27" t="s">
        <v>983</v>
      </c>
      <c r="R709" s="31">
        <f>VLOOKUP(Q709,[1]Страна!D$1:F$120,2,FALSE)</f>
        <v>0.03</v>
      </c>
      <c r="S709" s="32" t="s">
        <v>28</v>
      </c>
      <c r="T709" s="27" t="str">
        <f>VLOOKUP(S709,[1]Страна!$A$2:$B$246,2,0)</f>
        <v>КИТАЙ</v>
      </c>
      <c r="W709" s="34"/>
      <c r="X709" s="35" t="e">
        <f t="shared" si="85"/>
        <v>#N/A</v>
      </c>
      <c r="Y709" s="35" t="e">
        <f>VLOOKUP(W709,A707:$S$5784,9,FALSE)</f>
        <v>#N/A</v>
      </c>
      <c r="Z709" s="36" t="e">
        <f t="shared" si="87"/>
        <v>#N/A</v>
      </c>
      <c r="AA709" s="37" t="e">
        <f t="shared" si="88"/>
        <v>#N/A</v>
      </c>
      <c r="AB709" s="38" t="e">
        <f t="shared" si="89"/>
        <v>#N/A</v>
      </c>
      <c r="AC709" s="39" t="e">
        <f t="shared" si="90"/>
        <v>#N/A</v>
      </c>
    </row>
    <row r="710" spans="1:29" ht="10.5" customHeight="1">
      <c r="A710" s="25">
        <v>221465</v>
      </c>
      <c r="B710" s="26" t="s">
        <v>988</v>
      </c>
      <c r="C710" s="27">
        <v>1</v>
      </c>
      <c r="D710" s="27" t="s">
        <v>26</v>
      </c>
      <c r="E710" s="28">
        <v>935</v>
      </c>
      <c r="F710" s="28">
        <v>935</v>
      </c>
      <c r="G710" s="28">
        <v>28.05</v>
      </c>
      <c r="H710" s="28">
        <v>0.3</v>
      </c>
      <c r="I710" s="28">
        <v>0.4</v>
      </c>
      <c r="J710" s="29">
        <v>1.99E-3</v>
      </c>
      <c r="K710" s="28">
        <v>0.3</v>
      </c>
      <c r="L710" s="28">
        <v>0.4</v>
      </c>
      <c r="M710" s="29">
        <f>C710*J710</f>
        <v>1.99E-3</v>
      </c>
      <c r="N710" s="30">
        <v>5055539112163</v>
      </c>
      <c r="O710" s="27">
        <v>85</v>
      </c>
      <c r="P710" s="27">
        <v>8516</v>
      </c>
      <c r="Q710" s="27" t="s">
        <v>983</v>
      </c>
      <c r="R710" s="31">
        <f>VLOOKUP(Q710,[1]Страна!D$1:F$120,2,FALSE)</f>
        <v>0.03</v>
      </c>
      <c r="S710" s="32" t="s">
        <v>28</v>
      </c>
      <c r="T710" s="27" t="str">
        <f>VLOOKUP(S710,[1]Страна!$A$2:$B$246,2,0)</f>
        <v>КИТАЙ</v>
      </c>
      <c r="W710" s="34"/>
      <c r="X710" s="35" t="e">
        <f t="shared" si="85"/>
        <v>#N/A</v>
      </c>
      <c r="Y710" s="35" t="e">
        <f>VLOOKUP(W710,A708:$S$5784,9,FALSE)</f>
        <v>#N/A</v>
      </c>
      <c r="Z710" s="36" t="e">
        <f t="shared" si="87"/>
        <v>#N/A</v>
      </c>
      <c r="AA710" s="37" t="e">
        <f t="shared" si="88"/>
        <v>#N/A</v>
      </c>
      <c r="AB710" s="38" t="e">
        <f t="shared" si="89"/>
        <v>#N/A</v>
      </c>
      <c r="AC710" s="39" t="e">
        <f t="shared" si="90"/>
        <v>#N/A</v>
      </c>
    </row>
    <row r="711" spans="1:29" ht="10.5" customHeight="1">
      <c r="A711" s="25">
        <v>210122</v>
      </c>
      <c r="B711" s="26" t="s">
        <v>989</v>
      </c>
      <c r="C711" s="27">
        <v>1</v>
      </c>
      <c r="D711" s="27" t="s">
        <v>26</v>
      </c>
      <c r="E711" s="28">
        <v>1054</v>
      </c>
      <c r="F711" s="28">
        <v>1054</v>
      </c>
      <c r="G711" s="28">
        <v>31.619999999999997</v>
      </c>
      <c r="H711" s="28">
        <v>0.38</v>
      </c>
      <c r="I711" s="28">
        <v>0.6</v>
      </c>
      <c r="J711" s="29">
        <v>1.5E-3</v>
      </c>
      <c r="K711" s="28">
        <v>0.38</v>
      </c>
      <c r="L711" s="28">
        <v>0.6</v>
      </c>
      <c r="M711" s="29">
        <v>1.5E-3</v>
      </c>
      <c r="N711" s="30" t="s">
        <v>990</v>
      </c>
      <c r="O711" s="27">
        <v>85</v>
      </c>
      <c r="P711" s="27">
        <v>8516</v>
      </c>
      <c r="Q711" s="27" t="s">
        <v>983</v>
      </c>
      <c r="R711" s="31">
        <f>VLOOKUP(Q711,[1]Страна!D$1:F$120,2,FALSE)</f>
        <v>0.03</v>
      </c>
      <c r="S711" s="32" t="s">
        <v>28</v>
      </c>
      <c r="T711" s="27" t="str">
        <f>VLOOKUP(S711,[1]Страна!$A$2:$B$246,2,0)</f>
        <v>КИТАЙ</v>
      </c>
      <c r="W711" s="34"/>
      <c r="X711" s="35" t="e">
        <f t="shared" si="85"/>
        <v>#N/A</v>
      </c>
      <c r="Y711" s="35" t="e">
        <f>VLOOKUP(W711,A709:$S$5784,9,FALSE)</f>
        <v>#N/A</v>
      </c>
      <c r="Z711" s="36" t="e">
        <f t="shared" si="87"/>
        <v>#N/A</v>
      </c>
      <c r="AA711" s="37" t="e">
        <f t="shared" si="88"/>
        <v>#N/A</v>
      </c>
      <c r="AB711" s="38" t="e">
        <f t="shared" si="89"/>
        <v>#N/A</v>
      </c>
      <c r="AC711" s="39" t="e">
        <f t="shared" si="90"/>
        <v>#N/A</v>
      </c>
    </row>
    <row r="712" spans="1:29" ht="10.5" customHeight="1">
      <c r="A712" s="25">
        <v>59919</v>
      </c>
      <c r="B712" s="26" t="s">
        <v>991</v>
      </c>
      <c r="C712" s="27">
        <v>4</v>
      </c>
      <c r="D712" s="27" t="s">
        <v>26</v>
      </c>
      <c r="E712" s="28">
        <v>459</v>
      </c>
      <c r="F712" s="28">
        <v>1836</v>
      </c>
      <c r="G712" s="28">
        <v>55.08</v>
      </c>
      <c r="H712" s="28">
        <v>0.3</v>
      </c>
      <c r="I712" s="28">
        <v>0.5</v>
      </c>
      <c r="J712" s="29">
        <v>2.9999999999999997E-4</v>
      </c>
      <c r="K712" s="28">
        <v>1.2</v>
      </c>
      <c r="L712" s="28">
        <v>2</v>
      </c>
      <c r="M712" s="29">
        <f>C712*J712</f>
        <v>1.1999999999999999E-3</v>
      </c>
      <c r="N712" s="30">
        <v>5050370301554</v>
      </c>
      <c r="O712" s="27">
        <v>85</v>
      </c>
      <c r="P712" s="27">
        <v>8516</v>
      </c>
      <c r="Q712" s="27" t="s">
        <v>983</v>
      </c>
      <c r="R712" s="31">
        <f>VLOOKUP(Q712,[1]Страна!D$1:F$120,2,FALSE)</f>
        <v>0.03</v>
      </c>
      <c r="S712" s="32" t="s">
        <v>28</v>
      </c>
      <c r="T712" s="27" t="str">
        <f>VLOOKUP(S712,[1]Страна!$A$2:$B$246,2,0)</f>
        <v>КИТАЙ</v>
      </c>
      <c r="W712" s="34"/>
      <c r="X712" s="35" t="e">
        <f t="shared" si="85"/>
        <v>#N/A</v>
      </c>
      <c r="Y712" s="35" t="e">
        <f>VLOOKUP(W712,A710:$S$5784,9,FALSE)</f>
        <v>#N/A</v>
      </c>
      <c r="Z712" s="36" t="e">
        <f t="shared" si="87"/>
        <v>#N/A</v>
      </c>
      <c r="AA712" s="37" t="e">
        <f t="shared" si="88"/>
        <v>#N/A</v>
      </c>
      <c r="AB712" s="38" t="e">
        <f t="shared" si="89"/>
        <v>#N/A</v>
      </c>
      <c r="AC712" s="39" t="e">
        <f t="shared" si="90"/>
        <v>#N/A</v>
      </c>
    </row>
    <row r="713" spans="1:29" ht="10.5" customHeight="1">
      <c r="A713" s="25">
        <v>52212</v>
      </c>
      <c r="B713" s="26" t="s">
        <v>992</v>
      </c>
      <c r="C713" s="27">
        <v>1</v>
      </c>
      <c r="D713" s="27" t="s">
        <v>26</v>
      </c>
      <c r="E713" s="28">
        <v>659</v>
      </c>
      <c r="F713" s="28">
        <v>659</v>
      </c>
      <c r="G713" s="28">
        <v>19.77</v>
      </c>
      <c r="H713" s="28">
        <v>0.2</v>
      </c>
      <c r="I713" s="28">
        <v>0.5</v>
      </c>
      <c r="J713" s="29">
        <v>2.6949999999999999E-3</v>
      </c>
      <c r="K713" s="28">
        <v>0.2</v>
      </c>
      <c r="L713" s="28">
        <v>0.5</v>
      </c>
      <c r="M713" s="29">
        <v>2.6949999999999999E-3</v>
      </c>
      <c r="N713" s="30" t="s">
        <v>993</v>
      </c>
      <c r="O713" s="27">
        <v>85</v>
      </c>
      <c r="P713" s="27">
        <v>8516</v>
      </c>
      <c r="Q713" s="27" t="s">
        <v>983</v>
      </c>
      <c r="R713" s="31">
        <f>VLOOKUP(Q713,[1]Страна!D$1:F$120,2,FALSE)</f>
        <v>0.03</v>
      </c>
      <c r="S713" s="32" t="s">
        <v>28</v>
      </c>
      <c r="T713" s="27" t="str">
        <f>VLOOKUP(S713,[1]Страна!$A$2:$B$246,2,0)</f>
        <v>КИТАЙ</v>
      </c>
      <c r="W713" s="34"/>
      <c r="X713" s="35" t="e">
        <f t="shared" si="85"/>
        <v>#N/A</v>
      </c>
      <c r="Y713" s="35" t="e">
        <f>VLOOKUP(W713,A711:$S$5784,9,FALSE)</f>
        <v>#N/A</v>
      </c>
      <c r="Z713" s="36" t="e">
        <f t="shared" si="87"/>
        <v>#N/A</v>
      </c>
      <c r="AA713" s="37" t="e">
        <f t="shared" si="88"/>
        <v>#N/A</v>
      </c>
      <c r="AB713" s="38" t="e">
        <f t="shared" si="89"/>
        <v>#N/A</v>
      </c>
      <c r="AC713" s="39" t="e">
        <f t="shared" si="90"/>
        <v>#N/A</v>
      </c>
    </row>
    <row r="714" spans="1:29" ht="10.5" customHeight="1">
      <c r="A714" s="25">
        <v>53074</v>
      </c>
      <c r="B714" s="26" t="s">
        <v>994</v>
      </c>
      <c r="C714" s="27">
        <v>1</v>
      </c>
      <c r="D714" s="27" t="s">
        <v>26</v>
      </c>
      <c r="E714" s="28">
        <v>442</v>
      </c>
      <c r="F714" s="28">
        <v>442</v>
      </c>
      <c r="G714" s="28">
        <v>13.26</v>
      </c>
      <c r="H714" s="28">
        <v>0.85</v>
      </c>
      <c r="I714" s="28">
        <v>1</v>
      </c>
      <c r="J714" s="29">
        <v>1.8E-3</v>
      </c>
      <c r="K714" s="28">
        <v>0.85</v>
      </c>
      <c r="L714" s="28">
        <v>1</v>
      </c>
      <c r="M714" s="29">
        <f>C714*J714</f>
        <v>1.8E-3</v>
      </c>
      <c r="N714" s="30">
        <v>8693807210585</v>
      </c>
      <c r="O714" s="27">
        <v>85</v>
      </c>
      <c r="P714" s="27">
        <v>8516</v>
      </c>
      <c r="Q714" s="27" t="s">
        <v>983</v>
      </c>
      <c r="R714" s="31">
        <f>VLOOKUP(Q714,[1]Страна!D$1:F$120,2,FALSE)</f>
        <v>0.03</v>
      </c>
      <c r="S714" s="32" t="s">
        <v>28</v>
      </c>
      <c r="T714" s="27" t="str">
        <f>VLOOKUP(S714,[1]Страна!$A$2:$B$246,2,0)</f>
        <v>КИТАЙ</v>
      </c>
      <c r="W714" s="34"/>
      <c r="X714" s="35" t="e">
        <f t="shared" si="85"/>
        <v>#N/A</v>
      </c>
      <c r="Y714" s="35" t="e">
        <f>VLOOKUP(W714,A712:$S$5784,9,FALSE)</f>
        <v>#N/A</v>
      </c>
      <c r="Z714" s="36" t="e">
        <f t="shared" si="87"/>
        <v>#N/A</v>
      </c>
      <c r="AA714" s="37" t="e">
        <f t="shared" si="88"/>
        <v>#N/A</v>
      </c>
      <c r="AB714" s="38" t="e">
        <f t="shared" si="89"/>
        <v>#N/A</v>
      </c>
      <c r="AC714" s="39" t="e">
        <f t="shared" si="90"/>
        <v>#N/A</v>
      </c>
    </row>
    <row r="715" spans="1:29" ht="10.5" customHeight="1">
      <c r="A715" s="25">
        <v>52214</v>
      </c>
      <c r="B715" s="26" t="s">
        <v>995</v>
      </c>
      <c r="C715" s="27">
        <v>1</v>
      </c>
      <c r="D715" s="27" t="s">
        <v>26</v>
      </c>
      <c r="E715" s="28">
        <v>525</v>
      </c>
      <c r="F715" s="28">
        <v>525</v>
      </c>
      <c r="G715" s="28">
        <v>15.75</v>
      </c>
      <c r="H715" s="28">
        <v>0.2</v>
      </c>
      <c r="I715" s="28">
        <v>0.3</v>
      </c>
      <c r="J715" s="29">
        <v>3.2239999999999999E-3</v>
      </c>
      <c r="K715" s="28">
        <v>0.2</v>
      </c>
      <c r="L715" s="28">
        <v>0.3</v>
      </c>
      <c r="M715" s="29">
        <f>C715*J715</f>
        <v>3.2239999999999999E-3</v>
      </c>
      <c r="N715" s="30">
        <v>8693807210592</v>
      </c>
      <c r="O715" s="27">
        <v>85</v>
      </c>
      <c r="P715" s="27">
        <v>8516</v>
      </c>
      <c r="Q715" s="27" t="s">
        <v>983</v>
      </c>
      <c r="R715" s="31">
        <f>VLOOKUP(Q715,[1]Страна!D$1:F$120,2,FALSE)</f>
        <v>0.03</v>
      </c>
      <c r="S715" s="32" t="s">
        <v>28</v>
      </c>
      <c r="T715" s="27" t="str">
        <f>VLOOKUP(S715,[1]Страна!$A$2:$B$246,2,0)</f>
        <v>КИТАЙ</v>
      </c>
      <c r="W715" s="34"/>
      <c r="X715" s="35" t="e">
        <f t="shared" si="85"/>
        <v>#N/A</v>
      </c>
      <c r="Y715" s="35" t="e">
        <f>VLOOKUP(W715,A713:$S$5784,9,FALSE)</f>
        <v>#N/A</v>
      </c>
      <c r="Z715" s="36" t="e">
        <f t="shared" si="87"/>
        <v>#N/A</v>
      </c>
      <c r="AA715" s="37" t="e">
        <f t="shared" si="88"/>
        <v>#N/A</v>
      </c>
      <c r="AB715" s="38" t="e">
        <f t="shared" si="89"/>
        <v>#N/A</v>
      </c>
      <c r="AC715" s="39" t="e">
        <f t="shared" si="90"/>
        <v>#N/A</v>
      </c>
    </row>
    <row r="716" spans="1:29" ht="10.5" customHeight="1">
      <c r="A716" s="25">
        <v>78183</v>
      </c>
      <c r="B716" s="26" t="s">
        <v>996</v>
      </c>
      <c r="C716" s="27">
        <v>1</v>
      </c>
      <c r="D716" s="27" t="s">
        <v>26</v>
      </c>
      <c r="E716" s="28">
        <v>332</v>
      </c>
      <c r="F716" s="28">
        <v>332</v>
      </c>
      <c r="G716" s="28">
        <v>9.9599999999999991</v>
      </c>
      <c r="H716" s="28">
        <v>0.32</v>
      </c>
      <c r="I716" s="28">
        <v>0.375</v>
      </c>
      <c r="J716" s="29">
        <v>1.2800000000000001E-3</v>
      </c>
      <c r="K716" s="28">
        <v>0.32</v>
      </c>
      <c r="L716" s="28">
        <v>0.375</v>
      </c>
      <c r="M716" s="29">
        <f>C716*J716</f>
        <v>1.2800000000000001E-3</v>
      </c>
      <c r="N716" s="30">
        <v>8693807228092</v>
      </c>
      <c r="O716" s="27">
        <v>85</v>
      </c>
      <c r="P716" s="27">
        <v>8516</v>
      </c>
      <c r="Q716" s="27" t="s">
        <v>983</v>
      </c>
      <c r="R716" s="31">
        <f>VLOOKUP(Q716,[1]Страна!D$1:F$120,2,FALSE)</f>
        <v>0.03</v>
      </c>
      <c r="S716" s="32" t="s">
        <v>28</v>
      </c>
      <c r="T716" s="27" t="str">
        <f>VLOOKUP(S716,[1]Страна!$A$2:$B$246,2,0)</f>
        <v>КИТАЙ</v>
      </c>
      <c r="W716" s="34"/>
      <c r="X716" s="35" t="e">
        <f t="shared" si="85"/>
        <v>#N/A</v>
      </c>
      <c r="Y716" s="35" t="e">
        <f>VLOOKUP(W716,A714:$S$5784,9,FALSE)</f>
        <v>#N/A</v>
      </c>
      <c r="Z716" s="36" t="e">
        <f t="shared" si="87"/>
        <v>#N/A</v>
      </c>
      <c r="AA716" s="37" t="e">
        <f t="shared" si="88"/>
        <v>#N/A</v>
      </c>
      <c r="AB716" s="38" t="e">
        <f t="shared" si="89"/>
        <v>#N/A</v>
      </c>
      <c r="AC716" s="39" t="e">
        <f t="shared" si="90"/>
        <v>#N/A</v>
      </c>
    </row>
    <row r="717" spans="1:29" ht="10.5" customHeight="1">
      <c r="A717" s="25">
        <v>192875</v>
      </c>
      <c r="B717" s="26" t="s">
        <v>997</v>
      </c>
      <c r="C717" s="27">
        <v>1</v>
      </c>
      <c r="D717" s="27" t="s">
        <v>26</v>
      </c>
      <c r="E717" s="28">
        <v>706</v>
      </c>
      <c r="F717" s="28">
        <v>706</v>
      </c>
      <c r="G717" s="28">
        <v>21.18</v>
      </c>
      <c r="H717" s="28">
        <v>0.75</v>
      </c>
      <c r="I717" s="28">
        <v>1</v>
      </c>
      <c r="J717" s="29">
        <v>1.6999999999999999E-3</v>
      </c>
      <c r="K717" s="28">
        <v>0.75</v>
      </c>
      <c r="L717" s="28">
        <v>1</v>
      </c>
      <c r="M717" s="29">
        <f>C717*J717</f>
        <v>1.6999999999999999E-3</v>
      </c>
      <c r="N717" s="30">
        <v>8693807228375</v>
      </c>
      <c r="O717" s="27">
        <v>85</v>
      </c>
      <c r="P717" s="27">
        <v>8516</v>
      </c>
      <c r="Q717" s="27" t="s">
        <v>983</v>
      </c>
      <c r="R717" s="31">
        <f>VLOOKUP(Q717,[1]Страна!D$1:F$120,2,FALSE)</f>
        <v>0.03</v>
      </c>
      <c r="S717" s="32" t="s">
        <v>28</v>
      </c>
      <c r="T717" s="27" t="str">
        <f>VLOOKUP(S717,[1]Страна!$A$2:$B$246,2,0)</f>
        <v>КИТАЙ</v>
      </c>
      <c r="W717" s="34"/>
      <c r="X717" s="35" t="e">
        <f t="shared" si="85"/>
        <v>#N/A</v>
      </c>
      <c r="Y717" s="35" t="e">
        <f>VLOOKUP(W717,A715:$S$5784,9,FALSE)</f>
        <v>#N/A</v>
      </c>
      <c r="Z717" s="36" t="e">
        <f t="shared" si="87"/>
        <v>#N/A</v>
      </c>
      <c r="AA717" s="37" t="e">
        <f t="shared" si="88"/>
        <v>#N/A</v>
      </c>
      <c r="AB717" s="38" t="e">
        <f t="shared" si="89"/>
        <v>#N/A</v>
      </c>
      <c r="AC717" s="39" t="e">
        <f t="shared" si="90"/>
        <v>#N/A</v>
      </c>
    </row>
    <row r="718" spans="1:29" ht="10.5" customHeight="1">
      <c r="A718" s="25">
        <v>236559</v>
      </c>
      <c r="B718" s="26" t="s">
        <v>998</v>
      </c>
      <c r="C718" s="27">
        <v>1</v>
      </c>
      <c r="D718" s="27" t="s">
        <v>26</v>
      </c>
      <c r="E718" s="28">
        <v>835</v>
      </c>
      <c r="F718" s="28">
        <v>835</v>
      </c>
      <c r="G718" s="28">
        <v>25.05</v>
      </c>
      <c r="H718" s="28">
        <v>0.4</v>
      </c>
      <c r="I718" s="28">
        <v>0.6</v>
      </c>
      <c r="J718" s="29">
        <v>1.5299999999999999E-3</v>
      </c>
      <c r="K718" s="28">
        <v>0.4</v>
      </c>
      <c r="L718" s="28">
        <v>0.6</v>
      </c>
      <c r="M718" s="29">
        <v>1.5299999999999999E-3</v>
      </c>
      <c r="N718" s="30">
        <v>0</v>
      </c>
      <c r="O718" s="27">
        <v>85</v>
      </c>
      <c r="P718" s="27">
        <v>8516</v>
      </c>
      <c r="Q718" s="27" t="s">
        <v>983</v>
      </c>
      <c r="R718" s="31">
        <f>VLOOKUP(Q718,[1]Страна!D$1:F$120,2,FALSE)</f>
        <v>0.03</v>
      </c>
      <c r="S718" s="32" t="s">
        <v>28</v>
      </c>
      <c r="T718" s="27" t="str">
        <f>VLOOKUP(S718,[1]Страна!$A$2:$B$246,2,0)</f>
        <v>КИТАЙ</v>
      </c>
      <c r="W718" s="34"/>
      <c r="X718" s="35" t="e">
        <f t="shared" si="85"/>
        <v>#N/A</v>
      </c>
      <c r="Y718" s="35" t="e">
        <f>VLOOKUP(W718,A716:$S$5784,9,FALSE)</f>
        <v>#N/A</v>
      </c>
      <c r="Z718" s="36" t="e">
        <f t="shared" si="87"/>
        <v>#N/A</v>
      </c>
      <c r="AA718" s="37" t="e">
        <f t="shared" si="88"/>
        <v>#N/A</v>
      </c>
      <c r="AB718" s="38" t="e">
        <f t="shared" si="89"/>
        <v>#N/A</v>
      </c>
      <c r="AC718" s="39" t="e">
        <f t="shared" si="90"/>
        <v>#N/A</v>
      </c>
    </row>
    <row r="719" spans="1:29" ht="10.5" customHeight="1">
      <c r="A719" s="25" t="s">
        <v>999</v>
      </c>
      <c r="B719" s="26" t="s">
        <v>1000</v>
      </c>
      <c r="C719" s="27">
        <v>7</v>
      </c>
      <c r="D719" s="27"/>
      <c r="E719" s="28">
        <v>43</v>
      </c>
      <c r="F719" s="28">
        <v>301</v>
      </c>
      <c r="G719" s="28">
        <v>9.0299999999999994</v>
      </c>
      <c r="H719" s="28">
        <v>0.33</v>
      </c>
      <c r="I719" s="28">
        <v>0.4</v>
      </c>
      <c r="J719" s="29">
        <v>3.333E-3</v>
      </c>
      <c r="K719" s="28"/>
      <c r="L719" s="28"/>
      <c r="M719" s="29">
        <f>C719*J719</f>
        <v>2.3331000000000001E-2</v>
      </c>
      <c r="N719" s="30"/>
      <c r="O719" s="27">
        <v>85</v>
      </c>
      <c r="P719" s="27">
        <v>8516</v>
      </c>
      <c r="Q719" s="27" t="s">
        <v>983</v>
      </c>
      <c r="R719" s="31">
        <f>VLOOKUP(Q719,[1]Страна!D$1:F$120,2,FALSE)</f>
        <v>0.03</v>
      </c>
      <c r="S719" s="32" t="s">
        <v>28</v>
      </c>
      <c r="T719" s="27" t="str">
        <f>VLOOKUP(S719,[1]Страна!$A$2:$B$246,2,0)</f>
        <v>КИТАЙ</v>
      </c>
      <c r="W719" s="34"/>
      <c r="X719" s="35" t="e">
        <f t="shared" si="85"/>
        <v>#N/A</v>
      </c>
      <c r="Y719" s="35" t="e">
        <f>VLOOKUP(W719,A717:$S$5784,9,FALSE)</f>
        <v>#N/A</v>
      </c>
      <c r="Z719" s="36" t="e">
        <f t="shared" si="87"/>
        <v>#N/A</v>
      </c>
      <c r="AA719" s="37" t="e">
        <f t="shared" si="88"/>
        <v>#N/A</v>
      </c>
      <c r="AB719" s="38" t="e">
        <f t="shared" si="89"/>
        <v>#N/A</v>
      </c>
      <c r="AC719" s="39" t="e">
        <f t="shared" si="90"/>
        <v>#N/A</v>
      </c>
    </row>
    <row r="720" spans="1:29" ht="10.5" customHeight="1">
      <c r="A720" s="25">
        <v>18774</v>
      </c>
      <c r="B720" s="26" t="s">
        <v>1001</v>
      </c>
      <c r="C720" s="27">
        <v>1</v>
      </c>
      <c r="D720" s="27" t="s">
        <v>26</v>
      </c>
      <c r="E720" s="28">
        <v>770</v>
      </c>
      <c r="F720" s="28">
        <v>770</v>
      </c>
      <c r="G720" s="28">
        <v>23.099999999999998</v>
      </c>
      <c r="H720" s="28">
        <v>0.27</v>
      </c>
      <c r="I720" s="28">
        <v>0.3</v>
      </c>
      <c r="J720" s="29">
        <v>1.488E-3</v>
      </c>
      <c r="K720" s="28">
        <v>0.27</v>
      </c>
      <c r="L720" s="28">
        <v>0.3</v>
      </c>
      <c r="M720" s="29">
        <f>C720*J720</f>
        <v>1.488E-3</v>
      </c>
      <c r="N720" s="30">
        <v>5055155307059</v>
      </c>
      <c r="O720" s="27">
        <v>85</v>
      </c>
      <c r="P720" s="27">
        <v>8516</v>
      </c>
      <c r="Q720" s="27" t="s">
        <v>983</v>
      </c>
      <c r="R720" s="31">
        <f>VLOOKUP(Q720,[1]Страна!D$1:F$120,2,FALSE)</f>
        <v>0.03</v>
      </c>
      <c r="S720" s="32" t="s">
        <v>28</v>
      </c>
      <c r="T720" s="27" t="str">
        <f>VLOOKUP(S720,[1]Страна!$A$2:$B$246,2,0)</f>
        <v>КИТАЙ</v>
      </c>
      <c r="W720" s="34"/>
      <c r="X720" s="35" t="e">
        <f t="shared" si="85"/>
        <v>#N/A</v>
      </c>
      <c r="Y720" s="35" t="e">
        <f>VLOOKUP(W720,A718:$S$5784,9,FALSE)</f>
        <v>#N/A</v>
      </c>
      <c r="Z720" s="36" t="e">
        <f t="shared" si="87"/>
        <v>#N/A</v>
      </c>
      <c r="AA720" s="37" t="e">
        <f t="shared" si="88"/>
        <v>#N/A</v>
      </c>
      <c r="AB720" s="38" t="e">
        <f t="shared" si="89"/>
        <v>#N/A</v>
      </c>
      <c r="AC720" s="39" t="e">
        <f t="shared" si="90"/>
        <v>#N/A</v>
      </c>
    </row>
    <row r="721" spans="1:29" ht="10.5" customHeight="1">
      <c r="A721" s="25">
        <v>35972</v>
      </c>
      <c r="B721" s="26" t="s">
        <v>1002</v>
      </c>
      <c r="C721" s="27">
        <v>1</v>
      </c>
      <c r="D721" s="27" t="s">
        <v>26</v>
      </c>
      <c r="E721" s="28">
        <v>748</v>
      </c>
      <c r="F721" s="28">
        <v>748</v>
      </c>
      <c r="G721" s="28">
        <v>22.439999999999998</v>
      </c>
      <c r="H721" s="28">
        <v>0.85</v>
      </c>
      <c r="I721" s="28">
        <v>1</v>
      </c>
      <c r="J721" s="29">
        <v>7.2000000000000005E-4</v>
      </c>
      <c r="K721" s="28">
        <v>0.85</v>
      </c>
      <c r="L721" s="28">
        <v>1</v>
      </c>
      <c r="M721" s="29">
        <v>7.2000000000000005E-4</v>
      </c>
      <c r="N721" s="30" t="s">
        <v>1003</v>
      </c>
      <c r="O721" s="27">
        <v>85</v>
      </c>
      <c r="P721" s="27">
        <v>8516</v>
      </c>
      <c r="Q721" s="27" t="s">
        <v>983</v>
      </c>
      <c r="R721" s="31">
        <f>VLOOKUP(Q721,[1]Страна!D$1:F$120,2,FALSE)</f>
        <v>0.03</v>
      </c>
      <c r="S721" s="32" t="s">
        <v>28</v>
      </c>
      <c r="T721" s="27" t="str">
        <f>VLOOKUP(S721,[1]Страна!$A$2:$B$246,2,0)</f>
        <v>КИТАЙ</v>
      </c>
      <c r="W721" s="34"/>
      <c r="X721" s="35" t="e">
        <f t="shared" si="85"/>
        <v>#N/A</v>
      </c>
      <c r="Y721" s="35" t="e">
        <f>VLOOKUP(W721,A719:$S$5784,9,FALSE)</f>
        <v>#N/A</v>
      </c>
      <c r="Z721" s="36" t="e">
        <f t="shared" si="87"/>
        <v>#N/A</v>
      </c>
      <c r="AA721" s="37" t="e">
        <f t="shared" si="88"/>
        <v>#N/A</v>
      </c>
      <c r="AB721" s="38" t="e">
        <f t="shared" si="89"/>
        <v>#N/A</v>
      </c>
      <c r="AC721" s="39" t="e">
        <f t="shared" si="90"/>
        <v>#N/A</v>
      </c>
    </row>
    <row r="722" spans="1:29" ht="10.5" customHeight="1">
      <c r="A722" s="25">
        <v>35973</v>
      </c>
      <c r="B722" s="26" t="s">
        <v>1004</v>
      </c>
      <c r="C722" s="27">
        <v>1</v>
      </c>
      <c r="D722" s="27" t="s">
        <v>26</v>
      </c>
      <c r="E722" s="28">
        <v>1118</v>
      </c>
      <c r="F722" s="28">
        <v>1118</v>
      </c>
      <c r="G722" s="28">
        <v>33.54</v>
      </c>
      <c r="H722" s="28">
        <v>0.85</v>
      </c>
      <c r="I722" s="28">
        <v>1</v>
      </c>
      <c r="J722" s="29">
        <v>1.1999999999999999E-3</v>
      </c>
      <c r="K722" s="28">
        <v>0.85</v>
      </c>
      <c r="L722" s="28">
        <v>1</v>
      </c>
      <c r="M722" s="29">
        <v>1.1999999999999999E-3</v>
      </c>
      <c r="N722" s="30" t="s">
        <v>1005</v>
      </c>
      <c r="O722" s="27">
        <v>85</v>
      </c>
      <c r="P722" s="27">
        <v>8516</v>
      </c>
      <c r="Q722" s="27" t="s">
        <v>983</v>
      </c>
      <c r="R722" s="31">
        <f>VLOOKUP(Q722,[1]Страна!D$1:F$120,2,FALSE)</f>
        <v>0.03</v>
      </c>
      <c r="S722" s="32" t="s">
        <v>28</v>
      </c>
      <c r="T722" s="27" t="str">
        <f>VLOOKUP(S722,[1]Страна!$A$2:$B$246,2,0)</f>
        <v>КИТАЙ</v>
      </c>
      <c r="W722" s="34"/>
      <c r="X722" s="35" t="e">
        <f t="shared" si="85"/>
        <v>#N/A</v>
      </c>
      <c r="Y722" s="35" t="e">
        <f>VLOOKUP(W722,A720:$S$5784,9,FALSE)</f>
        <v>#N/A</v>
      </c>
      <c r="Z722" s="36" t="e">
        <f t="shared" si="87"/>
        <v>#N/A</v>
      </c>
      <c r="AA722" s="37" t="e">
        <f t="shared" si="88"/>
        <v>#N/A</v>
      </c>
      <c r="AB722" s="38" t="e">
        <f t="shared" si="89"/>
        <v>#N/A</v>
      </c>
      <c r="AC722" s="39" t="e">
        <f t="shared" si="90"/>
        <v>#N/A</v>
      </c>
    </row>
    <row r="723" spans="1:29" ht="10.5" customHeight="1">
      <c r="A723" s="25">
        <v>226573</v>
      </c>
      <c r="B723" s="26" t="s">
        <v>1006</v>
      </c>
      <c r="C723" s="27">
        <v>1</v>
      </c>
      <c r="D723" s="27" t="s">
        <v>26</v>
      </c>
      <c r="E723" s="28">
        <v>782</v>
      </c>
      <c r="F723" s="28">
        <v>782</v>
      </c>
      <c r="G723" s="28">
        <v>23.46</v>
      </c>
      <c r="H723" s="28">
        <v>0.3</v>
      </c>
      <c r="I723" s="28">
        <v>0.4</v>
      </c>
      <c r="J723" s="29">
        <v>1.56E-3</v>
      </c>
      <c r="K723" s="28">
        <v>0.3</v>
      </c>
      <c r="L723" s="28">
        <v>0.4</v>
      </c>
      <c r="M723" s="29">
        <v>1.56E-3</v>
      </c>
      <c r="N723" s="30">
        <v>4895156883890</v>
      </c>
      <c r="O723" s="27">
        <v>85</v>
      </c>
      <c r="P723" s="27">
        <v>8516</v>
      </c>
      <c r="Q723" s="27" t="s">
        <v>983</v>
      </c>
      <c r="R723" s="31">
        <f>VLOOKUP(Q723,[1]Страна!D$1:F$120,2,FALSE)</f>
        <v>0.03</v>
      </c>
      <c r="S723" s="32" t="s">
        <v>28</v>
      </c>
      <c r="T723" s="27" t="str">
        <f>VLOOKUP(S723,[1]Страна!$A$2:$B$246,2,0)</f>
        <v>КИТАЙ</v>
      </c>
      <c r="W723" s="34"/>
      <c r="X723" s="35" t="e">
        <f t="shared" si="85"/>
        <v>#N/A</v>
      </c>
      <c r="Y723" s="35" t="e">
        <f>VLOOKUP(W723,A721:$S$5784,9,FALSE)</f>
        <v>#N/A</v>
      </c>
      <c r="Z723" s="36" t="e">
        <f t="shared" si="87"/>
        <v>#N/A</v>
      </c>
      <c r="AA723" s="37" t="e">
        <f t="shared" si="88"/>
        <v>#N/A</v>
      </c>
      <c r="AB723" s="38" t="e">
        <f t="shared" si="89"/>
        <v>#N/A</v>
      </c>
      <c r="AC723" s="39" t="e">
        <f t="shared" si="90"/>
        <v>#N/A</v>
      </c>
    </row>
    <row r="724" spans="1:29" ht="10.5" customHeight="1">
      <c r="A724" s="25">
        <v>114139</v>
      </c>
      <c r="B724" s="26" t="s">
        <v>1007</v>
      </c>
      <c r="C724" s="27">
        <v>1</v>
      </c>
      <c r="D724" s="27" t="s">
        <v>26</v>
      </c>
      <c r="E724" s="28">
        <v>2108</v>
      </c>
      <c r="F724" s="28">
        <v>2108</v>
      </c>
      <c r="G724" s="28">
        <v>0</v>
      </c>
      <c r="H724" s="28">
        <v>5.8</v>
      </c>
      <c r="I724" s="28">
        <v>6.8</v>
      </c>
      <c r="J724" s="29">
        <v>5.6763000000000001E-2</v>
      </c>
      <c r="K724" s="28">
        <v>5.8</v>
      </c>
      <c r="L724" s="28">
        <v>6.8</v>
      </c>
      <c r="M724" s="29">
        <f>C724*J724</f>
        <v>5.6763000000000001E-2</v>
      </c>
      <c r="N724" s="30">
        <v>4680013312800</v>
      </c>
      <c r="O724" s="27">
        <v>84</v>
      </c>
      <c r="P724" s="27">
        <v>8414</v>
      </c>
      <c r="Q724" s="27" t="s">
        <v>850</v>
      </c>
      <c r="R724" s="31">
        <f>VLOOKUP(Q724,[1]Страна!D$1:F$120,2,FALSE)</f>
        <v>0</v>
      </c>
      <c r="S724" s="32" t="s">
        <v>28</v>
      </c>
      <c r="T724" s="27" t="str">
        <f>VLOOKUP(S724,[1]Страна!$A$2:$B$246,2,0)</f>
        <v>КИТАЙ</v>
      </c>
      <c r="W724" s="34"/>
      <c r="X724" s="35" t="e">
        <f t="shared" si="85"/>
        <v>#N/A</v>
      </c>
      <c r="Y724" s="35" t="e">
        <f>VLOOKUP(W724,A722:$S$5784,9,FALSE)</f>
        <v>#N/A</v>
      </c>
      <c r="Z724" s="36" t="e">
        <f t="shared" si="87"/>
        <v>#N/A</v>
      </c>
      <c r="AA724" s="37" t="e">
        <f t="shared" si="88"/>
        <v>#N/A</v>
      </c>
      <c r="AB724" s="38" t="e">
        <f t="shared" si="89"/>
        <v>#N/A</v>
      </c>
      <c r="AC724" s="39" t="e">
        <f t="shared" si="90"/>
        <v>#N/A</v>
      </c>
    </row>
    <row r="725" spans="1:29" ht="10.5" customHeight="1">
      <c r="A725" s="25">
        <v>114138</v>
      </c>
      <c r="B725" s="26" t="s">
        <v>1008</v>
      </c>
      <c r="C725" s="27">
        <v>1</v>
      </c>
      <c r="D725" s="27" t="s">
        <v>1009</v>
      </c>
      <c r="E725" s="28">
        <v>2181</v>
      </c>
      <c r="F725" s="28">
        <v>2181</v>
      </c>
      <c r="G725" s="28">
        <v>0</v>
      </c>
      <c r="H725" s="28">
        <v>5.8</v>
      </c>
      <c r="I725" s="28">
        <v>6.8</v>
      </c>
      <c r="J725" s="29">
        <v>6.0102000000000003E-2</v>
      </c>
      <c r="K725" s="28">
        <v>5.8</v>
      </c>
      <c r="L725" s="28">
        <v>6.8</v>
      </c>
      <c r="M725" s="29">
        <f>C725*J725</f>
        <v>6.0102000000000003E-2</v>
      </c>
      <c r="N725" s="30">
        <v>4680013312817</v>
      </c>
      <c r="O725" s="27">
        <v>84</v>
      </c>
      <c r="P725" s="27">
        <v>8414</v>
      </c>
      <c r="Q725" s="27" t="s">
        <v>850</v>
      </c>
      <c r="R725" s="31">
        <f>VLOOKUP(Q725,[1]Страна!D$1:F$120,2,FALSE)</f>
        <v>0</v>
      </c>
      <c r="S725" s="32" t="s">
        <v>28</v>
      </c>
      <c r="T725" s="27" t="str">
        <f>VLOOKUP(S725,[1]Страна!$A$2:$B$246,2,0)</f>
        <v>КИТАЙ</v>
      </c>
      <c r="W725" s="34"/>
      <c r="X725" s="35" t="e">
        <f t="shared" si="85"/>
        <v>#N/A</v>
      </c>
      <c r="Y725" s="35" t="e">
        <f>VLOOKUP(W725,A723:$S$5784,9,FALSE)</f>
        <v>#N/A</v>
      </c>
      <c r="Z725" s="36" t="e">
        <f t="shared" si="87"/>
        <v>#N/A</v>
      </c>
      <c r="AA725" s="37" t="e">
        <f t="shared" si="88"/>
        <v>#N/A</v>
      </c>
      <c r="AB725" s="38" t="e">
        <f t="shared" si="89"/>
        <v>#N/A</v>
      </c>
      <c r="AC725" s="39" t="e">
        <f t="shared" si="90"/>
        <v>#N/A</v>
      </c>
    </row>
    <row r="726" spans="1:29" ht="10.5" customHeight="1">
      <c r="A726" s="41">
        <v>191045</v>
      </c>
      <c r="B726" s="42" t="s">
        <v>1010</v>
      </c>
      <c r="C726" s="43">
        <v>1</v>
      </c>
      <c r="D726" s="44" t="s">
        <v>26</v>
      </c>
      <c r="E726" s="45">
        <v>1898</v>
      </c>
      <c r="F726" s="45">
        <v>1898</v>
      </c>
      <c r="G726" s="46">
        <v>0</v>
      </c>
      <c r="H726" s="46">
        <v>6.4</v>
      </c>
      <c r="I726" s="46">
        <v>7.4</v>
      </c>
      <c r="J726" s="47">
        <v>4.1140000000000003E-2</v>
      </c>
      <c r="K726" s="46">
        <v>6.4</v>
      </c>
      <c r="L726" s="46">
        <v>7.4</v>
      </c>
      <c r="M726" s="47">
        <v>4.1140000000000003E-2</v>
      </c>
      <c r="N726" s="48" t="s">
        <v>1011</v>
      </c>
      <c r="O726" s="49">
        <v>84</v>
      </c>
      <c r="P726" s="49">
        <v>8414</v>
      </c>
      <c r="Q726" s="49" t="s">
        <v>850</v>
      </c>
      <c r="R726" s="50">
        <v>0</v>
      </c>
      <c r="S726" s="51" t="s">
        <v>28</v>
      </c>
      <c r="T726" s="27" t="str">
        <f>VLOOKUP(S726,[1]Страна!$A$2:$B$246,2,0)</f>
        <v>КИТАЙ</v>
      </c>
      <c r="W726" s="34"/>
      <c r="X726" s="35" t="e">
        <f t="shared" si="85"/>
        <v>#N/A</v>
      </c>
      <c r="Y726" s="35" t="e">
        <f>VLOOKUP(W726,A724:$S$5784,9,FALSE)</f>
        <v>#N/A</v>
      </c>
      <c r="Z726" s="36" t="e">
        <f t="shared" si="87"/>
        <v>#N/A</v>
      </c>
      <c r="AA726" s="37" t="e">
        <f t="shared" si="88"/>
        <v>#N/A</v>
      </c>
      <c r="AB726" s="38" t="e">
        <f t="shared" si="89"/>
        <v>#N/A</v>
      </c>
      <c r="AC726" s="39" t="e">
        <f t="shared" si="90"/>
        <v>#N/A</v>
      </c>
    </row>
    <row r="727" spans="1:29" ht="10.5" customHeight="1">
      <c r="A727" s="41">
        <v>191043</v>
      </c>
      <c r="B727" s="42" t="s">
        <v>1012</v>
      </c>
      <c r="C727" s="43">
        <v>1</v>
      </c>
      <c r="D727" s="44" t="s">
        <v>26</v>
      </c>
      <c r="E727" s="45">
        <v>1898</v>
      </c>
      <c r="F727" s="45">
        <v>1898</v>
      </c>
      <c r="G727" s="46">
        <v>0</v>
      </c>
      <c r="H727" s="46">
        <v>6.4</v>
      </c>
      <c r="I727" s="46">
        <v>7.4</v>
      </c>
      <c r="J727" s="47">
        <v>4.2000000000000003E-2</v>
      </c>
      <c r="K727" s="46">
        <v>6.4</v>
      </c>
      <c r="L727" s="46">
        <v>7.4</v>
      </c>
      <c r="M727" s="47">
        <v>4.2000000000000003E-2</v>
      </c>
      <c r="N727" s="48" t="s">
        <v>1013</v>
      </c>
      <c r="O727" s="49">
        <v>84</v>
      </c>
      <c r="P727" s="49">
        <v>8414</v>
      </c>
      <c r="Q727" s="49" t="s">
        <v>850</v>
      </c>
      <c r="R727" s="50">
        <v>0</v>
      </c>
      <c r="S727" s="51" t="s">
        <v>28</v>
      </c>
      <c r="T727" s="27" t="str">
        <f>VLOOKUP(S727,[1]Страна!$A$2:$B$246,2,0)</f>
        <v>КИТАЙ</v>
      </c>
      <c r="W727" s="40"/>
      <c r="X727" s="35" t="e">
        <f t="shared" si="85"/>
        <v>#N/A</v>
      </c>
      <c r="Y727" s="35" t="e">
        <f>VLOOKUP(W727,A725:$S$5784,9,FALSE)</f>
        <v>#N/A</v>
      </c>
      <c r="Z727" s="36" t="e">
        <f t="shared" si="87"/>
        <v>#N/A</v>
      </c>
      <c r="AA727" s="37" t="e">
        <f t="shared" si="88"/>
        <v>#N/A</v>
      </c>
      <c r="AB727" s="38" t="e">
        <f t="shared" si="89"/>
        <v>#N/A</v>
      </c>
      <c r="AC727" s="39" t="e">
        <f t="shared" si="90"/>
        <v>#N/A</v>
      </c>
    </row>
    <row r="728" spans="1:29" ht="10.5" customHeight="1">
      <c r="A728" s="41">
        <v>191044</v>
      </c>
      <c r="B728" s="42" t="s">
        <v>1014</v>
      </c>
      <c r="C728" s="43">
        <v>1</v>
      </c>
      <c r="D728" s="44" t="s">
        <v>26</v>
      </c>
      <c r="E728" s="45">
        <v>2089</v>
      </c>
      <c r="F728" s="45">
        <v>2089</v>
      </c>
      <c r="G728" s="46">
        <v>0</v>
      </c>
      <c r="H728" s="46">
        <v>6</v>
      </c>
      <c r="I728" s="46">
        <v>7.4</v>
      </c>
      <c r="J728" s="47">
        <v>4.2000000000000003E-2</v>
      </c>
      <c r="K728" s="46">
        <v>6</v>
      </c>
      <c r="L728" s="46">
        <v>7.4</v>
      </c>
      <c r="M728" s="47">
        <v>4.2000000000000003E-2</v>
      </c>
      <c r="N728" s="48" t="s">
        <v>1015</v>
      </c>
      <c r="O728" s="49">
        <v>84</v>
      </c>
      <c r="P728" s="49">
        <v>8414</v>
      </c>
      <c r="Q728" s="49" t="s">
        <v>850</v>
      </c>
      <c r="R728" s="50">
        <v>0</v>
      </c>
      <c r="S728" s="51" t="s">
        <v>28</v>
      </c>
      <c r="T728" s="27" t="str">
        <f>VLOOKUP(S728,[1]Страна!$A$2:$B$246,2,0)</f>
        <v>КИТАЙ</v>
      </c>
      <c r="W728" s="40"/>
      <c r="X728" s="35" t="e">
        <f t="shared" si="85"/>
        <v>#N/A</v>
      </c>
      <c r="Y728" s="35" t="e">
        <f>VLOOKUP(W728,A726:$S$5784,9,FALSE)</f>
        <v>#N/A</v>
      </c>
      <c r="Z728" s="36" t="e">
        <f t="shared" si="87"/>
        <v>#N/A</v>
      </c>
      <c r="AA728" s="37" t="e">
        <f t="shared" si="88"/>
        <v>#N/A</v>
      </c>
      <c r="AB728" s="38" t="e">
        <f t="shared" si="89"/>
        <v>#N/A</v>
      </c>
      <c r="AC728" s="39" t="e">
        <f t="shared" si="90"/>
        <v>#N/A</v>
      </c>
    </row>
    <row r="729" spans="1:29" ht="10.5" customHeight="1">
      <c r="A729" s="25">
        <v>198393</v>
      </c>
      <c r="B729" s="26" t="s">
        <v>1016</v>
      </c>
      <c r="C729" s="27">
        <v>1</v>
      </c>
      <c r="D729" s="27" t="s">
        <v>26</v>
      </c>
      <c r="E729" s="28">
        <v>2448</v>
      </c>
      <c r="F729" s="28">
        <v>2448</v>
      </c>
      <c r="G729" s="28">
        <v>0</v>
      </c>
      <c r="H729" s="28">
        <v>6.3</v>
      </c>
      <c r="I729" s="28">
        <v>7.3</v>
      </c>
      <c r="J729" s="29">
        <v>5.8751999999999999E-2</v>
      </c>
      <c r="K729" s="28">
        <v>6.3</v>
      </c>
      <c r="L729" s="28">
        <v>7.3</v>
      </c>
      <c r="M729" s="29">
        <f>C729*J729</f>
        <v>5.8751999999999999E-2</v>
      </c>
      <c r="N729" s="30">
        <v>0</v>
      </c>
      <c r="O729" s="27">
        <v>84</v>
      </c>
      <c r="P729" s="27">
        <v>8414</v>
      </c>
      <c r="Q729" s="27" t="s">
        <v>850</v>
      </c>
      <c r="R729" s="31">
        <f>VLOOKUP(Q729,[1]Страна!D$1:F$120,2,FALSE)</f>
        <v>0</v>
      </c>
      <c r="S729" s="32" t="s">
        <v>28</v>
      </c>
      <c r="T729" s="27" t="str">
        <f>VLOOKUP(S729,[1]Страна!$A$2:$B$246,2,0)</f>
        <v>КИТАЙ</v>
      </c>
      <c r="W729" s="40"/>
      <c r="X729" s="35" t="e">
        <f t="shared" si="85"/>
        <v>#N/A</v>
      </c>
      <c r="Y729" s="35" t="e">
        <f>VLOOKUP(W729,A727:$S$5784,9,FALSE)</f>
        <v>#N/A</v>
      </c>
      <c r="Z729" s="36" t="e">
        <f t="shared" si="87"/>
        <v>#N/A</v>
      </c>
      <c r="AA729" s="37" t="e">
        <f t="shared" si="88"/>
        <v>#N/A</v>
      </c>
      <c r="AB729" s="38" t="e">
        <f t="shared" si="89"/>
        <v>#N/A</v>
      </c>
      <c r="AC729" s="39" t="e">
        <f t="shared" si="90"/>
        <v>#N/A</v>
      </c>
    </row>
    <row r="730" spans="1:29" ht="10.5" customHeight="1">
      <c r="A730" s="25">
        <v>198386</v>
      </c>
      <c r="B730" s="26" t="s">
        <v>1017</v>
      </c>
      <c r="C730" s="27">
        <v>1</v>
      </c>
      <c r="D730" s="27" t="s">
        <v>26</v>
      </c>
      <c r="E730" s="28">
        <v>5511</v>
      </c>
      <c r="F730" s="28">
        <v>5511</v>
      </c>
      <c r="G730" s="28">
        <v>0</v>
      </c>
      <c r="H730" s="28">
        <v>6.6</v>
      </c>
      <c r="I730" s="28">
        <v>7.6</v>
      </c>
      <c r="J730" s="29">
        <v>0.13</v>
      </c>
      <c r="K730" s="28">
        <v>6.6</v>
      </c>
      <c r="L730" s="28">
        <v>7.6</v>
      </c>
      <c r="M730" s="29">
        <f>C730*J730</f>
        <v>0.13</v>
      </c>
      <c r="N730" s="30">
        <v>0</v>
      </c>
      <c r="O730" s="27">
        <v>84</v>
      </c>
      <c r="P730" s="27">
        <v>8414</v>
      </c>
      <c r="Q730" s="27" t="s">
        <v>850</v>
      </c>
      <c r="R730" s="31">
        <f>VLOOKUP(Q730,[1]Страна!D$1:F$120,2,FALSE)</f>
        <v>0</v>
      </c>
      <c r="S730" s="32" t="s">
        <v>28</v>
      </c>
      <c r="T730" s="27" t="str">
        <f>VLOOKUP(S730,[1]Страна!$A$2:$B$246,2,0)</f>
        <v>КИТАЙ</v>
      </c>
      <c r="W730" s="34"/>
      <c r="X730" s="35" t="e">
        <f t="shared" si="85"/>
        <v>#N/A</v>
      </c>
      <c r="Y730" s="35" t="e">
        <f>VLOOKUP(W730,A728:$S$5784,9,FALSE)</f>
        <v>#N/A</v>
      </c>
      <c r="Z730" s="36" t="e">
        <f t="shared" si="87"/>
        <v>#N/A</v>
      </c>
      <c r="AA730" s="37" t="e">
        <f t="shared" si="88"/>
        <v>#N/A</v>
      </c>
      <c r="AB730" s="38" t="e">
        <f t="shared" si="89"/>
        <v>#N/A</v>
      </c>
      <c r="AC730" s="39" t="e">
        <f t="shared" si="90"/>
        <v>#N/A</v>
      </c>
    </row>
    <row r="731" spans="1:29" ht="10.5" customHeight="1">
      <c r="A731" s="25">
        <v>60722</v>
      </c>
      <c r="B731" s="26" t="s">
        <v>1018</v>
      </c>
      <c r="C731" s="27">
        <v>1</v>
      </c>
      <c r="D731" s="27" t="s">
        <v>26</v>
      </c>
      <c r="E731" s="28">
        <v>6120</v>
      </c>
      <c r="F731" s="28">
        <v>6120</v>
      </c>
      <c r="G731" s="28">
        <v>0</v>
      </c>
      <c r="H731" s="28">
        <v>11.6</v>
      </c>
      <c r="I731" s="28">
        <v>13.4</v>
      </c>
      <c r="J731" s="29">
        <v>0.13467999999999999</v>
      </c>
      <c r="K731" s="28">
        <v>11.6</v>
      </c>
      <c r="L731" s="28">
        <v>13.4</v>
      </c>
      <c r="M731" s="29">
        <f>C731*J731</f>
        <v>0.13467999999999999</v>
      </c>
      <c r="N731" s="30">
        <v>4680013312442</v>
      </c>
      <c r="O731" s="27">
        <v>84</v>
      </c>
      <c r="P731" s="27">
        <v>8414</v>
      </c>
      <c r="Q731" s="27" t="s">
        <v>850</v>
      </c>
      <c r="R731" s="31">
        <f>VLOOKUP(Q731,[1]Страна!D$1:F$120,2,FALSE)</f>
        <v>0</v>
      </c>
      <c r="S731" s="32" t="s">
        <v>28</v>
      </c>
      <c r="T731" s="27" t="str">
        <f>VLOOKUP(S731,[1]Страна!$A$2:$B$246,2,0)</f>
        <v>КИТАЙ</v>
      </c>
      <c r="W731" s="34"/>
      <c r="X731" s="35" t="e">
        <f t="shared" si="85"/>
        <v>#N/A</v>
      </c>
      <c r="Y731" s="35" t="e">
        <f>VLOOKUP(W731,A729:$S$5784,9,FALSE)</f>
        <v>#N/A</v>
      </c>
      <c r="Z731" s="36" t="e">
        <f t="shared" si="87"/>
        <v>#N/A</v>
      </c>
      <c r="AA731" s="37" t="e">
        <f t="shared" si="88"/>
        <v>#N/A</v>
      </c>
      <c r="AB731" s="38" t="e">
        <f t="shared" si="89"/>
        <v>#N/A</v>
      </c>
      <c r="AC731" s="39" t="e">
        <f t="shared" si="90"/>
        <v>#N/A</v>
      </c>
    </row>
    <row r="732" spans="1:29" ht="10.5" customHeight="1">
      <c r="A732" s="25">
        <v>198390</v>
      </c>
      <c r="B732" s="26" t="s">
        <v>1019</v>
      </c>
      <c r="C732" s="27">
        <v>1</v>
      </c>
      <c r="D732" s="27" t="s">
        <v>26</v>
      </c>
      <c r="E732" s="28">
        <v>7686</v>
      </c>
      <c r="F732" s="28">
        <v>7686</v>
      </c>
      <c r="G732" s="28">
        <v>0</v>
      </c>
      <c r="H732" s="28">
        <v>16</v>
      </c>
      <c r="I732" s="28">
        <v>19</v>
      </c>
      <c r="J732" s="29">
        <v>0.16200000000000001</v>
      </c>
      <c r="K732" s="28">
        <v>16</v>
      </c>
      <c r="L732" s="28">
        <v>19</v>
      </c>
      <c r="M732" s="29">
        <f>C732*J732</f>
        <v>0.16200000000000001</v>
      </c>
      <c r="N732" s="30">
        <v>0</v>
      </c>
      <c r="O732" s="27">
        <v>84</v>
      </c>
      <c r="P732" s="27">
        <v>8414</v>
      </c>
      <c r="Q732" s="27" t="s">
        <v>850</v>
      </c>
      <c r="R732" s="31">
        <f>VLOOKUP(Q732,[1]Страна!D$1:F$120,2,FALSE)</f>
        <v>0</v>
      </c>
      <c r="S732" s="32" t="s">
        <v>28</v>
      </c>
      <c r="T732" s="27" t="str">
        <f>VLOOKUP(S732,[1]Страна!$A$2:$B$246,2,0)</f>
        <v>КИТАЙ</v>
      </c>
      <c r="W732" s="34"/>
      <c r="X732" s="35" t="e">
        <f t="shared" si="85"/>
        <v>#N/A</v>
      </c>
      <c r="Y732" s="35" t="e">
        <f>VLOOKUP(W732,A730:$S$5784,9,FALSE)</f>
        <v>#N/A</v>
      </c>
      <c r="Z732" s="36" t="e">
        <f t="shared" si="87"/>
        <v>#N/A</v>
      </c>
      <c r="AA732" s="37" t="e">
        <f t="shared" si="88"/>
        <v>#N/A</v>
      </c>
      <c r="AB732" s="38" t="e">
        <f t="shared" si="89"/>
        <v>#N/A</v>
      </c>
      <c r="AC732" s="39" t="e">
        <f t="shared" si="90"/>
        <v>#N/A</v>
      </c>
    </row>
    <row r="733" spans="1:29" ht="10.5" customHeight="1">
      <c r="A733" s="25">
        <v>238750</v>
      </c>
      <c r="B733" s="26" t="s">
        <v>1020</v>
      </c>
      <c r="C733" s="27">
        <v>1</v>
      </c>
      <c r="D733" s="27" t="s">
        <v>26</v>
      </c>
      <c r="E733" s="28">
        <v>5616</v>
      </c>
      <c r="F733" s="28">
        <v>5616</v>
      </c>
      <c r="G733" s="28">
        <v>0</v>
      </c>
      <c r="H733" s="28">
        <v>7.8</v>
      </c>
      <c r="I733" s="28">
        <v>8.1999999999999993</v>
      </c>
      <c r="J733" s="29">
        <v>0.14249999999999999</v>
      </c>
      <c r="K733" s="28">
        <v>7.8</v>
      </c>
      <c r="L733" s="28">
        <v>8.1999999999999993</v>
      </c>
      <c r="M733" s="29">
        <v>0.14249999999999999</v>
      </c>
      <c r="N733" s="30">
        <v>0</v>
      </c>
      <c r="O733" s="27">
        <v>84</v>
      </c>
      <c r="P733" s="27">
        <v>8414</v>
      </c>
      <c r="Q733" s="27" t="s">
        <v>850</v>
      </c>
      <c r="R733" s="31">
        <v>0</v>
      </c>
      <c r="S733" s="32" t="s">
        <v>28</v>
      </c>
      <c r="T733" s="27" t="str">
        <f>VLOOKUP(S733,[1]Страна!$A$2:$B$246,2,0)</f>
        <v>КИТАЙ</v>
      </c>
      <c r="W733" s="34"/>
      <c r="X733" s="35" t="e">
        <f t="shared" si="85"/>
        <v>#N/A</v>
      </c>
      <c r="Y733" s="35" t="e">
        <f>VLOOKUP(W733,A731:$S$5784,9,FALSE)</f>
        <v>#N/A</v>
      </c>
      <c r="Z733" s="36" t="e">
        <f t="shared" si="87"/>
        <v>#N/A</v>
      </c>
      <c r="AA733" s="37" t="e">
        <f t="shared" si="88"/>
        <v>#N/A</v>
      </c>
      <c r="AB733" s="38" t="e">
        <f t="shared" si="89"/>
        <v>#N/A</v>
      </c>
      <c r="AC733" s="39" t="e">
        <f t="shared" si="90"/>
        <v>#N/A</v>
      </c>
    </row>
    <row r="734" spans="1:29" ht="10.5" customHeight="1">
      <c r="A734" s="25">
        <v>198391</v>
      </c>
      <c r="B734" s="26" t="s">
        <v>1021</v>
      </c>
      <c r="C734" s="27">
        <v>1</v>
      </c>
      <c r="D734" s="27" t="s">
        <v>26</v>
      </c>
      <c r="E734" s="28">
        <v>8024</v>
      </c>
      <c r="F734" s="28">
        <v>8024</v>
      </c>
      <c r="G734" s="28">
        <v>0</v>
      </c>
      <c r="H734" s="28">
        <v>16</v>
      </c>
      <c r="I734" s="28">
        <v>19</v>
      </c>
      <c r="J734" s="29">
        <v>0.14399999999999999</v>
      </c>
      <c r="K734" s="28">
        <v>16</v>
      </c>
      <c r="L734" s="28">
        <v>19</v>
      </c>
      <c r="M734" s="29">
        <f>C734*J734</f>
        <v>0.14399999999999999</v>
      </c>
      <c r="N734" s="30">
        <v>4680013314422</v>
      </c>
      <c r="O734" s="27">
        <v>84</v>
      </c>
      <c r="P734" s="27">
        <v>8414</v>
      </c>
      <c r="Q734" s="27" t="s">
        <v>850</v>
      </c>
      <c r="R734" s="31">
        <f>VLOOKUP(Q734,[1]Страна!D$1:F$120,2,FALSE)</f>
        <v>0</v>
      </c>
      <c r="S734" s="32" t="s">
        <v>28</v>
      </c>
      <c r="T734" s="27" t="str">
        <f>VLOOKUP(S734,[1]Страна!$A$2:$B$246,2,0)</f>
        <v>КИТАЙ</v>
      </c>
      <c r="W734" s="40"/>
      <c r="X734" s="35" t="e">
        <f t="shared" si="85"/>
        <v>#N/A</v>
      </c>
      <c r="Y734" s="35" t="e">
        <f>VLOOKUP(W734,A732:$S$5784,9,FALSE)</f>
        <v>#N/A</v>
      </c>
      <c r="Z734" s="36" t="e">
        <f t="shared" si="87"/>
        <v>#N/A</v>
      </c>
      <c r="AA734" s="37" t="e">
        <f t="shared" si="88"/>
        <v>#N/A</v>
      </c>
      <c r="AB734" s="38" t="e">
        <f t="shared" si="89"/>
        <v>#N/A</v>
      </c>
      <c r="AC734" s="39" t="e">
        <f t="shared" si="90"/>
        <v>#N/A</v>
      </c>
    </row>
    <row r="735" spans="1:29" ht="10.5" customHeight="1">
      <c r="A735" s="25">
        <v>52931</v>
      </c>
      <c r="B735" s="26" t="s">
        <v>1022</v>
      </c>
      <c r="C735" s="27">
        <v>2</v>
      </c>
      <c r="D735" s="27" t="s">
        <v>26</v>
      </c>
      <c r="E735" s="28">
        <v>7871</v>
      </c>
      <c r="F735" s="28">
        <v>15742</v>
      </c>
      <c r="G735" s="28">
        <v>0</v>
      </c>
      <c r="H735" s="28">
        <v>14</v>
      </c>
      <c r="I735" s="28">
        <v>16</v>
      </c>
      <c r="J735" s="29">
        <v>0.14624999999999999</v>
      </c>
      <c r="K735" s="28">
        <v>28</v>
      </c>
      <c r="L735" s="28">
        <v>32</v>
      </c>
      <c r="M735" s="29">
        <f>C735*J735</f>
        <v>0.29249999999999998</v>
      </c>
      <c r="N735" s="30">
        <v>4680013312459</v>
      </c>
      <c r="O735" s="27">
        <v>84</v>
      </c>
      <c r="P735" s="27">
        <v>8414</v>
      </c>
      <c r="Q735" s="27" t="s">
        <v>850</v>
      </c>
      <c r="R735" s="31">
        <f>VLOOKUP(Q735,[1]Страна!D$1:F$120,2,FALSE)</f>
        <v>0</v>
      </c>
      <c r="S735" s="32" t="s">
        <v>28</v>
      </c>
      <c r="T735" s="27" t="str">
        <f>VLOOKUP(S735,[1]Страна!$A$2:$B$246,2,0)</f>
        <v>КИТАЙ</v>
      </c>
      <c r="W735" s="34"/>
      <c r="X735" s="35" t="e">
        <f t="shared" si="85"/>
        <v>#N/A</v>
      </c>
      <c r="Y735" s="35" t="e">
        <f>VLOOKUP(W735,A733:$S$5784,9,FALSE)</f>
        <v>#N/A</v>
      </c>
      <c r="Z735" s="36" t="e">
        <f t="shared" si="87"/>
        <v>#N/A</v>
      </c>
      <c r="AA735" s="37" t="e">
        <f t="shared" si="88"/>
        <v>#N/A</v>
      </c>
      <c r="AB735" s="38" t="e">
        <f t="shared" si="89"/>
        <v>#N/A</v>
      </c>
      <c r="AC735" s="39" t="e">
        <f t="shared" si="90"/>
        <v>#N/A</v>
      </c>
    </row>
    <row r="736" spans="1:29" ht="10.5" customHeight="1">
      <c r="A736" s="25">
        <v>166997</v>
      </c>
      <c r="B736" s="26" t="s">
        <v>1023</v>
      </c>
      <c r="C736" s="27">
        <v>1</v>
      </c>
      <c r="D736" s="27" t="s">
        <v>26</v>
      </c>
      <c r="E736" s="28">
        <v>7871</v>
      </c>
      <c r="F736" s="28">
        <v>7871</v>
      </c>
      <c r="G736" s="28">
        <v>0</v>
      </c>
      <c r="H736" s="28">
        <v>14</v>
      </c>
      <c r="I736" s="28">
        <v>16</v>
      </c>
      <c r="J736" s="29">
        <v>0.13695499999999999</v>
      </c>
      <c r="K736" s="28">
        <v>14</v>
      </c>
      <c r="L736" s="28">
        <v>16</v>
      </c>
      <c r="M736" s="29">
        <f>C736*J736</f>
        <v>0.13695499999999999</v>
      </c>
      <c r="N736" s="30">
        <v>4680013312954</v>
      </c>
      <c r="O736" s="27">
        <v>84</v>
      </c>
      <c r="P736" s="27">
        <v>8414</v>
      </c>
      <c r="Q736" s="27" t="s">
        <v>850</v>
      </c>
      <c r="R736" s="31">
        <f>VLOOKUP(Q736,[1]Страна!D$1:F$120,2,FALSE)</f>
        <v>0</v>
      </c>
      <c r="S736" s="32" t="s">
        <v>28</v>
      </c>
      <c r="T736" s="27" t="str">
        <f>VLOOKUP(S736,[1]Страна!$A$2:$B$246,2,0)</f>
        <v>КИТАЙ</v>
      </c>
      <c r="W736" s="34"/>
      <c r="X736" s="35" t="e">
        <f t="shared" si="85"/>
        <v>#N/A</v>
      </c>
      <c r="Y736" s="35" t="e">
        <f>VLOOKUP(W736,A734:$S$5784,9,FALSE)</f>
        <v>#N/A</v>
      </c>
      <c r="Z736" s="36" t="e">
        <f t="shared" si="87"/>
        <v>#N/A</v>
      </c>
      <c r="AA736" s="37" t="e">
        <f t="shared" si="88"/>
        <v>#N/A</v>
      </c>
      <c r="AB736" s="38" t="e">
        <f t="shared" si="89"/>
        <v>#N/A</v>
      </c>
      <c r="AC736" s="39" t="e">
        <f t="shared" si="90"/>
        <v>#N/A</v>
      </c>
    </row>
    <row r="737" spans="1:29" ht="10.5" customHeight="1">
      <c r="A737" s="25">
        <v>52777</v>
      </c>
      <c r="B737" s="26" t="s">
        <v>1024</v>
      </c>
      <c r="C737" s="27">
        <v>1</v>
      </c>
      <c r="D737" s="27" t="s">
        <v>26</v>
      </c>
      <c r="E737" s="28">
        <v>6120</v>
      </c>
      <c r="F737" s="28">
        <v>6120</v>
      </c>
      <c r="G737" s="28">
        <v>0</v>
      </c>
      <c r="H737" s="28">
        <v>14</v>
      </c>
      <c r="I737" s="28">
        <v>16</v>
      </c>
      <c r="J737" s="29">
        <v>0.137984</v>
      </c>
      <c r="K737" s="28">
        <v>14</v>
      </c>
      <c r="L737" s="28">
        <v>16</v>
      </c>
      <c r="M737" s="29">
        <f>C737*J737</f>
        <v>0.137984</v>
      </c>
      <c r="N737" s="30">
        <v>0</v>
      </c>
      <c r="O737" s="27">
        <v>84</v>
      </c>
      <c r="P737" s="27">
        <v>8414</v>
      </c>
      <c r="Q737" s="27" t="s">
        <v>850</v>
      </c>
      <c r="R737" s="31">
        <f>VLOOKUP(Q737,[1]Страна!D$1:F$120,2,FALSE)</f>
        <v>0</v>
      </c>
      <c r="S737" s="32" t="s">
        <v>47</v>
      </c>
      <c r="T737" s="27" t="str">
        <f>VLOOKUP(S737,[1]Страна!$A$2:$B$246,2,0)</f>
        <v>РОССИЯ</v>
      </c>
      <c r="W737" s="34"/>
      <c r="X737" s="35" t="e">
        <f t="shared" si="85"/>
        <v>#N/A</v>
      </c>
      <c r="Y737" s="35" t="e">
        <f>VLOOKUP(W737,A735:$S$5784,9,FALSE)</f>
        <v>#N/A</v>
      </c>
      <c r="Z737" s="36" t="e">
        <f t="shared" si="87"/>
        <v>#N/A</v>
      </c>
      <c r="AA737" s="37" t="e">
        <f t="shared" si="88"/>
        <v>#N/A</v>
      </c>
      <c r="AB737" s="38" t="e">
        <f t="shared" si="89"/>
        <v>#N/A</v>
      </c>
      <c r="AC737" s="39" t="e">
        <f t="shared" si="90"/>
        <v>#N/A</v>
      </c>
    </row>
    <row r="738" spans="1:29" ht="10.5" customHeight="1">
      <c r="A738" s="25">
        <v>61816</v>
      </c>
      <c r="B738" s="26" t="s">
        <v>1025</v>
      </c>
      <c r="C738" s="27">
        <v>1</v>
      </c>
      <c r="D738" s="27" t="s">
        <v>26</v>
      </c>
      <c r="E738" s="28">
        <v>10419</v>
      </c>
      <c r="F738" s="28">
        <v>10419</v>
      </c>
      <c r="G738" s="28">
        <v>0</v>
      </c>
      <c r="H738" s="28">
        <v>28</v>
      </c>
      <c r="I738" s="28">
        <v>32</v>
      </c>
      <c r="J738" s="29">
        <v>0.17874999999999999</v>
      </c>
      <c r="K738" s="28">
        <v>28</v>
      </c>
      <c r="L738" s="28">
        <v>32</v>
      </c>
      <c r="M738" s="29">
        <f>C738*J738</f>
        <v>0.17874999999999999</v>
      </c>
      <c r="N738" s="30" t="s">
        <v>1026</v>
      </c>
      <c r="O738" s="27">
        <v>84</v>
      </c>
      <c r="P738" s="27">
        <v>8414</v>
      </c>
      <c r="Q738" s="27" t="s">
        <v>850</v>
      </c>
      <c r="R738" s="31">
        <f>VLOOKUP(Q738,[1]Страна!D$1:F$120,2,FALSE)</f>
        <v>0</v>
      </c>
      <c r="S738" s="32" t="s">
        <v>28</v>
      </c>
      <c r="T738" s="27" t="str">
        <f>VLOOKUP(S738,[1]Страна!$A$2:$B$246,2,0)</f>
        <v>КИТАЙ</v>
      </c>
      <c r="W738" s="34"/>
      <c r="X738" s="35" t="e">
        <f t="shared" si="85"/>
        <v>#N/A</v>
      </c>
      <c r="Y738" s="35" t="e">
        <f>VLOOKUP(W738,A736:$S$5784,9,FALSE)</f>
        <v>#N/A</v>
      </c>
      <c r="Z738" s="36" t="e">
        <f t="shared" si="87"/>
        <v>#N/A</v>
      </c>
      <c r="AA738" s="37" t="e">
        <f t="shared" si="88"/>
        <v>#N/A</v>
      </c>
      <c r="AB738" s="38" t="e">
        <f t="shared" si="89"/>
        <v>#N/A</v>
      </c>
      <c r="AC738" s="39" t="e">
        <f t="shared" si="90"/>
        <v>#N/A</v>
      </c>
    </row>
    <row r="739" spans="1:29" ht="10.5" customHeight="1">
      <c r="A739" s="41">
        <v>61815</v>
      </c>
      <c r="B739" s="42" t="s">
        <v>1027</v>
      </c>
      <c r="C739" s="43">
        <v>3</v>
      </c>
      <c r="D739" s="44" t="s">
        <v>26</v>
      </c>
      <c r="E739" s="45">
        <v>7719</v>
      </c>
      <c r="F739" s="45">
        <v>23157</v>
      </c>
      <c r="G739" s="46">
        <v>0</v>
      </c>
      <c r="H739" s="46">
        <v>15</v>
      </c>
      <c r="I739" s="46">
        <v>17</v>
      </c>
      <c r="J739" s="47">
        <v>0.2046</v>
      </c>
      <c r="K739" s="46">
        <v>45</v>
      </c>
      <c r="L739" s="46">
        <v>51</v>
      </c>
      <c r="M739" s="47">
        <v>0.61380000000000001</v>
      </c>
      <c r="N739" s="48" t="s">
        <v>1028</v>
      </c>
      <c r="O739" s="49">
        <v>84</v>
      </c>
      <c r="P739" s="49">
        <v>8414</v>
      </c>
      <c r="Q739" s="49" t="s">
        <v>850</v>
      </c>
      <c r="R739" s="50">
        <v>0</v>
      </c>
      <c r="S739" s="51" t="s">
        <v>28</v>
      </c>
      <c r="T739" s="27" t="str">
        <f>VLOOKUP(S739,[1]Страна!$A$2:$B$246,2,0)</f>
        <v>КИТАЙ</v>
      </c>
      <c r="W739" s="34"/>
      <c r="X739" s="35" t="e">
        <f t="shared" si="85"/>
        <v>#N/A</v>
      </c>
      <c r="Y739" s="35" t="e">
        <f>VLOOKUP(W739,A737:$S$5784,9,FALSE)</f>
        <v>#N/A</v>
      </c>
      <c r="Z739" s="36" t="e">
        <f t="shared" si="87"/>
        <v>#N/A</v>
      </c>
      <c r="AA739" s="37" t="e">
        <f t="shared" si="88"/>
        <v>#N/A</v>
      </c>
      <c r="AB739" s="38" t="e">
        <f t="shared" si="89"/>
        <v>#N/A</v>
      </c>
      <c r="AC739" s="39" t="e">
        <f t="shared" si="90"/>
        <v>#N/A</v>
      </c>
    </row>
    <row r="740" spans="1:29" ht="10.5" customHeight="1">
      <c r="A740" s="25">
        <v>61817</v>
      </c>
      <c r="B740" s="26" t="s">
        <v>1029</v>
      </c>
      <c r="C740" s="27">
        <v>1</v>
      </c>
      <c r="D740" s="27" t="s">
        <v>26</v>
      </c>
      <c r="E740" s="28">
        <v>10702</v>
      </c>
      <c r="F740" s="28">
        <v>10702</v>
      </c>
      <c r="G740" s="28">
        <v>0</v>
      </c>
      <c r="H740" s="28">
        <v>30.6</v>
      </c>
      <c r="I740" s="28">
        <v>34</v>
      </c>
      <c r="J740" s="29">
        <v>0.2046</v>
      </c>
      <c r="K740" s="28">
        <v>30.6</v>
      </c>
      <c r="L740" s="28">
        <v>34</v>
      </c>
      <c r="M740" s="29">
        <f t="shared" ref="M740:M746" si="91">C740*J740</f>
        <v>0.2046</v>
      </c>
      <c r="N740" s="30" t="s">
        <v>1030</v>
      </c>
      <c r="O740" s="27">
        <v>84</v>
      </c>
      <c r="P740" s="27">
        <v>8414</v>
      </c>
      <c r="Q740" s="27" t="s">
        <v>850</v>
      </c>
      <c r="R740" s="31">
        <f>VLOOKUP(Q740,[1]Страна!D$1:F$120,2,FALSE)</f>
        <v>0</v>
      </c>
      <c r="S740" s="32" t="s">
        <v>28</v>
      </c>
      <c r="T740" s="27" t="str">
        <f>VLOOKUP(S740,[1]Страна!$A$2:$B$246,2,0)</f>
        <v>КИТАЙ</v>
      </c>
      <c r="W740" s="40"/>
      <c r="X740" s="35" t="e">
        <f t="shared" si="85"/>
        <v>#N/A</v>
      </c>
      <c r="Y740" s="35" t="e">
        <f>VLOOKUP(W740,A738:$S$5784,9,FALSE)</f>
        <v>#N/A</v>
      </c>
      <c r="Z740" s="36" t="e">
        <f t="shared" si="87"/>
        <v>#N/A</v>
      </c>
      <c r="AA740" s="37" t="e">
        <f t="shared" si="88"/>
        <v>#N/A</v>
      </c>
      <c r="AB740" s="38" t="e">
        <f t="shared" si="89"/>
        <v>#N/A</v>
      </c>
      <c r="AC740" s="39" t="e">
        <f t="shared" si="90"/>
        <v>#N/A</v>
      </c>
    </row>
    <row r="741" spans="1:29" ht="10.5" customHeight="1">
      <c r="A741" s="25">
        <v>198388</v>
      </c>
      <c r="B741" s="26" t="s">
        <v>1031</v>
      </c>
      <c r="C741" s="27">
        <v>1</v>
      </c>
      <c r="D741" s="27" t="s">
        <v>26</v>
      </c>
      <c r="E741" s="28">
        <v>4964</v>
      </c>
      <c r="F741" s="28">
        <v>4964</v>
      </c>
      <c r="G741" s="28">
        <v>0</v>
      </c>
      <c r="H741" s="28">
        <v>10.6</v>
      </c>
      <c r="I741" s="28">
        <v>13</v>
      </c>
      <c r="J741" s="29">
        <v>0.11550000000000001</v>
      </c>
      <c r="K741" s="28">
        <v>10.6</v>
      </c>
      <c r="L741" s="28">
        <v>13</v>
      </c>
      <c r="M741" s="29">
        <f t="shared" si="91"/>
        <v>0.11550000000000001</v>
      </c>
      <c r="N741" s="30">
        <v>4680013313685</v>
      </c>
      <c r="O741" s="27">
        <v>84</v>
      </c>
      <c r="P741" s="27">
        <v>8414</v>
      </c>
      <c r="Q741" s="27" t="s">
        <v>850</v>
      </c>
      <c r="R741" s="31">
        <f>VLOOKUP(Q741,[1]Страна!D$1:F$120,2,FALSE)</f>
        <v>0</v>
      </c>
      <c r="S741" s="32" t="s">
        <v>28</v>
      </c>
      <c r="T741" s="27" t="str">
        <f>VLOOKUP(S741,[1]Страна!$A$2:$B$246,2,0)</f>
        <v>КИТАЙ</v>
      </c>
      <c r="W741" s="34"/>
      <c r="X741" s="35" t="e">
        <f t="shared" si="85"/>
        <v>#N/A</v>
      </c>
      <c r="Y741" s="35" t="e">
        <f>VLOOKUP(W741,A739:$S$5784,9,FALSE)</f>
        <v>#N/A</v>
      </c>
      <c r="Z741" s="36" t="e">
        <f t="shared" si="87"/>
        <v>#N/A</v>
      </c>
      <c r="AA741" s="37" t="e">
        <f t="shared" si="88"/>
        <v>#N/A</v>
      </c>
      <c r="AB741" s="38" t="e">
        <f t="shared" si="89"/>
        <v>#N/A</v>
      </c>
      <c r="AC741" s="39" t="e">
        <f t="shared" si="90"/>
        <v>#N/A</v>
      </c>
    </row>
    <row r="742" spans="1:29" ht="10.5" customHeight="1">
      <c r="A742" s="25">
        <v>198387</v>
      </c>
      <c r="B742" s="26" t="s">
        <v>1032</v>
      </c>
      <c r="C742" s="27">
        <v>1</v>
      </c>
      <c r="D742" s="27" t="s">
        <v>26</v>
      </c>
      <c r="E742" s="28">
        <v>5511</v>
      </c>
      <c r="F742" s="28">
        <v>5511</v>
      </c>
      <c r="G742" s="28">
        <v>0</v>
      </c>
      <c r="H742" s="28">
        <v>10.5</v>
      </c>
      <c r="I742" s="28">
        <v>13</v>
      </c>
      <c r="J742" s="29">
        <v>0.11550000000000001</v>
      </c>
      <c r="K742" s="28">
        <v>10.5</v>
      </c>
      <c r="L742" s="28">
        <v>13</v>
      </c>
      <c r="M742" s="29">
        <f t="shared" si="91"/>
        <v>0.11550000000000001</v>
      </c>
      <c r="N742" s="30">
        <v>0</v>
      </c>
      <c r="O742" s="27">
        <v>84</v>
      </c>
      <c r="P742" s="27">
        <v>8414</v>
      </c>
      <c r="Q742" s="27" t="s">
        <v>850</v>
      </c>
      <c r="R742" s="31">
        <f>VLOOKUP(Q742,[1]Страна!D$1:F$120,2,FALSE)</f>
        <v>0</v>
      </c>
      <c r="S742" s="32" t="s">
        <v>28</v>
      </c>
      <c r="T742" s="27" t="str">
        <f>VLOOKUP(S742,[1]Страна!$A$2:$B$246,2,0)</f>
        <v>КИТАЙ</v>
      </c>
      <c r="W742" s="34"/>
      <c r="X742" s="35" t="e">
        <f t="shared" si="85"/>
        <v>#N/A</v>
      </c>
      <c r="Y742" s="35" t="e">
        <f>VLOOKUP(W742,A740:$S$5784,9,FALSE)</f>
        <v>#N/A</v>
      </c>
      <c r="Z742" s="36" t="e">
        <f t="shared" si="87"/>
        <v>#N/A</v>
      </c>
      <c r="AA742" s="37" t="e">
        <f t="shared" si="88"/>
        <v>#N/A</v>
      </c>
      <c r="AB742" s="38" t="e">
        <f t="shared" si="89"/>
        <v>#N/A</v>
      </c>
      <c r="AC742" s="39" t="e">
        <f t="shared" si="90"/>
        <v>#N/A</v>
      </c>
    </row>
    <row r="743" spans="1:29" ht="10.5" customHeight="1">
      <c r="A743" s="25">
        <v>191047</v>
      </c>
      <c r="B743" s="26" t="s">
        <v>1033</v>
      </c>
      <c r="C743" s="27">
        <v>1</v>
      </c>
      <c r="D743" s="27" t="s">
        <v>26</v>
      </c>
      <c r="E743" s="28">
        <v>6741</v>
      </c>
      <c r="F743" s="28">
        <v>6741</v>
      </c>
      <c r="G743" s="28">
        <v>0</v>
      </c>
      <c r="H743" s="28">
        <v>6</v>
      </c>
      <c r="I743" s="28">
        <v>7</v>
      </c>
      <c r="J743" s="29">
        <v>9.6000000000000002E-2</v>
      </c>
      <c r="K743" s="28">
        <v>6</v>
      </c>
      <c r="L743" s="28">
        <v>7</v>
      </c>
      <c r="M743" s="29">
        <f t="shared" si="91"/>
        <v>9.6000000000000002E-2</v>
      </c>
      <c r="N743" s="30" t="s">
        <v>1034</v>
      </c>
      <c r="O743" s="27">
        <v>84</v>
      </c>
      <c r="P743" s="27">
        <v>8414</v>
      </c>
      <c r="Q743" s="27" t="s">
        <v>850</v>
      </c>
      <c r="R743" s="31">
        <f>VLOOKUP(Q743,[1]Страна!D$1:F$120,2,FALSE)</f>
        <v>0</v>
      </c>
      <c r="S743" s="32" t="s">
        <v>28</v>
      </c>
      <c r="T743" s="27" t="str">
        <f>VLOOKUP(S743,[1]Страна!$A$2:$B$246,2,0)</f>
        <v>КИТАЙ</v>
      </c>
      <c r="W743" s="34"/>
      <c r="X743" s="35" t="e">
        <f t="shared" si="85"/>
        <v>#N/A</v>
      </c>
      <c r="Y743" s="35" t="e">
        <f>VLOOKUP(W743,A741:$S$5784,9,FALSE)</f>
        <v>#N/A</v>
      </c>
      <c r="Z743" s="36" t="e">
        <f t="shared" si="87"/>
        <v>#N/A</v>
      </c>
      <c r="AA743" s="37" t="e">
        <f t="shared" si="88"/>
        <v>#N/A</v>
      </c>
      <c r="AB743" s="38" t="e">
        <f t="shared" si="89"/>
        <v>#N/A</v>
      </c>
      <c r="AC743" s="39" t="e">
        <f t="shared" si="90"/>
        <v>#N/A</v>
      </c>
    </row>
    <row r="744" spans="1:29" ht="10.5" customHeight="1">
      <c r="A744" s="25">
        <v>191046</v>
      </c>
      <c r="B744" s="26" t="s">
        <v>1035</v>
      </c>
      <c r="C744" s="27">
        <v>1</v>
      </c>
      <c r="D744" s="27" t="s">
        <v>26</v>
      </c>
      <c r="E744" s="28">
        <v>7633</v>
      </c>
      <c r="F744" s="28">
        <v>7633</v>
      </c>
      <c r="G744" s="28">
        <v>0</v>
      </c>
      <c r="H744" s="28">
        <v>11</v>
      </c>
      <c r="I744" s="28">
        <v>12</v>
      </c>
      <c r="J744" s="29">
        <v>0.15</v>
      </c>
      <c r="K744" s="28">
        <v>11</v>
      </c>
      <c r="L744" s="28">
        <v>12</v>
      </c>
      <c r="M744" s="29">
        <f t="shared" si="91"/>
        <v>0.15</v>
      </c>
      <c r="N744" s="30">
        <v>4680013313975</v>
      </c>
      <c r="O744" s="27">
        <v>84</v>
      </c>
      <c r="P744" s="27">
        <v>8414</v>
      </c>
      <c r="Q744" s="27" t="s">
        <v>850</v>
      </c>
      <c r="R744" s="31">
        <f>VLOOKUP(Q744,[1]Страна!D$1:F$120,2,FALSE)</f>
        <v>0</v>
      </c>
      <c r="S744" s="32" t="s">
        <v>28</v>
      </c>
      <c r="T744" s="27" t="str">
        <f>VLOOKUP(S744,[1]Страна!$A$2:$B$246,2,0)</f>
        <v>КИТАЙ</v>
      </c>
      <c r="W744" s="34"/>
      <c r="X744" s="35" t="e">
        <f t="shared" si="85"/>
        <v>#N/A</v>
      </c>
      <c r="Y744" s="35" t="e">
        <f>VLOOKUP(W744,A742:$S$5784,9,FALSE)</f>
        <v>#N/A</v>
      </c>
      <c r="Z744" s="36" t="e">
        <f t="shared" si="87"/>
        <v>#N/A</v>
      </c>
      <c r="AA744" s="37" t="e">
        <f t="shared" si="88"/>
        <v>#N/A</v>
      </c>
      <c r="AB744" s="38" t="e">
        <f t="shared" si="89"/>
        <v>#N/A</v>
      </c>
      <c r="AC744" s="39" t="e">
        <f t="shared" si="90"/>
        <v>#N/A</v>
      </c>
    </row>
    <row r="745" spans="1:29" ht="10.5" customHeight="1">
      <c r="A745" s="25">
        <v>212210</v>
      </c>
      <c r="B745" s="26" t="s">
        <v>1036</v>
      </c>
      <c r="C745" s="27">
        <v>1</v>
      </c>
      <c r="D745" s="27" t="s">
        <v>26</v>
      </c>
      <c r="E745" s="28">
        <v>3108</v>
      </c>
      <c r="F745" s="28">
        <v>3108</v>
      </c>
      <c r="G745" s="28">
        <v>0</v>
      </c>
      <c r="H745" s="28">
        <v>5.5</v>
      </c>
      <c r="I745" s="28">
        <v>6.8</v>
      </c>
      <c r="J745" s="29">
        <v>0.08</v>
      </c>
      <c r="K745" s="28">
        <v>5.5</v>
      </c>
      <c r="L745" s="28">
        <v>6.8</v>
      </c>
      <c r="M745" s="29">
        <f t="shared" si="91"/>
        <v>0.08</v>
      </c>
      <c r="N745" s="30">
        <v>0</v>
      </c>
      <c r="O745" s="27">
        <v>84</v>
      </c>
      <c r="P745" s="27">
        <v>8414</v>
      </c>
      <c r="Q745" s="27" t="s">
        <v>850</v>
      </c>
      <c r="R745" s="31">
        <f>VLOOKUP(Q745,[1]Страна!D$1:F$120,2,FALSE)</f>
        <v>0</v>
      </c>
      <c r="S745" s="32" t="s">
        <v>28</v>
      </c>
      <c r="T745" s="27" t="str">
        <f>VLOOKUP(S745,[1]Страна!$A$2:$B$246,2,0)</f>
        <v>КИТАЙ</v>
      </c>
      <c r="W745" s="34"/>
      <c r="X745" s="35" t="e">
        <f t="shared" si="85"/>
        <v>#N/A</v>
      </c>
      <c r="Y745" s="35" t="e">
        <f>VLOOKUP(W745,A743:$S$5784,9,FALSE)</f>
        <v>#N/A</v>
      </c>
      <c r="Z745" s="36" t="e">
        <f t="shared" si="87"/>
        <v>#N/A</v>
      </c>
      <c r="AA745" s="37" t="e">
        <f t="shared" si="88"/>
        <v>#N/A</v>
      </c>
      <c r="AB745" s="38" t="e">
        <f t="shared" si="89"/>
        <v>#N/A</v>
      </c>
      <c r="AC745" s="39" t="e">
        <f t="shared" si="90"/>
        <v>#N/A</v>
      </c>
    </row>
    <row r="746" spans="1:29" ht="10.5" customHeight="1">
      <c r="A746" s="25">
        <v>198383</v>
      </c>
      <c r="B746" s="26" t="s">
        <v>1037</v>
      </c>
      <c r="C746" s="27">
        <v>1</v>
      </c>
      <c r="D746" s="27" t="s">
        <v>26</v>
      </c>
      <c r="E746" s="28">
        <v>3383</v>
      </c>
      <c r="F746" s="28">
        <v>3383</v>
      </c>
      <c r="G746" s="28">
        <v>0</v>
      </c>
      <c r="H746" s="28">
        <v>5.5</v>
      </c>
      <c r="I746" s="28">
        <v>6.8</v>
      </c>
      <c r="J746" s="29">
        <v>8.2875000000000004E-2</v>
      </c>
      <c r="K746" s="28">
        <v>5.5</v>
      </c>
      <c r="L746" s="28">
        <v>6.8</v>
      </c>
      <c r="M746" s="29">
        <f t="shared" si="91"/>
        <v>8.2875000000000004E-2</v>
      </c>
      <c r="N746" s="30">
        <v>4680013313661</v>
      </c>
      <c r="O746" s="27">
        <v>84</v>
      </c>
      <c r="P746" s="27">
        <v>8414</v>
      </c>
      <c r="Q746" s="27" t="s">
        <v>850</v>
      </c>
      <c r="R746" s="31">
        <f>VLOOKUP(Q746,[1]Страна!D$1:F$120,2,FALSE)</f>
        <v>0</v>
      </c>
      <c r="S746" s="32" t="s">
        <v>28</v>
      </c>
      <c r="T746" s="27" t="str">
        <f>VLOOKUP(S746,[1]Страна!$A$2:$B$246,2,0)</f>
        <v>КИТАЙ</v>
      </c>
      <c r="W746" s="34"/>
      <c r="X746" s="35" t="e">
        <f t="shared" si="85"/>
        <v>#N/A</v>
      </c>
      <c r="Y746" s="35" t="e">
        <f>VLOOKUP(W746,A744:$S$5784,9,FALSE)</f>
        <v>#N/A</v>
      </c>
      <c r="Z746" s="36" t="e">
        <f t="shared" si="87"/>
        <v>#N/A</v>
      </c>
      <c r="AA746" s="37" t="e">
        <f t="shared" si="88"/>
        <v>#N/A</v>
      </c>
      <c r="AB746" s="38" t="e">
        <f t="shared" si="89"/>
        <v>#N/A</v>
      </c>
      <c r="AC746" s="39" t="e">
        <f t="shared" si="90"/>
        <v>#N/A</v>
      </c>
    </row>
    <row r="747" spans="1:29" ht="10.5" customHeight="1">
      <c r="A747" s="25">
        <v>238223</v>
      </c>
      <c r="B747" s="26" t="s">
        <v>1038</v>
      </c>
      <c r="C747" s="27">
        <v>1</v>
      </c>
      <c r="D747" s="27" t="s">
        <v>26</v>
      </c>
      <c r="E747" s="28">
        <v>3657</v>
      </c>
      <c r="F747" s="28">
        <v>3657</v>
      </c>
      <c r="G747" s="28">
        <v>182.85000000000002</v>
      </c>
      <c r="H747" s="28">
        <v>5.5</v>
      </c>
      <c r="I747" s="28">
        <v>6.8</v>
      </c>
      <c r="J747" s="29">
        <v>0.08</v>
      </c>
      <c r="K747" s="28">
        <v>5.5</v>
      </c>
      <c r="L747" s="28">
        <v>6.8</v>
      </c>
      <c r="M747" s="29">
        <v>0.08</v>
      </c>
      <c r="N747" s="30">
        <v>4680013317027</v>
      </c>
      <c r="O747" s="27">
        <v>84</v>
      </c>
      <c r="P747" s="27">
        <v>8414</v>
      </c>
      <c r="Q747" s="27" t="s">
        <v>850</v>
      </c>
      <c r="R747" s="31">
        <f>VLOOKUP(Q747,[1]Страна!D$1:F$120,2,FALSE)</f>
        <v>0</v>
      </c>
      <c r="S747" s="32" t="s">
        <v>28</v>
      </c>
      <c r="T747" s="27" t="str">
        <f>VLOOKUP(S747,[1]Страна!$A$2:$B$246,2,0)</f>
        <v>КИТАЙ</v>
      </c>
      <c r="W747" s="34"/>
      <c r="X747" s="35" t="e">
        <f t="shared" si="85"/>
        <v>#N/A</v>
      </c>
      <c r="Y747" s="35" t="e">
        <f>VLOOKUP(W747,A745:$S$5784,9,FALSE)</f>
        <v>#N/A</v>
      </c>
      <c r="Z747" s="36" t="e">
        <f t="shared" si="87"/>
        <v>#N/A</v>
      </c>
      <c r="AA747" s="37" t="e">
        <f t="shared" si="88"/>
        <v>#N/A</v>
      </c>
      <c r="AB747" s="38" t="e">
        <f t="shared" si="89"/>
        <v>#N/A</v>
      </c>
      <c r="AC747" s="39" t="e">
        <f t="shared" si="90"/>
        <v>#N/A</v>
      </c>
    </row>
    <row r="748" spans="1:29" ht="10.5" customHeight="1">
      <c r="A748" s="25">
        <v>219516</v>
      </c>
      <c r="B748" s="26" t="s">
        <v>1039</v>
      </c>
      <c r="C748" s="27">
        <v>1</v>
      </c>
      <c r="D748" s="27" t="s">
        <v>26</v>
      </c>
      <c r="E748" s="28">
        <v>6856</v>
      </c>
      <c r="F748" s="28">
        <v>6856</v>
      </c>
      <c r="G748" s="28">
        <v>0</v>
      </c>
      <c r="H748" s="28">
        <v>5.3</v>
      </c>
      <c r="I748" s="28">
        <v>6</v>
      </c>
      <c r="J748" s="29">
        <v>0.121</v>
      </c>
      <c r="K748" s="28">
        <v>5.3</v>
      </c>
      <c r="L748" s="28">
        <v>6</v>
      </c>
      <c r="M748" s="29">
        <f>C748*J748</f>
        <v>0.121</v>
      </c>
      <c r="N748" s="30">
        <v>4811260008448</v>
      </c>
      <c r="O748" s="27">
        <v>84</v>
      </c>
      <c r="P748" s="27">
        <v>8414</v>
      </c>
      <c r="Q748" s="27" t="s">
        <v>850</v>
      </c>
      <c r="R748" s="31">
        <f>VLOOKUP(Q748,[1]Страна!D$1:F$120,2,FALSE)</f>
        <v>0</v>
      </c>
      <c r="S748" s="32" t="s">
        <v>457</v>
      </c>
      <c r="T748" s="27" t="str">
        <f>VLOOKUP(S748,[1]Страна!$A$2:$B$246,2,0)</f>
        <v xml:space="preserve">БЕЛАРУСЬ </v>
      </c>
      <c r="W748" s="34"/>
      <c r="X748" s="35" t="e">
        <f t="shared" si="85"/>
        <v>#N/A</v>
      </c>
      <c r="Y748" s="35" t="e">
        <f>VLOOKUP(W748,A746:$S$5784,9,FALSE)</f>
        <v>#N/A</v>
      </c>
      <c r="Z748" s="36" t="e">
        <f t="shared" si="87"/>
        <v>#N/A</v>
      </c>
      <c r="AA748" s="37" t="e">
        <f t="shared" si="88"/>
        <v>#N/A</v>
      </c>
      <c r="AB748" s="38" t="e">
        <f t="shared" si="89"/>
        <v>#N/A</v>
      </c>
      <c r="AC748" s="39" t="e">
        <f t="shared" si="90"/>
        <v>#N/A</v>
      </c>
    </row>
    <row r="749" spans="1:29" ht="10.5" customHeight="1">
      <c r="A749" s="25">
        <v>218139</v>
      </c>
      <c r="B749" s="26" t="s">
        <v>1040</v>
      </c>
      <c r="C749" s="27">
        <v>1</v>
      </c>
      <c r="D749" s="27" t="s">
        <v>26</v>
      </c>
      <c r="E749" s="28">
        <v>7098</v>
      </c>
      <c r="F749" s="28">
        <v>7098</v>
      </c>
      <c r="G749" s="28">
        <v>0</v>
      </c>
      <c r="H749" s="28">
        <v>4.4000000000000004</v>
      </c>
      <c r="I749" s="28">
        <v>5</v>
      </c>
      <c r="J749" s="29">
        <v>7.4399999999999994E-2</v>
      </c>
      <c r="K749" s="28">
        <v>4.4000000000000004</v>
      </c>
      <c r="L749" s="28">
        <v>5</v>
      </c>
      <c r="M749" s="29">
        <f>C749*J749</f>
        <v>7.4399999999999994E-2</v>
      </c>
      <c r="N749" s="30">
        <v>4811260008462</v>
      </c>
      <c r="O749" s="27">
        <v>84</v>
      </c>
      <c r="P749" s="27">
        <v>8414</v>
      </c>
      <c r="Q749" s="27" t="s">
        <v>850</v>
      </c>
      <c r="R749" s="31">
        <f>VLOOKUP(Q749,[1]Страна!D$1:F$120,2,FALSE)</f>
        <v>0</v>
      </c>
      <c r="S749" s="32" t="s">
        <v>457</v>
      </c>
      <c r="T749" s="27" t="str">
        <f>VLOOKUP(S749,[1]Страна!$A$2:$B$246,2,0)</f>
        <v xml:space="preserve">БЕЛАРУСЬ </v>
      </c>
      <c r="W749" s="34"/>
      <c r="X749" s="35" t="e">
        <f t="shared" si="85"/>
        <v>#N/A</v>
      </c>
      <c r="Y749" s="35" t="e">
        <f>VLOOKUP(W749,A747:$S$5784,9,FALSE)</f>
        <v>#N/A</v>
      </c>
      <c r="Z749" s="36" t="e">
        <f t="shared" si="87"/>
        <v>#N/A</v>
      </c>
      <c r="AA749" s="37" t="e">
        <f t="shared" si="88"/>
        <v>#N/A</v>
      </c>
      <c r="AB749" s="38" t="e">
        <f t="shared" si="89"/>
        <v>#N/A</v>
      </c>
      <c r="AC749" s="39" t="e">
        <f t="shared" si="90"/>
        <v>#N/A</v>
      </c>
    </row>
    <row r="750" spans="1:29" ht="10.5" customHeight="1">
      <c r="A750" s="25">
        <v>218140</v>
      </c>
      <c r="B750" s="26" t="s">
        <v>1041</v>
      </c>
      <c r="C750" s="27">
        <v>2</v>
      </c>
      <c r="D750" s="27" t="s">
        <v>26</v>
      </c>
      <c r="E750" s="28">
        <v>6987</v>
      </c>
      <c r="F750" s="28">
        <v>13974</v>
      </c>
      <c r="G750" s="28">
        <v>0</v>
      </c>
      <c r="H750" s="28">
        <v>6.3</v>
      </c>
      <c r="I750" s="28">
        <v>7.2</v>
      </c>
      <c r="J750" s="29">
        <v>7.4399999999999994E-2</v>
      </c>
      <c r="K750" s="28">
        <v>12.6</v>
      </c>
      <c r="L750" s="28">
        <v>14.4</v>
      </c>
      <c r="M750" s="29">
        <f>C750*J750</f>
        <v>0.14879999999999999</v>
      </c>
      <c r="N750" s="30">
        <v>4811260008479</v>
      </c>
      <c r="O750" s="27">
        <v>84</v>
      </c>
      <c r="P750" s="27">
        <v>8414</v>
      </c>
      <c r="Q750" s="27" t="s">
        <v>850</v>
      </c>
      <c r="R750" s="31">
        <f>VLOOKUP(Q750,[1]Страна!D$1:F$120,2,FALSE)</f>
        <v>0</v>
      </c>
      <c r="S750" s="32" t="s">
        <v>457</v>
      </c>
      <c r="T750" s="27" t="str">
        <f>VLOOKUP(S750,[1]Страна!$A$2:$B$246,2,0)</f>
        <v xml:space="preserve">БЕЛАРУСЬ </v>
      </c>
      <c r="W750" s="34"/>
      <c r="X750" s="35" t="e">
        <f t="shared" ref="X750:X813" si="92">VLOOKUP(W750,$A$2:$S$5784,8,FALSE)</f>
        <v>#N/A</v>
      </c>
      <c r="Y750" s="35" t="e">
        <f>VLOOKUP(W750,A748:$S$5784,9,FALSE)</f>
        <v>#N/A</v>
      </c>
      <c r="Z750" s="36" t="e">
        <f t="shared" si="87"/>
        <v>#N/A</v>
      </c>
      <c r="AA750" s="37" t="e">
        <f t="shared" si="88"/>
        <v>#N/A</v>
      </c>
      <c r="AB750" s="38" t="e">
        <f t="shared" si="89"/>
        <v>#N/A</v>
      </c>
      <c r="AC750" s="39" t="e">
        <f t="shared" si="90"/>
        <v>#N/A</v>
      </c>
    </row>
    <row r="751" spans="1:29" ht="10.5" customHeight="1">
      <c r="A751" s="41">
        <v>24339</v>
      </c>
      <c r="B751" s="42" t="s">
        <v>1042</v>
      </c>
      <c r="C751" s="43">
        <v>1</v>
      </c>
      <c r="D751" s="44" t="s">
        <v>26</v>
      </c>
      <c r="E751" s="45">
        <v>2583</v>
      </c>
      <c r="F751" s="45">
        <v>2583</v>
      </c>
      <c r="G751" s="46">
        <v>0</v>
      </c>
      <c r="H751" s="46">
        <v>6.3</v>
      </c>
      <c r="I751" s="46">
        <v>8</v>
      </c>
      <c r="J751" s="47">
        <v>7.9799999999999996E-2</v>
      </c>
      <c r="K751" s="46">
        <v>6.3</v>
      </c>
      <c r="L751" s="46">
        <v>8</v>
      </c>
      <c r="M751" s="47">
        <v>7.9799999999999996E-2</v>
      </c>
      <c r="N751" s="48" t="s">
        <v>1043</v>
      </c>
      <c r="O751" s="49">
        <v>84</v>
      </c>
      <c r="P751" s="49">
        <v>8414</v>
      </c>
      <c r="Q751" s="49" t="s">
        <v>850</v>
      </c>
      <c r="R751" s="50">
        <v>0</v>
      </c>
      <c r="S751" s="51" t="s">
        <v>457</v>
      </c>
      <c r="T751" s="27" t="str">
        <f>VLOOKUP(S751,[1]Страна!$A$2:$B$246,2,0)</f>
        <v xml:space="preserve">БЕЛАРУСЬ </v>
      </c>
      <c r="W751" s="34"/>
      <c r="X751" s="35" t="e">
        <f t="shared" si="92"/>
        <v>#N/A</v>
      </c>
      <c r="Y751" s="35" t="e">
        <f>VLOOKUP(W751,A749:$S$5784,9,FALSE)</f>
        <v>#N/A</v>
      </c>
      <c r="Z751" s="36" t="e">
        <f t="shared" si="87"/>
        <v>#N/A</v>
      </c>
      <c r="AA751" s="37" t="e">
        <f t="shared" si="88"/>
        <v>#N/A</v>
      </c>
      <c r="AB751" s="38" t="e">
        <f t="shared" si="89"/>
        <v>#N/A</v>
      </c>
      <c r="AC751" s="39" t="e">
        <f t="shared" si="90"/>
        <v>#N/A</v>
      </c>
    </row>
    <row r="752" spans="1:29" ht="10.5" customHeight="1">
      <c r="A752" s="25">
        <v>219067</v>
      </c>
      <c r="B752" s="26" t="s">
        <v>1044</v>
      </c>
      <c r="C752" s="27">
        <v>1</v>
      </c>
      <c r="D752" s="27" t="s">
        <v>26</v>
      </c>
      <c r="E752" s="28">
        <v>10283</v>
      </c>
      <c r="F752" s="28">
        <v>10283</v>
      </c>
      <c r="G752" s="28">
        <v>0</v>
      </c>
      <c r="H752" s="28">
        <v>16.5</v>
      </c>
      <c r="I752" s="28">
        <v>17.399999999999999</v>
      </c>
      <c r="J752" s="29">
        <v>7.8750000000000001E-2</v>
      </c>
      <c r="K752" s="28">
        <v>16.5</v>
      </c>
      <c r="L752" s="28">
        <v>17.399999999999999</v>
      </c>
      <c r="M752" s="29">
        <f t="shared" ref="M752:M761" si="93">C752*J752</f>
        <v>7.8750000000000001E-2</v>
      </c>
      <c r="N752" s="30">
        <v>4811260008370</v>
      </c>
      <c r="O752" s="27">
        <v>84</v>
      </c>
      <c r="P752" s="27">
        <v>8414</v>
      </c>
      <c r="Q752" s="27" t="s">
        <v>850</v>
      </c>
      <c r="R752" s="31">
        <f>VLOOKUP(Q752,[1]Страна!D$1:F$120,2,FALSE)</f>
        <v>0</v>
      </c>
      <c r="S752" s="32" t="s">
        <v>457</v>
      </c>
      <c r="T752" s="27" t="str">
        <f>VLOOKUP(S752,[1]Страна!$A$2:$B$246,2,0)</f>
        <v xml:space="preserve">БЕЛАРУСЬ </v>
      </c>
      <c r="W752" s="40"/>
      <c r="X752" s="35" t="e">
        <f t="shared" si="92"/>
        <v>#N/A</v>
      </c>
      <c r="Y752" s="35" t="e">
        <f>VLOOKUP(W752,A750:$S$5784,9,FALSE)</f>
        <v>#N/A</v>
      </c>
      <c r="Z752" s="36" t="e">
        <f t="shared" si="87"/>
        <v>#N/A</v>
      </c>
      <c r="AA752" s="37" t="e">
        <f t="shared" si="88"/>
        <v>#N/A</v>
      </c>
      <c r="AB752" s="38" t="e">
        <f t="shared" si="89"/>
        <v>#N/A</v>
      </c>
      <c r="AC752" s="39" t="e">
        <f t="shared" si="90"/>
        <v>#N/A</v>
      </c>
    </row>
    <row r="753" spans="1:29" ht="10.5" customHeight="1">
      <c r="A753" s="25">
        <v>218138</v>
      </c>
      <c r="B753" s="26" t="s">
        <v>1045</v>
      </c>
      <c r="C753" s="27">
        <v>1</v>
      </c>
      <c r="D753" s="27" t="s">
        <v>26</v>
      </c>
      <c r="E753" s="28">
        <v>3987</v>
      </c>
      <c r="F753" s="28">
        <v>3987</v>
      </c>
      <c r="G753" s="28">
        <v>0</v>
      </c>
      <c r="H753" s="28">
        <v>10</v>
      </c>
      <c r="I753" s="28">
        <v>12.5</v>
      </c>
      <c r="J753" s="29">
        <v>2.8125000000000001E-2</v>
      </c>
      <c r="K753" s="28">
        <v>10</v>
      </c>
      <c r="L753" s="28">
        <v>12.5</v>
      </c>
      <c r="M753" s="29">
        <f t="shared" si="93"/>
        <v>2.8125000000000001E-2</v>
      </c>
      <c r="N753" s="30">
        <v>4811260008387</v>
      </c>
      <c r="O753" s="27">
        <v>84</v>
      </c>
      <c r="P753" s="27">
        <v>8414</v>
      </c>
      <c r="Q753" s="27" t="s">
        <v>850</v>
      </c>
      <c r="R753" s="31">
        <f>VLOOKUP(Q753,[1]Страна!D$1:F$120,2,FALSE)</f>
        <v>0</v>
      </c>
      <c r="S753" s="32" t="s">
        <v>457</v>
      </c>
      <c r="T753" s="27" t="str">
        <f>VLOOKUP(S753,[1]Страна!$A$2:$B$246,2,0)</f>
        <v xml:space="preserve">БЕЛАРУСЬ </v>
      </c>
      <c r="W753" s="34"/>
      <c r="X753" s="35" t="e">
        <f t="shared" si="92"/>
        <v>#N/A</v>
      </c>
      <c r="Y753" s="35" t="e">
        <f>VLOOKUP(W753,A751:$S$5784,9,FALSE)</f>
        <v>#N/A</v>
      </c>
      <c r="Z753" s="36" t="e">
        <f t="shared" si="87"/>
        <v>#N/A</v>
      </c>
      <c r="AA753" s="37" t="e">
        <f t="shared" si="88"/>
        <v>#N/A</v>
      </c>
      <c r="AB753" s="38" t="e">
        <f t="shared" si="89"/>
        <v>#N/A</v>
      </c>
      <c r="AC753" s="39" t="e">
        <f t="shared" si="90"/>
        <v>#N/A</v>
      </c>
    </row>
    <row r="754" spans="1:29" ht="10.5" customHeight="1">
      <c r="A754" s="25">
        <v>230233</v>
      </c>
      <c r="B754" s="26" t="s">
        <v>1046</v>
      </c>
      <c r="C754" s="27">
        <v>1</v>
      </c>
      <c r="D754" s="27" t="s">
        <v>26</v>
      </c>
      <c r="E754" s="28">
        <v>3987</v>
      </c>
      <c r="F754" s="28">
        <v>3987</v>
      </c>
      <c r="G754" s="28">
        <v>0</v>
      </c>
      <c r="H754" s="28">
        <v>2.9</v>
      </c>
      <c r="I754" s="28">
        <v>3.5</v>
      </c>
      <c r="J754" s="29">
        <v>5.3999999999999999E-2</v>
      </c>
      <c r="K754" s="28">
        <v>2.9</v>
      </c>
      <c r="L754" s="28">
        <v>3.5</v>
      </c>
      <c r="M754" s="29">
        <f t="shared" si="93"/>
        <v>5.3999999999999999E-2</v>
      </c>
      <c r="N754" s="30">
        <v>4811260008752</v>
      </c>
      <c r="O754" s="27">
        <v>84</v>
      </c>
      <c r="P754" s="27">
        <v>8414</v>
      </c>
      <c r="Q754" s="27" t="s">
        <v>850</v>
      </c>
      <c r="R754" s="31">
        <f>VLOOKUP(Q754,[1]Страна!D$1:F$120,2,FALSE)</f>
        <v>0</v>
      </c>
      <c r="S754" s="32" t="s">
        <v>457</v>
      </c>
      <c r="T754" s="27" t="str">
        <f>VLOOKUP(S754,[1]Страна!$A$2:$B$246,2,0)</f>
        <v xml:space="preserve">БЕЛАРУСЬ </v>
      </c>
      <c r="W754" s="34"/>
      <c r="X754" s="35" t="e">
        <f t="shared" si="92"/>
        <v>#N/A</v>
      </c>
      <c r="Y754" s="35" t="e">
        <f>VLOOKUP(W754,A752:$S$5784,9,FALSE)</f>
        <v>#N/A</v>
      </c>
      <c r="Z754" s="36" t="e">
        <f t="shared" si="87"/>
        <v>#N/A</v>
      </c>
      <c r="AA754" s="37" t="e">
        <f t="shared" si="88"/>
        <v>#N/A</v>
      </c>
      <c r="AB754" s="38" t="e">
        <f t="shared" si="89"/>
        <v>#N/A</v>
      </c>
      <c r="AC754" s="39" t="e">
        <f t="shared" si="90"/>
        <v>#N/A</v>
      </c>
    </row>
    <row r="755" spans="1:29" ht="10.5" customHeight="1">
      <c r="A755" s="25">
        <v>218353</v>
      </c>
      <c r="B755" s="26" t="s">
        <v>1047</v>
      </c>
      <c r="C755" s="27">
        <v>1</v>
      </c>
      <c r="D755" s="27" t="s">
        <v>26</v>
      </c>
      <c r="E755" s="28">
        <v>4242</v>
      </c>
      <c r="F755" s="28">
        <v>4242</v>
      </c>
      <c r="G755" s="28">
        <v>0</v>
      </c>
      <c r="H755" s="28">
        <v>7.5</v>
      </c>
      <c r="I755" s="28">
        <v>8.5</v>
      </c>
      <c r="J755" s="29">
        <v>6.9631999999999999E-2</v>
      </c>
      <c r="K755" s="28">
        <v>7.5</v>
      </c>
      <c r="L755" s="28">
        <v>8.5</v>
      </c>
      <c r="M755" s="29">
        <f t="shared" si="93"/>
        <v>6.9631999999999999E-2</v>
      </c>
      <c r="N755" s="30">
        <v>4811260008394</v>
      </c>
      <c r="O755" s="27">
        <v>84</v>
      </c>
      <c r="P755" s="27">
        <v>8414</v>
      </c>
      <c r="Q755" s="27" t="s">
        <v>850</v>
      </c>
      <c r="R755" s="31">
        <f>VLOOKUP(Q755,[1]Страна!D$1:F$120,2,FALSE)</f>
        <v>0</v>
      </c>
      <c r="S755" s="32" t="s">
        <v>457</v>
      </c>
      <c r="T755" s="27" t="str">
        <f>VLOOKUP(S755,[1]Страна!$A$2:$B$246,2,0)</f>
        <v xml:space="preserve">БЕЛАРУСЬ </v>
      </c>
      <c r="W755" s="34"/>
      <c r="X755" s="35" t="e">
        <f t="shared" si="92"/>
        <v>#N/A</v>
      </c>
      <c r="Y755" s="35" t="e">
        <f>VLOOKUP(W755,A753:$S$5784,9,FALSE)</f>
        <v>#N/A</v>
      </c>
      <c r="Z755" s="36" t="e">
        <f t="shared" si="87"/>
        <v>#N/A</v>
      </c>
      <c r="AA755" s="37" t="e">
        <f t="shared" si="88"/>
        <v>#N/A</v>
      </c>
      <c r="AB755" s="38" t="e">
        <f t="shared" si="89"/>
        <v>#N/A</v>
      </c>
      <c r="AC755" s="39" t="e">
        <f t="shared" si="90"/>
        <v>#N/A</v>
      </c>
    </row>
    <row r="756" spans="1:29" ht="10.5" customHeight="1">
      <c r="A756" s="25">
        <v>105541</v>
      </c>
      <c r="B756" s="26" t="s">
        <v>1048</v>
      </c>
      <c r="C756" s="27">
        <v>2</v>
      </c>
      <c r="D756" s="27" t="s">
        <v>26</v>
      </c>
      <c r="E756" s="28">
        <v>16406</v>
      </c>
      <c r="F756" s="28">
        <v>32812</v>
      </c>
      <c r="G756" s="28">
        <v>0</v>
      </c>
      <c r="H756" s="28">
        <v>16</v>
      </c>
      <c r="I756" s="28">
        <v>18</v>
      </c>
      <c r="J756" s="29">
        <v>0.20727000000000001</v>
      </c>
      <c r="K756" s="28">
        <v>32</v>
      </c>
      <c r="L756" s="28">
        <v>36</v>
      </c>
      <c r="M756" s="29">
        <f t="shared" si="93"/>
        <v>0.41454000000000002</v>
      </c>
      <c r="N756" s="30"/>
      <c r="O756" s="27">
        <v>84</v>
      </c>
      <c r="P756" s="27">
        <v>8414</v>
      </c>
      <c r="Q756" s="27" t="s">
        <v>850</v>
      </c>
      <c r="R756" s="31">
        <f>VLOOKUP(Q756,[1]Страна!D$1:F$120,2,FALSE)</f>
        <v>0</v>
      </c>
      <c r="S756" s="32" t="s">
        <v>540</v>
      </c>
      <c r="T756" s="27" t="str">
        <f>VLOOKUP(S756,[1]Страна!$A$2:$B$246,2,0)</f>
        <v>ПОЛЬША</v>
      </c>
      <c r="W756" s="34"/>
      <c r="X756" s="35" t="e">
        <f t="shared" si="92"/>
        <v>#N/A</v>
      </c>
      <c r="Y756" s="35" t="e">
        <f>VLOOKUP(W756,A754:$S$5784,9,FALSE)</f>
        <v>#N/A</v>
      </c>
      <c r="Z756" s="36" t="e">
        <f t="shared" si="87"/>
        <v>#N/A</v>
      </c>
      <c r="AA756" s="37" t="e">
        <f t="shared" si="88"/>
        <v>#N/A</v>
      </c>
      <c r="AB756" s="38" t="e">
        <f t="shared" si="89"/>
        <v>#N/A</v>
      </c>
      <c r="AC756" s="39" t="e">
        <f t="shared" si="90"/>
        <v>#N/A</v>
      </c>
    </row>
    <row r="757" spans="1:29" ht="10.5" customHeight="1">
      <c r="A757" s="25">
        <v>105542</v>
      </c>
      <c r="B757" s="26" t="s">
        <v>1049</v>
      </c>
      <c r="C757" s="27">
        <v>2</v>
      </c>
      <c r="D757" s="27" t="s">
        <v>26</v>
      </c>
      <c r="E757" s="28">
        <v>16977</v>
      </c>
      <c r="F757" s="28">
        <v>33954</v>
      </c>
      <c r="G757" s="28">
        <v>0</v>
      </c>
      <c r="H757" s="28">
        <v>16</v>
      </c>
      <c r="I757" s="28">
        <v>18</v>
      </c>
      <c r="J757" s="29">
        <v>0.21129600000000001</v>
      </c>
      <c r="K757" s="28">
        <v>32</v>
      </c>
      <c r="L757" s="28">
        <v>36</v>
      </c>
      <c r="M757" s="29">
        <f t="shared" si="93"/>
        <v>0.42259200000000002</v>
      </c>
      <c r="N757" s="30">
        <v>3838942912511</v>
      </c>
      <c r="O757" s="27">
        <v>84</v>
      </c>
      <c r="P757" s="27">
        <v>8414</v>
      </c>
      <c r="Q757" s="27" t="s">
        <v>850</v>
      </c>
      <c r="R757" s="31">
        <f>VLOOKUP(Q757,[1]Страна!D$1:F$120,2,FALSE)</f>
        <v>0</v>
      </c>
      <c r="S757" s="32" t="s">
        <v>540</v>
      </c>
      <c r="T757" s="27" t="str">
        <f>VLOOKUP(S757,[1]Страна!$A$2:$B$246,2,0)</f>
        <v>ПОЛЬША</v>
      </c>
      <c r="W757" s="34"/>
      <c r="X757" s="35" t="e">
        <f t="shared" si="92"/>
        <v>#N/A</v>
      </c>
      <c r="Y757" s="35" t="e">
        <f>VLOOKUP(W757,A755:$S$5784,9,FALSE)</f>
        <v>#N/A</v>
      </c>
      <c r="Z757" s="36" t="e">
        <f t="shared" si="87"/>
        <v>#N/A</v>
      </c>
      <c r="AA757" s="37" t="e">
        <f t="shared" si="88"/>
        <v>#N/A</v>
      </c>
      <c r="AB757" s="38" t="e">
        <f t="shared" si="89"/>
        <v>#N/A</v>
      </c>
      <c r="AC757" s="39" t="e">
        <f t="shared" si="90"/>
        <v>#N/A</v>
      </c>
    </row>
    <row r="758" spans="1:29" ht="10.5" customHeight="1">
      <c r="A758" s="25">
        <v>105549</v>
      </c>
      <c r="B758" s="26" t="s">
        <v>1050</v>
      </c>
      <c r="C758" s="27">
        <v>1</v>
      </c>
      <c r="D758" s="27" t="s">
        <v>26</v>
      </c>
      <c r="E758" s="28">
        <v>17797</v>
      </c>
      <c r="F758" s="28">
        <v>17797</v>
      </c>
      <c r="G758" s="28">
        <v>0</v>
      </c>
      <c r="H758" s="28">
        <v>13.5</v>
      </c>
      <c r="I758" s="28">
        <v>16.600000000000001</v>
      </c>
      <c r="J758" s="29">
        <v>0.185472</v>
      </c>
      <c r="K758" s="28">
        <v>13.5</v>
      </c>
      <c r="L758" s="28">
        <v>16.600000000000001</v>
      </c>
      <c r="M758" s="29">
        <f t="shared" si="93"/>
        <v>0.185472</v>
      </c>
      <c r="N758" s="30">
        <v>3838942933455</v>
      </c>
      <c r="O758" s="27">
        <v>84</v>
      </c>
      <c r="P758" s="27">
        <v>8414</v>
      </c>
      <c r="Q758" s="27" t="s">
        <v>850</v>
      </c>
      <c r="R758" s="31">
        <f>VLOOKUP(Q758,[1]Страна!D$1:F$120,2,FALSE)</f>
        <v>0</v>
      </c>
      <c r="S758" s="32" t="s">
        <v>540</v>
      </c>
      <c r="T758" s="27" t="str">
        <f>VLOOKUP(S758,[1]Страна!$A$2:$B$246,2,0)</f>
        <v>ПОЛЬША</v>
      </c>
      <c r="W758" s="34"/>
      <c r="X758" s="35" t="e">
        <f t="shared" si="92"/>
        <v>#N/A</v>
      </c>
      <c r="Y758" s="35" t="e">
        <f>VLOOKUP(W758,A756:$S$5784,9,FALSE)</f>
        <v>#N/A</v>
      </c>
      <c r="Z758" s="36" t="e">
        <f t="shared" si="87"/>
        <v>#N/A</v>
      </c>
      <c r="AA758" s="37" t="e">
        <f t="shared" si="88"/>
        <v>#N/A</v>
      </c>
      <c r="AB758" s="38" t="e">
        <f t="shared" si="89"/>
        <v>#N/A</v>
      </c>
      <c r="AC758" s="39" t="e">
        <f t="shared" si="90"/>
        <v>#N/A</v>
      </c>
    </row>
    <row r="759" spans="1:29" ht="10.5" customHeight="1">
      <c r="A759" s="25">
        <v>105550</v>
      </c>
      <c r="B759" s="26" t="s">
        <v>1051</v>
      </c>
      <c r="C759" s="27">
        <v>2</v>
      </c>
      <c r="D759" s="27" t="s">
        <v>26</v>
      </c>
      <c r="E759" s="28">
        <v>16932</v>
      </c>
      <c r="F759" s="28">
        <v>33864</v>
      </c>
      <c r="G759" s="28">
        <v>0</v>
      </c>
      <c r="H759" s="28">
        <v>13.5</v>
      </c>
      <c r="I759" s="28">
        <v>16.600000000000001</v>
      </c>
      <c r="J759" s="29">
        <v>0.17963000000000001</v>
      </c>
      <c r="K759" s="28">
        <v>27</v>
      </c>
      <c r="L759" s="28">
        <v>33.200000000000003</v>
      </c>
      <c r="M759" s="29">
        <f t="shared" si="93"/>
        <v>0.35926000000000002</v>
      </c>
      <c r="N759" s="30"/>
      <c r="O759" s="27">
        <v>84</v>
      </c>
      <c r="P759" s="27">
        <v>8414</v>
      </c>
      <c r="Q759" s="27" t="s">
        <v>850</v>
      </c>
      <c r="R759" s="31">
        <f>VLOOKUP(Q759,[1]Страна!D$1:F$120,2,FALSE)</f>
        <v>0</v>
      </c>
      <c r="S759" s="32" t="s">
        <v>540</v>
      </c>
      <c r="T759" s="27" t="str">
        <f>VLOOKUP(S759,[1]Страна!$A$2:$B$246,2,0)</f>
        <v>ПОЛЬША</v>
      </c>
      <c r="W759" s="34"/>
      <c r="X759" s="35" t="e">
        <f t="shared" si="92"/>
        <v>#N/A</v>
      </c>
      <c r="Y759" s="35" t="e">
        <f>VLOOKUP(W759,A757:$S$5784,9,FALSE)</f>
        <v>#N/A</v>
      </c>
      <c r="Z759" s="36" t="e">
        <f t="shared" si="87"/>
        <v>#N/A</v>
      </c>
      <c r="AA759" s="37" t="e">
        <f t="shared" si="88"/>
        <v>#N/A</v>
      </c>
      <c r="AB759" s="38" t="e">
        <f t="shared" si="89"/>
        <v>#N/A</v>
      </c>
      <c r="AC759" s="39" t="e">
        <f t="shared" si="90"/>
        <v>#N/A</v>
      </c>
    </row>
    <row r="760" spans="1:29" ht="10.5" customHeight="1">
      <c r="A760" s="25">
        <v>47146</v>
      </c>
      <c r="B760" s="26" t="s">
        <v>1052</v>
      </c>
      <c r="C760" s="27">
        <v>2</v>
      </c>
      <c r="D760" s="27" t="s">
        <v>1009</v>
      </c>
      <c r="E760" s="28">
        <v>4250</v>
      </c>
      <c r="F760" s="28">
        <v>8500</v>
      </c>
      <c r="G760" s="28">
        <v>0</v>
      </c>
      <c r="H760" s="28">
        <v>17</v>
      </c>
      <c r="I760" s="28">
        <v>19</v>
      </c>
      <c r="J760" s="29">
        <v>5.3460000000000001E-2</v>
      </c>
      <c r="K760" s="28">
        <v>34</v>
      </c>
      <c r="L760" s="28">
        <v>38</v>
      </c>
      <c r="M760" s="29">
        <f t="shared" si="93"/>
        <v>0.10692</v>
      </c>
      <c r="N760" s="30">
        <v>0</v>
      </c>
      <c r="O760" s="27">
        <v>84</v>
      </c>
      <c r="P760" s="27">
        <v>8414</v>
      </c>
      <c r="Q760" s="27" t="s">
        <v>850</v>
      </c>
      <c r="R760" s="31">
        <f>VLOOKUP(Q760,[1]Страна!D$1:F$120,2,FALSE)</f>
        <v>0</v>
      </c>
      <c r="S760" s="32" t="s">
        <v>540</v>
      </c>
      <c r="T760" s="27" t="str">
        <f>VLOOKUP(S760,[1]Страна!$A$2:$B$246,2,0)</f>
        <v>ПОЛЬША</v>
      </c>
      <c r="W760" s="34"/>
      <c r="X760" s="35" t="e">
        <f t="shared" si="92"/>
        <v>#N/A</v>
      </c>
      <c r="Y760" s="35" t="e">
        <f>VLOOKUP(W760,A758:$S$5784,9,FALSE)</f>
        <v>#N/A</v>
      </c>
      <c r="Z760" s="36" t="e">
        <f t="shared" si="87"/>
        <v>#N/A</v>
      </c>
      <c r="AA760" s="37" t="e">
        <f t="shared" si="88"/>
        <v>#N/A</v>
      </c>
      <c r="AB760" s="38" t="e">
        <f t="shared" si="89"/>
        <v>#N/A</v>
      </c>
      <c r="AC760" s="39" t="e">
        <f t="shared" si="90"/>
        <v>#N/A</v>
      </c>
    </row>
    <row r="761" spans="1:29" ht="10.5" customHeight="1">
      <c r="A761" s="25">
        <v>47147</v>
      </c>
      <c r="B761" s="26" t="s">
        <v>1053</v>
      </c>
      <c r="C761" s="27">
        <v>2</v>
      </c>
      <c r="D761" s="27" t="s">
        <v>26</v>
      </c>
      <c r="E761" s="28">
        <v>3468</v>
      </c>
      <c r="F761" s="28">
        <v>6936</v>
      </c>
      <c r="G761" s="28">
        <v>0</v>
      </c>
      <c r="H761" s="28">
        <v>3.2</v>
      </c>
      <c r="I761" s="28">
        <v>4</v>
      </c>
      <c r="J761" s="29">
        <v>5.4446000000000001E-2</v>
      </c>
      <c r="K761" s="28">
        <v>6.4</v>
      </c>
      <c r="L761" s="28">
        <v>8</v>
      </c>
      <c r="M761" s="29">
        <f t="shared" si="93"/>
        <v>0.108892</v>
      </c>
      <c r="N761" s="30">
        <v>3838942396144</v>
      </c>
      <c r="O761" s="27">
        <v>84</v>
      </c>
      <c r="P761" s="27">
        <v>8414</v>
      </c>
      <c r="Q761" s="27" t="s">
        <v>850</v>
      </c>
      <c r="R761" s="31">
        <f>VLOOKUP(Q761,[1]Страна!D$1:F$120,2,FALSE)</f>
        <v>0</v>
      </c>
      <c r="S761" s="32" t="s">
        <v>540</v>
      </c>
      <c r="T761" s="27" t="str">
        <f>VLOOKUP(S761,[1]Страна!$A$2:$B$246,2,0)</f>
        <v>ПОЛЬША</v>
      </c>
      <c r="W761" s="34"/>
      <c r="X761" s="35" t="e">
        <f t="shared" si="92"/>
        <v>#N/A</v>
      </c>
      <c r="Y761" s="35" t="e">
        <f>VLOOKUP(W761,A759:$S$5784,9,FALSE)</f>
        <v>#N/A</v>
      </c>
      <c r="Z761" s="36" t="e">
        <f t="shared" si="87"/>
        <v>#N/A</v>
      </c>
      <c r="AA761" s="37" t="e">
        <f t="shared" si="88"/>
        <v>#N/A</v>
      </c>
      <c r="AB761" s="38" t="e">
        <f t="shared" si="89"/>
        <v>#N/A</v>
      </c>
      <c r="AC761" s="39" t="e">
        <f t="shared" si="90"/>
        <v>#N/A</v>
      </c>
    </row>
    <row r="762" spans="1:29" ht="10.5" customHeight="1">
      <c r="A762" s="25">
        <v>47150</v>
      </c>
      <c r="B762" s="26" t="s">
        <v>1054</v>
      </c>
      <c r="C762" s="27">
        <v>1</v>
      </c>
      <c r="D762" s="27" t="s">
        <v>26</v>
      </c>
      <c r="E762" s="28">
        <v>4449</v>
      </c>
      <c r="F762" s="28">
        <v>4449</v>
      </c>
      <c r="G762" s="28">
        <v>0</v>
      </c>
      <c r="H762" s="28">
        <v>5.5</v>
      </c>
      <c r="I762" s="28">
        <v>7</v>
      </c>
      <c r="J762" s="29">
        <v>5.3999999999999999E-2</v>
      </c>
      <c r="K762" s="28">
        <v>5.5</v>
      </c>
      <c r="L762" s="28">
        <v>7</v>
      </c>
      <c r="M762" s="29">
        <v>5.3999999999999999E-2</v>
      </c>
      <c r="N762" s="30" t="s">
        <v>1055</v>
      </c>
      <c r="O762" s="27">
        <v>84</v>
      </c>
      <c r="P762" s="27">
        <v>8414</v>
      </c>
      <c r="Q762" s="27" t="s">
        <v>850</v>
      </c>
      <c r="R762" s="31">
        <f>VLOOKUP(Q762,[1]Страна!D$1:F$120,2,FALSE)</f>
        <v>0</v>
      </c>
      <c r="S762" s="32" t="s">
        <v>540</v>
      </c>
      <c r="T762" s="27" t="str">
        <f>VLOOKUP(S762,[1]Страна!$A$2:$B$246,2,0)</f>
        <v>ПОЛЬША</v>
      </c>
      <c r="W762" s="34"/>
      <c r="X762" s="35" t="e">
        <f t="shared" si="92"/>
        <v>#N/A</v>
      </c>
      <c r="Y762" s="35" t="e">
        <f>VLOOKUP(W762,A760:$S$5784,9,FALSE)</f>
        <v>#N/A</v>
      </c>
      <c r="Z762" s="36" t="e">
        <f t="shared" si="87"/>
        <v>#N/A</v>
      </c>
      <c r="AA762" s="37" t="e">
        <f t="shared" si="88"/>
        <v>#N/A</v>
      </c>
      <c r="AB762" s="38" t="e">
        <f t="shared" si="89"/>
        <v>#N/A</v>
      </c>
      <c r="AC762" s="39" t="e">
        <f t="shared" si="90"/>
        <v>#N/A</v>
      </c>
    </row>
    <row r="763" spans="1:29" ht="10.5" customHeight="1">
      <c r="A763" s="25">
        <v>47148</v>
      </c>
      <c r="B763" s="26" t="s">
        <v>1056</v>
      </c>
      <c r="C763" s="27">
        <v>4</v>
      </c>
      <c r="D763" s="27" t="s">
        <v>26</v>
      </c>
      <c r="E763" s="28">
        <v>4186</v>
      </c>
      <c r="F763" s="28">
        <v>16744</v>
      </c>
      <c r="G763" s="28">
        <v>0</v>
      </c>
      <c r="H763" s="28">
        <v>17</v>
      </c>
      <c r="I763" s="28">
        <v>19</v>
      </c>
      <c r="J763" s="29">
        <v>6.7941000000000001E-2</v>
      </c>
      <c r="K763" s="28">
        <v>68</v>
      </c>
      <c r="L763" s="28">
        <v>76</v>
      </c>
      <c r="M763" s="29">
        <f>C763*J763</f>
        <v>0.27176400000000001</v>
      </c>
      <c r="N763" s="30">
        <v>3838942396175</v>
      </c>
      <c r="O763" s="27">
        <v>84</v>
      </c>
      <c r="P763" s="27">
        <v>8414</v>
      </c>
      <c r="Q763" s="27" t="s">
        <v>850</v>
      </c>
      <c r="R763" s="31">
        <f>VLOOKUP(Q763,[1]Страна!D$1:F$120,2,FALSE)</f>
        <v>0</v>
      </c>
      <c r="S763" s="32" t="s">
        <v>540</v>
      </c>
      <c r="T763" s="27" t="str">
        <f>VLOOKUP(S763,[1]Страна!$A$2:$B$246,2,0)</f>
        <v>ПОЛЬША</v>
      </c>
      <c r="W763" s="34"/>
      <c r="X763" s="35" t="e">
        <f t="shared" si="92"/>
        <v>#N/A</v>
      </c>
      <c r="Y763" s="35" t="e">
        <f>VLOOKUP(W763,A761:$S$5784,9,FALSE)</f>
        <v>#N/A</v>
      </c>
      <c r="Z763" s="36" t="e">
        <f t="shared" si="87"/>
        <v>#N/A</v>
      </c>
      <c r="AA763" s="37" t="e">
        <f t="shared" si="88"/>
        <v>#N/A</v>
      </c>
      <c r="AB763" s="38" t="e">
        <f t="shared" si="89"/>
        <v>#N/A</v>
      </c>
      <c r="AC763" s="39" t="e">
        <f t="shared" si="90"/>
        <v>#N/A</v>
      </c>
    </row>
    <row r="764" spans="1:29" ht="10.5" customHeight="1">
      <c r="A764" s="25">
        <v>47149</v>
      </c>
      <c r="B764" s="26" t="s">
        <v>1057</v>
      </c>
      <c r="C764" s="27">
        <v>1</v>
      </c>
      <c r="D764" s="27" t="s">
        <v>26</v>
      </c>
      <c r="E764" s="28">
        <v>3230</v>
      </c>
      <c r="F764" s="28">
        <v>3230</v>
      </c>
      <c r="G764" s="28">
        <v>0</v>
      </c>
      <c r="H764" s="28">
        <v>4.3</v>
      </c>
      <c r="I764" s="28">
        <v>5.26</v>
      </c>
      <c r="J764" s="29">
        <v>6.336E-2</v>
      </c>
      <c r="K764" s="28">
        <v>4.3</v>
      </c>
      <c r="L764" s="28">
        <v>5.26</v>
      </c>
      <c r="M764" s="29">
        <f>C764*J764</f>
        <v>6.336E-2</v>
      </c>
      <c r="N764" s="30">
        <v>3838942396168</v>
      </c>
      <c r="O764" s="27">
        <v>84</v>
      </c>
      <c r="P764" s="27">
        <v>8414</v>
      </c>
      <c r="Q764" s="27" t="s">
        <v>850</v>
      </c>
      <c r="R764" s="31">
        <f>VLOOKUP(Q764,[1]Страна!D$1:F$120,2,FALSE)</f>
        <v>0</v>
      </c>
      <c r="S764" s="32" t="s">
        <v>540</v>
      </c>
      <c r="T764" s="27" t="str">
        <f>VLOOKUP(S764,[1]Страна!$A$2:$B$246,2,0)</f>
        <v>ПОЛЬША</v>
      </c>
      <c r="W764" s="34"/>
      <c r="X764" s="35" t="e">
        <f t="shared" si="92"/>
        <v>#N/A</v>
      </c>
      <c r="Y764" s="35" t="e">
        <f>VLOOKUP(W764,A762:$S$5784,9,FALSE)</f>
        <v>#N/A</v>
      </c>
      <c r="Z764" s="36" t="e">
        <f t="shared" si="87"/>
        <v>#N/A</v>
      </c>
      <c r="AA764" s="37" t="e">
        <f t="shared" si="88"/>
        <v>#N/A</v>
      </c>
      <c r="AB764" s="38" t="e">
        <f t="shared" si="89"/>
        <v>#N/A</v>
      </c>
      <c r="AC764" s="39" t="e">
        <f t="shared" si="90"/>
        <v>#N/A</v>
      </c>
    </row>
    <row r="765" spans="1:29" ht="10.5" customHeight="1">
      <c r="A765" s="25">
        <v>216881</v>
      </c>
      <c r="B765" s="26" t="s">
        <v>1058</v>
      </c>
      <c r="C765" s="27">
        <v>1</v>
      </c>
      <c r="D765" s="27" t="s">
        <v>26</v>
      </c>
      <c r="E765" s="28">
        <v>7663</v>
      </c>
      <c r="F765" s="28">
        <v>7663</v>
      </c>
      <c r="G765" s="28">
        <v>0</v>
      </c>
      <c r="H765" s="28">
        <v>8.6</v>
      </c>
      <c r="I765" s="28">
        <v>11.2</v>
      </c>
      <c r="J765" s="29">
        <v>0.15246000000000001</v>
      </c>
      <c r="K765" s="28">
        <v>8.6</v>
      </c>
      <c r="L765" s="28">
        <v>11.2</v>
      </c>
      <c r="M765" s="29">
        <f>C765*J765</f>
        <v>0.15246000000000001</v>
      </c>
      <c r="N765" s="30"/>
      <c r="O765" s="27">
        <v>84</v>
      </c>
      <c r="P765" s="27">
        <v>8414</v>
      </c>
      <c r="Q765" s="27" t="s">
        <v>850</v>
      </c>
      <c r="R765" s="31">
        <f>VLOOKUP(Q765,[1]Страна!D$1:F$120,2,FALSE)</f>
        <v>0</v>
      </c>
      <c r="S765" s="32" t="s">
        <v>540</v>
      </c>
      <c r="T765" s="27" t="str">
        <f>VLOOKUP(S765,[1]Страна!$A$2:$B$246,2,0)</f>
        <v>ПОЛЬША</v>
      </c>
      <c r="W765" s="34"/>
      <c r="X765" s="35" t="e">
        <f t="shared" si="92"/>
        <v>#N/A</v>
      </c>
      <c r="Y765" s="35" t="e">
        <f>VLOOKUP(W765,A763:$S$5784,9,FALSE)</f>
        <v>#N/A</v>
      </c>
      <c r="Z765" s="36" t="e">
        <f t="shared" si="87"/>
        <v>#N/A</v>
      </c>
      <c r="AA765" s="37" t="e">
        <f t="shared" si="88"/>
        <v>#N/A</v>
      </c>
      <c r="AB765" s="38" t="e">
        <f t="shared" si="89"/>
        <v>#N/A</v>
      </c>
      <c r="AC765" s="39" t="e">
        <f t="shared" si="90"/>
        <v>#N/A</v>
      </c>
    </row>
    <row r="766" spans="1:29" ht="10.5" customHeight="1">
      <c r="A766" s="25">
        <v>216883</v>
      </c>
      <c r="B766" s="26" t="s">
        <v>1059</v>
      </c>
      <c r="C766" s="27">
        <v>2</v>
      </c>
      <c r="D766" s="27" t="s">
        <v>26</v>
      </c>
      <c r="E766" s="28">
        <v>8772</v>
      </c>
      <c r="F766" s="28">
        <v>17544</v>
      </c>
      <c r="G766" s="28">
        <v>0</v>
      </c>
      <c r="H766" s="28">
        <v>8.6</v>
      </c>
      <c r="I766" s="28">
        <v>11.2</v>
      </c>
      <c r="J766" s="29">
        <v>0.15246000000000001</v>
      </c>
      <c r="K766" s="28">
        <v>17.2</v>
      </c>
      <c r="L766" s="28">
        <v>22.4</v>
      </c>
      <c r="M766" s="29">
        <f>C766*J766</f>
        <v>0.30492000000000002</v>
      </c>
      <c r="N766" s="30"/>
      <c r="O766" s="27">
        <v>84</v>
      </c>
      <c r="P766" s="27">
        <v>8414</v>
      </c>
      <c r="Q766" s="27" t="s">
        <v>850</v>
      </c>
      <c r="R766" s="31">
        <f>VLOOKUP(Q766,[1]Страна!D$1:F$120,2,FALSE)</f>
        <v>0</v>
      </c>
      <c r="S766" s="32" t="s">
        <v>540</v>
      </c>
      <c r="T766" s="27" t="str">
        <f>VLOOKUP(S766,[1]Страна!$A$2:$B$246,2,0)</f>
        <v>ПОЛЬША</v>
      </c>
      <c r="W766" s="34"/>
      <c r="X766" s="35" t="e">
        <f t="shared" si="92"/>
        <v>#N/A</v>
      </c>
      <c r="Y766" s="35" t="e">
        <f>VLOOKUP(W766,A764:$S$5784,9,FALSE)</f>
        <v>#N/A</v>
      </c>
      <c r="Z766" s="36" t="e">
        <f t="shared" si="87"/>
        <v>#N/A</v>
      </c>
      <c r="AA766" s="37" t="e">
        <f t="shared" si="88"/>
        <v>#N/A</v>
      </c>
      <c r="AB766" s="38" t="e">
        <f t="shared" si="89"/>
        <v>#N/A</v>
      </c>
      <c r="AC766" s="39" t="e">
        <f t="shared" si="90"/>
        <v>#N/A</v>
      </c>
    </row>
    <row r="767" spans="1:29" ht="10.5" customHeight="1">
      <c r="A767" s="25">
        <v>216884</v>
      </c>
      <c r="B767" s="26" t="s">
        <v>1060</v>
      </c>
      <c r="C767" s="27">
        <v>2</v>
      </c>
      <c r="D767" s="27" t="s">
        <v>26</v>
      </c>
      <c r="E767" s="28">
        <v>9199</v>
      </c>
      <c r="F767" s="28">
        <v>18398</v>
      </c>
      <c r="G767" s="28">
        <v>0</v>
      </c>
      <c r="H767" s="28">
        <v>9</v>
      </c>
      <c r="I767" s="28">
        <v>11.2</v>
      </c>
      <c r="J767" s="29">
        <v>0.15246000000000001</v>
      </c>
      <c r="K767" s="28">
        <v>18</v>
      </c>
      <c r="L767" s="28">
        <v>22.4</v>
      </c>
      <c r="M767" s="29">
        <f>C767*J767</f>
        <v>0.30492000000000002</v>
      </c>
      <c r="N767" s="30"/>
      <c r="O767" s="27">
        <v>84</v>
      </c>
      <c r="P767" s="27">
        <v>8414</v>
      </c>
      <c r="Q767" s="27" t="s">
        <v>850</v>
      </c>
      <c r="R767" s="31">
        <f>VLOOKUP(Q767,[1]Страна!D$1:F$120,2,FALSE)</f>
        <v>0</v>
      </c>
      <c r="S767" s="32" t="s">
        <v>540</v>
      </c>
      <c r="T767" s="27" t="str">
        <f>VLOOKUP(S767,[1]Страна!$A$2:$B$246,2,0)</f>
        <v>ПОЛЬША</v>
      </c>
      <c r="W767" s="34"/>
      <c r="X767" s="35" t="e">
        <f t="shared" si="92"/>
        <v>#N/A</v>
      </c>
      <c r="Y767" s="35" t="e">
        <f>VLOOKUP(W767,A765:$S$5784,9,FALSE)</f>
        <v>#N/A</v>
      </c>
      <c r="Z767" s="36" t="e">
        <f t="shared" si="87"/>
        <v>#N/A</v>
      </c>
      <c r="AA767" s="37" t="e">
        <f t="shared" si="88"/>
        <v>#N/A</v>
      </c>
      <c r="AB767" s="38" t="e">
        <f t="shared" si="89"/>
        <v>#N/A</v>
      </c>
      <c r="AC767" s="39" t="e">
        <f t="shared" si="90"/>
        <v>#N/A</v>
      </c>
    </row>
    <row r="768" spans="1:29" ht="10.5" customHeight="1">
      <c r="A768" s="55" t="s">
        <v>1061</v>
      </c>
      <c r="B768" s="55" t="s">
        <v>1062</v>
      </c>
      <c r="C768" s="27"/>
      <c r="D768" s="27" t="s">
        <v>26</v>
      </c>
      <c r="E768" s="28"/>
      <c r="F768" s="28"/>
      <c r="G768" s="28"/>
      <c r="H768" s="28">
        <v>10.7</v>
      </c>
      <c r="I768" s="28"/>
      <c r="J768" s="29">
        <v>0.21462000000000001</v>
      </c>
      <c r="K768" s="28"/>
      <c r="L768" s="28"/>
      <c r="M768" s="29"/>
      <c r="N768" s="30"/>
      <c r="O768" s="27">
        <v>84</v>
      </c>
      <c r="P768" s="27">
        <v>8414</v>
      </c>
      <c r="Q768" s="27" t="s">
        <v>850</v>
      </c>
      <c r="R768" s="31">
        <v>0</v>
      </c>
      <c r="S768" s="32" t="s">
        <v>28</v>
      </c>
      <c r="T768" s="27" t="str">
        <f>VLOOKUP(S768,[1]Страна!$A$2:$B$246,2,0)</f>
        <v>КИТАЙ</v>
      </c>
      <c r="W768" s="40"/>
      <c r="X768" s="35" t="e">
        <f t="shared" si="92"/>
        <v>#N/A</v>
      </c>
      <c r="Y768" s="35"/>
      <c r="Z768" s="36" t="e">
        <f t="shared" si="87"/>
        <v>#N/A</v>
      </c>
      <c r="AA768" s="37" t="e">
        <f t="shared" si="88"/>
        <v>#N/A</v>
      </c>
      <c r="AB768" s="38" t="e">
        <f t="shared" si="89"/>
        <v>#N/A</v>
      </c>
      <c r="AC768" s="39" t="e">
        <f t="shared" si="90"/>
        <v>#N/A</v>
      </c>
    </row>
    <row r="769" spans="1:29" ht="10.5" customHeight="1">
      <c r="A769" s="25">
        <v>236949</v>
      </c>
      <c r="B769" s="26" t="s">
        <v>1063</v>
      </c>
      <c r="C769" s="27">
        <v>2</v>
      </c>
      <c r="D769" s="27" t="s">
        <v>26</v>
      </c>
      <c r="E769" s="28">
        <v>5289</v>
      </c>
      <c r="F769" s="28">
        <v>10578</v>
      </c>
      <c r="G769" s="28">
        <v>528.9</v>
      </c>
      <c r="H769" s="28">
        <v>6.5</v>
      </c>
      <c r="I769" s="28">
        <v>7</v>
      </c>
      <c r="J769" s="29">
        <v>0.14515</v>
      </c>
      <c r="K769" s="28">
        <v>13</v>
      </c>
      <c r="L769" s="28">
        <v>14</v>
      </c>
      <c r="M769" s="29">
        <v>0.2903</v>
      </c>
      <c r="N769" s="30">
        <v>5906006609931</v>
      </c>
      <c r="O769" s="27">
        <v>84</v>
      </c>
      <c r="P769" s="27">
        <v>8414</v>
      </c>
      <c r="Q769" s="27" t="s">
        <v>850</v>
      </c>
      <c r="R769" s="31">
        <f>VLOOKUP(Q769,[1]Страна!D$1:F$120,2,FALSE)</f>
        <v>0</v>
      </c>
      <c r="S769" s="32" t="s">
        <v>540</v>
      </c>
      <c r="T769" s="27" t="str">
        <f>VLOOKUP(S769,[1]Страна!$A$2:$B$246,2,0)</f>
        <v>ПОЛЬША</v>
      </c>
      <c r="W769" s="34"/>
      <c r="X769" s="35" t="e">
        <f t="shared" si="92"/>
        <v>#N/A</v>
      </c>
      <c r="Y769" s="35" t="e">
        <f>VLOOKUP(W769,A767:$S$5784,9,FALSE)</f>
        <v>#N/A</v>
      </c>
      <c r="Z769" s="36" t="e">
        <f t="shared" si="87"/>
        <v>#N/A</v>
      </c>
      <c r="AA769" s="37" t="e">
        <f t="shared" si="88"/>
        <v>#N/A</v>
      </c>
      <c r="AB769" s="38" t="e">
        <f t="shared" si="89"/>
        <v>#N/A</v>
      </c>
      <c r="AC769" s="39" t="e">
        <f t="shared" si="90"/>
        <v>#N/A</v>
      </c>
    </row>
    <row r="770" spans="1:29" ht="10.5" customHeight="1">
      <c r="A770" s="25">
        <v>236948</v>
      </c>
      <c r="B770" s="26" t="s">
        <v>1064</v>
      </c>
      <c r="C770" s="27">
        <v>3</v>
      </c>
      <c r="D770" s="27" t="s">
        <v>26</v>
      </c>
      <c r="E770" s="28">
        <v>3696</v>
      </c>
      <c r="F770" s="28">
        <v>11088</v>
      </c>
      <c r="G770" s="28">
        <v>554.4</v>
      </c>
      <c r="H770" s="28">
        <v>4.6900000000000004</v>
      </c>
      <c r="I770" s="28">
        <v>6.3</v>
      </c>
      <c r="J770" s="29">
        <v>9.8580000000000001E-2</v>
      </c>
      <c r="K770" s="28">
        <v>14.07</v>
      </c>
      <c r="L770" s="28">
        <v>18.899999999999999</v>
      </c>
      <c r="M770" s="29">
        <v>0.29574</v>
      </c>
      <c r="N770" s="30">
        <v>5906006609900</v>
      </c>
      <c r="O770" s="27">
        <v>84</v>
      </c>
      <c r="P770" s="27">
        <v>8414</v>
      </c>
      <c r="Q770" s="27" t="s">
        <v>850</v>
      </c>
      <c r="R770" s="31">
        <f>VLOOKUP(Q770,[1]Страна!D$1:F$120,2,FALSE)</f>
        <v>0</v>
      </c>
      <c r="S770" s="32" t="s">
        <v>540</v>
      </c>
      <c r="T770" s="27" t="str">
        <f>VLOOKUP(S770,[1]Страна!$A$2:$B$246,2,0)</f>
        <v>ПОЛЬША</v>
      </c>
      <c r="W770" s="34"/>
      <c r="X770" s="35" t="e">
        <f t="shared" si="92"/>
        <v>#N/A</v>
      </c>
      <c r="Y770" s="35" t="e">
        <f>VLOOKUP(W770,A768:$S$5784,9,FALSE)</f>
        <v>#N/A</v>
      </c>
      <c r="Z770" s="36" t="e">
        <f t="shared" si="87"/>
        <v>#N/A</v>
      </c>
      <c r="AA770" s="37" t="e">
        <f t="shared" si="88"/>
        <v>#N/A</v>
      </c>
      <c r="AB770" s="38" t="e">
        <f t="shared" si="89"/>
        <v>#N/A</v>
      </c>
      <c r="AC770" s="39" t="e">
        <f t="shared" si="90"/>
        <v>#N/A</v>
      </c>
    </row>
    <row r="771" spans="1:29" ht="10.5" customHeight="1">
      <c r="A771" s="25">
        <v>54330</v>
      </c>
      <c r="B771" s="26" t="s">
        <v>1065</v>
      </c>
      <c r="C771" s="27">
        <v>1</v>
      </c>
      <c r="D771" s="27" t="s">
        <v>26</v>
      </c>
      <c r="E771" s="28">
        <v>5657</v>
      </c>
      <c r="F771" s="28">
        <v>5657</v>
      </c>
      <c r="G771" s="28">
        <v>0</v>
      </c>
      <c r="H771" s="28">
        <v>6.5</v>
      </c>
      <c r="I771" s="28">
        <v>8.6</v>
      </c>
      <c r="J771" s="29">
        <v>0.15</v>
      </c>
      <c r="K771" s="28">
        <v>6.5</v>
      </c>
      <c r="L771" s="28">
        <v>8.6</v>
      </c>
      <c r="M771" s="29">
        <v>0.15</v>
      </c>
      <c r="N771" s="30" t="s">
        <v>1066</v>
      </c>
      <c r="O771" s="27">
        <v>84</v>
      </c>
      <c r="P771" s="27">
        <v>8414</v>
      </c>
      <c r="Q771" s="27" t="s">
        <v>850</v>
      </c>
      <c r="R771" s="31">
        <f>VLOOKUP(Q771,[1]Страна!D$1:F$120,2,FALSE)</f>
        <v>0</v>
      </c>
      <c r="S771" s="32" t="s">
        <v>540</v>
      </c>
      <c r="T771" s="27" t="str">
        <f>VLOOKUP(S771,[1]Страна!$A$2:$B$246,2,0)</f>
        <v>ПОЛЬША</v>
      </c>
      <c r="W771" s="34"/>
      <c r="X771" s="35" t="e">
        <f t="shared" si="92"/>
        <v>#N/A</v>
      </c>
      <c r="Y771" s="35" t="e">
        <f>VLOOKUP(W771,A769:$S$5784,9,FALSE)</f>
        <v>#N/A</v>
      </c>
      <c r="Z771" s="36" t="e">
        <f t="shared" ref="Z771:Z834" si="94">VLOOKUP(W771,A$3:T$5784,18,FALSE)</f>
        <v>#N/A</v>
      </c>
      <c r="AA771" s="37" t="e">
        <f t="shared" ref="AA771:AA834" si="95">VLOOKUP(W771,A$3:S$5784,10,FALSE)</f>
        <v>#N/A</v>
      </c>
      <c r="AB771" s="38" t="e">
        <f t="shared" ref="AB771:AB834" si="96">VLOOKUP(W771,A$3:T$5784,20,FALSE)</f>
        <v>#N/A</v>
      </c>
      <c r="AC771" s="39" t="e">
        <f t="shared" si="90"/>
        <v>#N/A</v>
      </c>
    </row>
    <row r="772" spans="1:29" ht="10.5" customHeight="1">
      <c r="A772" s="25">
        <v>43139</v>
      </c>
      <c r="B772" s="26" t="s">
        <v>1067</v>
      </c>
      <c r="C772" s="27">
        <v>1</v>
      </c>
      <c r="D772" s="27" t="s">
        <v>26</v>
      </c>
      <c r="E772" s="28">
        <v>7202</v>
      </c>
      <c r="F772" s="28">
        <v>7202</v>
      </c>
      <c r="G772" s="28">
        <v>0</v>
      </c>
      <c r="H772" s="28">
        <v>4.3</v>
      </c>
      <c r="I772" s="28">
        <v>5.5</v>
      </c>
      <c r="J772" s="29">
        <v>0.15523200000000001</v>
      </c>
      <c r="K772" s="28">
        <v>4.3</v>
      </c>
      <c r="L772" s="28">
        <v>5.5</v>
      </c>
      <c r="M772" s="29">
        <v>0.15523200000000001</v>
      </c>
      <c r="N772" s="30">
        <v>0</v>
      </c>
      <c r="O772" s="27">
        <v>84</v>
      </c>
      <c r="P772" s="27">
        <v>8414</v>
      </c>
      <c r="Q772" s="27" t="s">
        <v>850</v>
      </c>
      <c r="R772" s="31">
        <f>VLOOKUP(Q772,[1]Страна!D$1:F$120,2,FALSE)</f>
        <v>0</v>
      </c>
      <c r="S772" s="32" t="s">
        <v>28</v>
      </c>
      <c r="T772" s="27" t="str">
        <f>VLOOKUP(S772,[1]Страна!$A$2:$B$246,2,0)</f>
        <v>КИТАЙ</v>
      </c>
      <c r="W772" s="34"/>
      <c r="X772" s="35" t="e">
        <f t="shared" si="92"/>
        <v>#N/A</v>
      </c>
      <c r="Y772" s="35" t="e">
        <f>VLOOKUP(W772,A770:$S$5784,9,FALSE)</f>
        <v>#N/A</v>
      </c>
      <c r="Z772" s="36" t="e">
        <f t="shared" si="94"/>
        <v>#N/A</v>
      </c>
      <c r="AA772" s="37" t="e">
        <f t="shared" si="95"/>
        <v>#N/A</v>
      </c>
      <c r="AB772" s="38" t="e">
        <f t="shared" si="96"/>
        <v>#N/A</v>
      </c>
      <c r="AC772" s="39" t="e">
        <f t="shared" ref="AC772:AC835" si="97">VLOOKUP(W772,A$3:T$5784,14,FALSE)</f>
        <v>#N/A</v>
      </c>
    </row>
    <row r="773" spans="1:29" ht="10.5" customHeight="1">
      <c r="A773" s="25">
        <v>43148</v>
      </c>
      <c r="B773" s="26" t="s">
        <v>1068</v>
      </c>
      <c r="C773" s="27">
        <v>1</v>
      </c>
      <c r="D773" s="27" t="s">
        <v>26</v>
      </c>
      <c r="E773" s="28">
        <v>8209</v>
      </c>
      <c r="F773" s="28">
        <v>8209</v>
      </c>
      <c r="G773" s="28">
        <v>0</v>
      </c>
      <c r="H773" s="28">
        <v>17.5</v>
      </c>
      <c r="I773" s="28">
        <v>20</v>
      </c>
      <c r="J773" s="29">
        <v>0.2394</v>
      </c>
      <c r="K773" s="28">
        <v>17.5</v>
      </c>
      <c r="L773" s="28">
        <v>20</v>
      </c>
      <c r="M773" s="29">
        <v>0.2394</v>
      </c>
      <c r="N773" s="30" t="s">
        <v>1069</v>
      </c>
      <c r="O773" s="27">
        <v>84</v>
      </c>
      <c r="P773" s="27">
        <v>8414</v>
      </c>
      <c r="Q773" s="27" t="s">
        <v>850</v>
      </c>
      <c r="R773" s="31">
        <f>VLOOKUP(Q773,[1]Страна!D$1:F$120,2,FALSE)</f>
        <v>0</v>
      </c>
      <c r="S773" s="32" t="s">
        <v>28</v>
      </c>
      <c r="T773" s="27" t="str">
        <f>VLOOKUP(S773,[1]Страна!$A$2:$B$246,2,0)</f>
        <v>КИТАЙ</v>
      </c>
      <c r="W773" s="34"/>
      <c r="X773" s="35" t="e">
        <f t="shared" si="92"/>
        <v>#N/A</v>
      </c>
      <c r="Y773" s="35" t="e">
        <f>VLOOKUP(W773,A771:$S$5784,9,FALSE)</f>
        <v>#N/A</v>
      </c>
      <c r="Z773" s="36" t="e">
        <f t="shared" si="94"/>
        <v>#N/A</v>
      </c>
      <c r="AA773" s="37" t="e">
        <f t="shared" si="95"/>
        <v>#N/A</v>
      </c>
      <c r="AB773" s="38" t="e">
        <f t="shared" si="96"/>
        <v>#N/A</v>
      </c>
      <c r="AC773" s="39" t="e">
        <f t="shared" si="97"/>
        <v>#N/A</v>
      </c>
    </row>
    <row r="774" spans="1:29" ht="10.5" customHeight="1">
      <c r="A774" s="25">
        <v>52754</v>
      </c>
      <c r="B774" s="26" t="s">
        <v>1070</v>
      </c>
      <c r="C774" s="27">
        <v>1</v>
      </c>
      <c r="D774" s="27" t="s">
        <v>26</v>
      </c>
      <c r="E774" s="28">
        <v>2204</v>
      </c>
      <c r="F774" s="28">
        <v>2204</v>
      </c>
      <c r="G774" s="28">
        <v>0</v>
      </c>
      <c r="H774" s="28">
        <v>3.7</v>
      </c>
      <c r="I774" s="28">
        <v>4.4000000000000004</v>
      </c>
      <c r="J774" s="29">
        <v>3.0315999999999999E-2</v>
      </c>
      <c r="K774" s="28">
        <v>3.7</v>
      </c>
      <c r="L774" s="28">
        <v>4.4000000000000004</v>
      </c>
      <c r="M774" s="29">
        <f>C774*J774</f>
        <v>3.0315999999999999E-2</v>
      </c>
      <c r="N774" s="30">
        <v>5906006605513</v>
      </c>
      <c r="O774" s="27">
        <v>84</v>
      </c>
      <c r="P774" s="27">
        <v>8414</v>
      </c>
      <c r="Q774" s="27" t="s">
        <v>850</v>
      </c>
      <c r="R774" s="31">
        <f>VLOOKUP(Q774,[1]Страна!D$1:F$120,2,FALSE)</f>
        <v>0</v>
      </c>
      <c r="S774" s="32" t="s">
        <v>540</v>
      </c>
      <c r="T774" s="27" t="str">
        <f>VLOOKUP(S774,[1]Страна!$A$2:$B$246,2,0)</f>
        <v>ПОЛЬША</v>
      </c>
      <c r="W774" s="34"/>
      <c r="X774" s="35" t="e">
        <f t="shared" si="92"/>
        <v>#N/A</v>
      </c>
      <c r="Y774" s="35" t="e">
        <f>VLOOKUP(W774,A772:$S$5784,9,FALSE)</f>
        <v>#N/A</v>
      </c>
      <c r="Z774" s="36" t="e">
        <f t="shared" si="94"/>
        <v>#N/A</v>
      </c>
      <c r="AA774" s="37" t="e">
        <f t="shared" si="95"/>
        <v>#N/A</v>
      </c>
      <c r="AB774" s="38" t="e">
        <f t="shared" si="96"/>
        <v>#N/A</v>
      </c>
      <c r="AC774" s="39" t="e">
        <f t="shared" si="97"/>
        <v>#N/A</v>
      </c>
    </row>
    <row r="775" spans="1:29" ht="10.5" customHeight="1">
      <c r="A775" s="25">
        <v>3293</v>
      </c>
      <c r="B775" s="26" t="s">
        <v>1071</v>
      </c>
      <c r="C775" s="27">
        <v>2</v>
      </c>
      <c r="D775" s="27" t="s">
        <v>26</v>
      </c>
      <c r="E775" s="28">
        <v>1760</v>
      </c>
      <c r="F775" s="28">
        <f>C775*E775</f>
        <v>3520</v>
      </c>
      <c r="G775" s="28">
        <f>F775*R775</f>
        <v>0</v>
      </c>
      <c r="H775" s="28">
        <v>4.2</v>
      </c>
      <c r="I775" s="28">
        <v>5</v>
      </c>
      <c r="J775" s="29">
        <v>3.4020000000000002E-2</v>
      </c>
      <c r="K775" s="28">
        <f>H775*C775</f>
        <v>8.4</v>
      </c>
      <c r="L775" s="28">
        <f>I775*C775</f>
        <v>10</v>
      </c>
      <c r="M775" s="29">
        <f>J775*C775</f>
        <v>6.8040000000000003E-2</v>
      </c>
      <c r="N775" s="30" t="s">
        <v>1072</v>
      </c>
      <c r="O775" s="27">
        <v>84</v>
      </c>
      <c r="P775" s="27">
        <v>8414</v>
      </c>
      <c r="Q775" s="27" t="s">
        <v>850</v>
      </c>
      <c r="R775" s="31">
        <f>VLOOKUP(Q775,[1]Страна!D$1:F$120,2,FALSE)</f>
        <v>0</v>
      </c>
      <c r="S775" s="32" t="s">
        <v>540</v>
      </c>
      <c r="T775" s="27" t="str">
        <f>VLOOKUP(S775,[1]Страна!$A$2:$B$246,2,0)</f>
        <v>ПОЛЬША</v>
      </c>
      <c r="W775" s="34"/>
      <c r="X775" s="35" t="e">
        <f t="shared" si="92"/>
        <v>#N/A</v>
      </c>
      <c r="Y775" s="35" t="e">
        <f>VLOOKUP(W775,A773:$S$5784,9,FALSE)</f>
        <v>#N/A</v>
      </c>
      <c r="Z775" s="36" t="e">
        <f t="shared" si="94"/>
        <v>#N/A</v>
      </c>
      <c r="AA775" s="37" t="e">
        <f t="shared" si="95"/>
        <v>#N/A</v>
      </c>
      <c r="AB775" s="38" t="e">
        <f t="shared" si="96"/>
        <v>#N/A</v>
      </c>
      <c r="AC775" s="39" t="e">
        <f t="shared" si="97"/>
        <v>#N/A</v>
      </c>
    </row>
    <row r="776" spans="1:29" ht="10.5" customHeight="1">
      <c r="A776" s="25">
        <v>3295</v>
      </c>
      <c r="B776" s="26" t="s">
        <v>1073</v>
      </c>
      <c r="C776" s="27">
        <v>1</v>
      </c>
      <c r="D776" s="27" t="s">
        <v>26</v>
      </c>
      <c r="E776" s="28">
        <v>1882</v>
      </c>
      <c r="F776" s="28">
        <v>1882</v>
      </c>
      <c r="G776" s="28">
        <v>0</v>
      </c>
      <c r="H776" s="28">
        <v>4.5999999999999996</v>
      </c>
      <c r="I776" s="28">
        <v>5</v>
      </c>
      <c r="J776" s="29">
        <v>4.0004999999999999E-2</v>
      </c>
      <c r="K776" s="28">
        <v>4.5999999999999996</v>
      </c>
      <c r="L776" s="28">
        <v>5</v>
      </c>
      <c r="M776" s="29">
        <f>C776*J776</f>
        <v>4.0004999999999999E-2</v>
      </c>
      <c r="N776" s="30">
        <v>5906006603953</v>
      </c>
      <c r="O776" s="27">
        <v>84</v>
      </c>
      <c r="P776" s="27">
        <v>8414</v>
      </c>
      <c r="Q776" s="27" t="s">
        <v>850</v>
      </c>
      <c r="R776" s="31">
        <f>VLOOKUP(Q776,[1]Страна!D$1:F$120,2,FALSE)</f>
        <v>0</v>
      </c>
      <c r="S776" s="32" t="s">
        <v>540</v>
      </c>
      <c r="T776" s="27" t="str">
        <f>VLOOKUP(S776,[1]Страна!$A$2:$B$246,2,0)</f>
        <v>ПОЛЬША</v>
      </c>
      <c r="W776" s="34"/>
      <c r="X776" s="35" t="e">
        <f t="shared" si="92"/>
        <v>#N/A</v>
      </c>
      <c r="Y776" s="35" t="e">
        <f>VLOOKUP(W776,A774:$S$5784,9,FALSE)</f>
        <v>#N/A</v>
      </c>
      <c r="Z776" s="36" t="e">
        <f t="shared" si="94"/>
        <v>#N/A</v>
      </c>
      <c r="AA776" s="37" t="e">
        <f t="shared" si="95"/>
        <v>#N/A</v>
      </c>
      <c r="AB776" s="38" t="e">
        <f t="shared" si="96"/>
        <v>#N/A</v>
      </c>
      <c r="AC776" s="39" t="e">
        <f t="shared" si="97"/>
        <v>#N/A</v>
      </c>
    </row>
    <row r="777" spans="1:29" ht="10.5" customHeight="1">
      <c r="A777" s="25">
        <v>239536</v>
      </c>
      <c r="B777" s="26" t="s">
        <v>1074</v>
      </c>
      <c r="C777" s="27">
        <v>1</v>
      </c>
      <c r="D777" s="27" t="s">
        <v>26</v>
      </c>
      <c r="E777" s="28">
        <v>2971</v>
      </c>
      <c r="F777" s="28">
        <v>2971</v>
      </c>
      <c r="G777" s="28">
        <v>0</v>
      </c>
      <c r="H777" s="28">
        <v>3.9</v>
      </c>
      <c r="I777" s="28">
        <v>4.54</v>
      </c>
      <c r="J777" s="29">
        <v>3.3000000000000002E-2</v>
      </c>
      <c r="K777" s="28">
        <v>3.9</v>
      </c>
      <c r="L777" s="28">
        <v>4.54</v>
      </c>
      <c r="M777" s="29">
        <v>3.3000000000000002E-2</v>
      </c>
      <c r="N777" s="30" t="s">
        <v>1075</v>
      </c>
      <c r="O777" s="27">
        <v>84</v>
      </c>
      <c r="P777" s="27">
        <v>8414</v>
      </c>
      <c r="Q777" s="27" t="s">
        <v>850</v>
      </c>
      <c r="R777" s="31">
        <f>VLOOKUP(Q777,[1]Страна!D$1:F$120,2,FALSE)</f>
        <v>0</v>
      </c>
      <c r="S777" s="32" t="s">
        <v>540</v>
      </c>
      <c r="T777" s="27" t="str">
        <f>VLOOKUP(S777,[1]Страна!$A$2:$B$246,2,0)</f>
        <v>ПОЛЬША</v>
      </c>
      <c r="W777" s="34"/>
      <c r="X777" s="35" t="e">
        <f t="shared" si="92"/>
        <v>#N/A</v>
      </c>
      <c r="Y777" s="35" t="e">
        <f>VLOOKUP(W777,A775:$S$5784,9,FALSE)</f>
        <v>#N/A</v>
      </c>
      <c r="Z777" s="36" t="e">
        <f t="shared" si="94"/>
        <v>#N/A</v>
      </c>
      <c r="AA777" s="37" t="e">
        <f t="shared" si="95"/>
        <v>#N/A</v>
      </c>
      <c r="AB777" s="38" t="e">
        <f t="shared" si="96"/>
        <v>#N/A</v>
      </c>
      <c r="AC777" s="39" t="e">
        <f t="shared" si="97"/>
        <v>#N/A</v>
      </c>
    </row>
    <row r="778" spans="1:29" ht="10.5" customHeight="1">
      <c r="A778" s="25">
        <v>3294</v>
      </c>
      <c r="B778" s="26" t="s">
        <v>1076</v>
      </c>
      <c r="C778" s="27">
        <v>1</v>
      </c>
      <c r="D778" s="27" t="s">
        <v>26</v>
      </c>
      <c r="E778" s="28">
        <v>2966</v>
      </c>
      <c r="F778" s="28">
        <v>2966</v>
      </c>
      <c r="G778" s="28">
        <v>0</v>
      </c>
      <c r="H778" s="28">
        <v>3.8</v>
      </c>
      <c r="I778" s="28">
        <v>5</v>
      </c>
      <c r="J778" s="29">
        <v>0.03</v>
      </c>
      <c r="K778" s="28">
        <v>3.8</v>
      </c>
      <c r="L778" s="28">
        <v>5</v>
      </c>
      <c r="M778" s="29">
        <v>0.03</v>
      </c>
      <c r="N778" s="30">
        <v>5906006603984</v>
      </c>
      <c r="O778" s="27">
        <v>84</v>
      </c>
      <c r="P778" s="27">
        <v>8414</v>
      </c>
      <c r="Q778" s="27" t="s">
        <v>850</v>
      </c>
      <c r="R778" s="31">
        <v>0</v>
      </c>
      <c r="S778" s="32" t="s">
        <v>540</v>
      </c>
      <c r="T778" s="27" t="str">
        <f>VLOOKUP(S778,[1]Страна!$A$2:$B$246,2,0)</f>
        <v>ПОЛЬША</v>
      </c>
      <c r="W778" s="34"/>
      <c r="X778" s="35" t="e">
        <f t="shared" si="92"/>
        <v>#N/A</v>
      </c>
      <c r="Y778" s="35" t="e">
        <f>VLOOKUP(W778,A776:$S$5784,9,FALSE)</f>
        <v>#N/A</v>
      </c>
      <c r="Z778" s="36" t="e">
        <f t="shared" si="94"/>
        <v>#N/A</v>
      </c>
      <c r="AA778" s="37" t="e">
        <f t="shared" si="95"/>
        <v>#N/A</v>
      </c>
      <c r="AB778" s="38" t="e">
        <f t="shared" si="96"/>
        <v>#N/A</v>
      </c>
      <c r="AC778" s="39" t="e">
        <f t="shared" si="97"/>
        <v>#N/A</v>
      </c>
    </row>
    <row r="779" spans="1:29" ht="10.5" customHeight="1">
      <c r="A779" s="41">
        <v>239327</v>
      </c>
      <c r="B779" s="42" t="s">
        <v>1077</v>
      </c>
      <c r="C779" s="52">
        <v>1</v>
      </c>
      <c r="D779" s="53" t="s">
        <v>26</v>
      </c>
      <c r="E779" s="54">
        <v>1752</v>
      </c>
      <c r="F779" s="54">
        <v>1752</v>
      </c>
      <c r="G779" s="46">
        <v>0</v>
      </c>
      <c r="H779" s="46">
        <v>4.2</v>
      </c>
      <c r="I779" s="46">
        <v>4.88</v>
      </c>
      <c r="J779" s="47">
        <v>3.9E-2</v>
      </c>
      <c r="K779" s="46">
        <v>4.2</v>
      </c>
      <c r="L779" s="46">
        <v>4.88</v>
      </c>
      <c r="M779" s="47">
        <v>3.9E-2</v>
      </c>
      <c r="N779" s="48" t="s">
        <v>1078</v>
      </c>
      <c r="O779" s="49">
        <v>84</v>
      </c>
      <c r="P779" s="49">
        <v>8414</v>
      </c>
      <c r="Q779" s="49" t="s">
        <v>850</v>
      </c>
      <c r="R779" s="31">
        <f>VLOOKUP(Q779,[1]Страна!D$1:F$120,2,FALSE)</f>
        <v>0</v>
      </c>
      <c r="S779" s="51" t="s">
        <v>540</v>
      </c>
      <c r="T779" s="27" t="str">
        <f>VLOOKUP(S779,[1]Страна!$A$2:$B$246,2,0)</f>
        <v>ПОЛЬША</v>
      </c>
      <c r="W779" s="40"/>
      <c r="X779" s="35" t="e">
        <f t="shared" si="92"/>
        <v>#N/A</v>
      </c>
      <c r="Y779" s="35" t="e">
        <f>VLOOKUP(W779,A777:$S$5784,9,FALSE)</f>
        <v>#N/A</v>
      </c>
      <c r="Z779" s="36" t="e">
        <f t="shared" si="94"/>
        <v>#N/A</v>
      </c>
      <c r="AA779" s="37" t="e">
        <f t="shared" si="95"/>
        <v>#N/A</v>
      </c>
      <c r="AB779" s="38" t="e">
        <f t="shared" si="96"/>
        <v>#N/A</v>
      </c>
      <c r="AC779" s="39" t="e">
        <f t="shared" si="97"/>
        <v>#N/A</v>
      </c>
    </row>
    <row r="780" spans="1:29" ht="10.5" customHeight="1">
      <c r="A780" s="25">
        <v>42371</v>
      </c>
      <c r="B780" s="26" t="s">
        <v>1079</v>
      </c>
      <c r="C780" s="27">
        <v>1</v>
      </c>
      <c r="D780" s="27" t="s">
        <v>26</v>
      </c>
      <c r="E780" s="28">
        <v>2389</v>
      </c>
      <c r="F780" s="28">
        <v>2389</v>
      </c>
      <c r="G780" s="28">
        <v>0</v>
      </c>
      <c r="H780" s="28">
        <v>4.5999999999999996</v>
      </c>
      <c r="I780" s="28">
        <v>5</v>
      </c>
      <c r="J780" s="29">
        <v>4.2588000000000001E-2</v>
      </c>
      <c r="K780" s="28">
        <v>4.5999999999999996</v>
      </c>
      <c r="L780" s="28">
        <v>5</v>
      </c>
      <c r="M780" s="29">
        <f>C780*J780</f>
        <v>4.2588000000000001E-2</v>
      </c>
      <c r="N780" s="30">
        <v>5906006605506</v>
      </c>
      <c r="O780" s="27">
        <v>84</v>
      </c>
      <c r="P780" s="27">
        <v>8414</v>
      </c>
      <c r="Q780" s="27" t="s">
        <v>850</v>
      </c>
      <c r="R780" s="31">
        <f>VLOOKUP(Q780,[1]Страна!D$1:F$120,2,FALSE)</f>
        <v>0</v>
      </c>
      <c r="S780" s="32" t="s">
        <v>540</v>
      </c>
      <c r="T780" s="27" t="str">
        <f>VLOOKUP(S780,[1]Страна!$A$2:$B$246,2,0)</f>
        <v>ПОЛЬША</v>
      </c>
      <c r="W780" s="40"/>
      <c r="X780" s="35" t="e">
        <f t="shared" si="92"/>
        <v>#N/A</v>
      </c>
      <c r="Y780" s="35" t="e">
        <f>VLOOKUP(W780,A778:$S$5784,9,FALSE)</f>
        <v>#N/A</v>
      </c>
      <c r="Z780" s="36" t="e">
        <f t="shared" si="94"/>
        <v>#N/A</v>
      </c>
      <c r="AA780" s="37" t="e">
        <f t="shared" si="95"/>
        <v>#N/A</v>
      </c>
      <c r="AB780" s="38" t="e">
        <f t="shared" si="96"/>
        <v>#N/A</v>
      </c>
      <c r="AC780" s="39" t="e">
        <f t="shared" si="97"/>
        <v>#N/A</v>
      </c>
    </row>
    <row r="781" spans="1:29" ht="10.5" customHeight="1">
      <c r="A781" s="25">
        <v>60696</v>
      </c>
      <c r="B781" s="26" t="s">
        <v>1080</v>
      </c>
      <c r="C781" s="27">
        <v>1</v>
      </c>
      <c r="D781" s="27" t="s">
        <v>26</v>
      </c>
      <c r="E781" s="28">
        <v>4781</v>
      </c>
      <c r="F781" s="28">
        <v>4781</v>
      </c>
      <c r="G781" s="28">
        <v>0</v>
      </c>
      <c r="H781" s="28">
        <v>13.5</v>
      </c>
      <c r="I781" s="28">
        <v>15</v>
      </c>
      <c r="J781" s="29">
        <v>0.13103999999999999</v>
      </c>
      <c r="K781" s="28">
        <v>13.5</v>
      </c>
      <c r="L781" s="28">
        <v>15</v>
      </c>
      <c r="M781" s="29">
        <v>0.13103999999999999</v>
      </c>
      <c r="N781" s="30" t="s">
        <v>1081</v>
      </c>
      <c r="O781" s="27">
        <v>84</v>
      </c>
      <c r="P781" s="27">
        <v>8414</v>
      </c>
      <c r="Q781" s="27" t="s">
        <v>850</v>
      </c>
      <c r="R781" s="31">
        <f>VLOOKUP(Q781,[1]Страна!D$1:F$120,2,FALSE)</f>
        <v>0</v>
      </c>
      <c r="S781" s="32" t="s">
        <v>28</v>
      </c>
      <c r="T781" s="27" t="str">
        <f>VLOOKUP(S781,[1]Страна!$A$2:$B$246,2,0)</f>
        <v>КИТАЙ</v>
      </c>
      <c r="W781" s="34"/>
      <c r="X781" s="35" t="e">
        <f t="shared" si="92"/>
        <v>#N/A</v>
      </c>
      <c r="Y781" s="35" t="e">
        <f>VLOOKUP(W781,A779:$S$5784,9,FALSE)</f>
        <v>#N/A</v>
      </c>
      <c r="Z781" s="36" t="e">
        <f t="shared" si="94"/>
        <v>#N/A</v>
      </c>
      <c r="AA781" s="37" t="e">
        <f t="shared" si="95"/>
        <v>#N/A</v>
      </c>
      <c r="AB781" s="38" t="e">
        <f t="shared" si="96"/>
        <v>#N/A</v>
      </c>
      <c r="AC781" s="39" t="e">
        <f t="shared" si="97"/>
        <v>#N/A</v>
      </c>
    </row>
    <row r="782" spans="1:29" ht="10.5" customHeight="1">
      <c r="A782" s="41">
        <v>164873</v>
      </c>
      <c r="B782" s="42" t="s">
        <v>1082</v>
      </c>
      <c r="C782" s="43">
        <v>1</v>
      </c>
      <c r="D782" s="44" t="s">
        <v>26</v>
      </c>
      <c r="E782" s="45">
        <v>1861</v>
      </c>
      <c r="F782" s="45">
        <v>1861</v>
      </c>
      <c r="G782" s="46">
        <v>0</v>
      </c>
      <c r="H782" s="46">
        <v>4</v>
      </c>
      <c r="I782" s="46">
        <v>5</v>
      </c>
      <c r="J782" s="47">
        <v>5.2488E-2</v>
      </c>
      <c r="K782" s="46">
        <v>4</v>
      </c>
      <c r="L782" s="46">
        <v>5</v>
      </c>
      <c r="M782" s="47">
        <v>5.2488E-2</v>
      </c>
      <c r="N782" s="48" t="s">
        <v>1083</v>
      </c>
      <c r="O782" s="49">
        <v>84</v>
      </c>
      <c r="P782" s="49">
        <v>8414</v>
      </c>
      <c r="Q782" s="49" t="s">
        <v>850</v>
      </c>
      <c r="R782" s="50">
        <v>0</v>
      </c>
      <c r="S782" s="51" t="s">
        <v>28</v>
      </c>
      <c r="T782" s="27" t="str">
        <f>VLOOKUP(S782,[1]Страна!$A$2:$B$246,2,0)</f>
        <v>КИТАЙ</v>
      </c>
      <c r="W782" s="34"/>
      <c r="X782" s="35" t="e">
        <f t="shared" si="92"/>
        <v>#N/A</v>
      </c>
      <c r="Y782" s="35" t="e">
        <f>VLOOKUP(W782,A780:$S$5784,9,FALSE)</f>
        <v>#N/A</v>
      </c>
      <c r="Z782" s="36" t="e">
        <f t="shared" si="94"/>
        <v>#N/A</v>
      </c>
      <c r="AA782" s="37" t="e">
        <f t="shared" si="95"/>
        <v>#N/A</v>
      </c>
      <c r="AB782" s="38" t="e">
        <f t="shared" si="96"/>
        <v>#N/A</v>
      </c>
      <c r="AC782" s="39" t="e">
        <f t="shared" si="97"/>
        <v>#N/A</v>
      </c>
    </row>
    <row r="783" spans="1:29" ht="10.5" customHeight="1">
      <c r="A783" s="41">
        <v>164867</v>
      </c>
      <c r="B783" s="42" t="s">
        <v>1084</v>
      </c>
      <c r="C783" s="43">
        <v>2</v>
      </c>
      <c r="D783" s="44" t="s">
        <v>26</v>
      </c>
      <c r="E783" s="45">
        <v>2230</v>
      </c>
      <c r="F783" s="45">
        <v>4460</v>
      </c>
      <c r="G783" s="46">
        <v>0</v>
      </c>
      <c r="H783" s="46">
        <v>7.2</v>
      </c>
      <c r="I783" s="46">
        <v>8</v>
      </c>
      <c r="J783" s="47">
        <v>6.2207999999999999E-2</v>
      </c>
      <c r="K783" s="46">
        <v>14.4</v>
      </c>
      <c r="L783" s="46">
        <v>16</v>
      </c>
      <c r="M783" s="47">
        <v>0.124416</v>
      </c>
      <c r="N783" s="48" t="s">
        <v>1085</v>
      </c>
      <c r="O783" s="49">
        <v>84</v>
      </c>
      <c r="P783" s="49">
        <v>8414</v>
      </c>
      <c r="Q783" s="49" t="s">
        <v>850</v>
      </c>
      <c r="R783" s="50">
        <v>0</v>
      </c>
      <c r="S783" s="51" t="s">
        <v>28</v>
      </c>
      <c r="T783" s="27" t="str">
        <f>VLOOKUP(S783,[1]Страна!$A$2:$B$246,2,0)</f>
        <v>КИТАЙ</v>
      </c>
      <c r="W783" s="40"/>
      <c r="X783" s="35" t="e">
        <f t="shared" si="92"/>
        <v>#N/A</v>
      </c>
      <c r="Y783" s="35" t="e">
        <f>VLOOKUP(W783,A781:$S$5784,9,FALSE)</f>
        <v>#N/A</v>
      </c>
      <c r="Z783" s="36" t="e">
        <f t="shared" si="94"/>
        <v>#N/A</v>
      </c>
      <c r="AA783" s="37" t="e">
        <f t="shared" si="95"/>
        <v>#N/A</v>
      </c>
      <c r="AB783" s="38" t="e">
        <f t="shared" si="96"/>
        <v>#N/A</v>
      </c>
      <c r="AC783" s="39" t="e">
        <f t="shared" si="97"/>
        <v>#N/A</v>
      </c>
    </row>
    <row r="784" spans="1:29" ht="10.5" customHeight="1">
      <c r="A784" s="41">
        <v>164871</v>
      </c>
      <c r="B784" s="42" t="s">
        <v>1086</v>
      </c>
      <c r="C784" s="43">
        <v>1</v>
      </c>
      <c r="D784" s="44" t="s">
        <v>26</v>
      </c>
      <c r="E784" s="45">
        <v>1951</v>
      </c>
      <c r="F784" s="45">
        <v>1951</v>
      </c>
      <c r="G784" s="46">
        <v>0</v>
      </c>
      <c r="H784" s="46">
        <v>4</v>
      </c>
      <c r="I784" s="46">
        <v>5</v>
      </c>
      <c r="J784" s="47">
        <v>1.32E-3</v>
      </c>
      <c r="K784" s="46">
        <v>4</v>
      </c>
      <c r="L784" s="46">
        <v>5</v>
      </c>
      <c r="M784" s="47">
        <v>1.32E-3</v>
      </c>
      <c r="N784" s="48" t="s">
        <v>1087</v>
      </c>
      <c r="O784" s="49">
        <v>84</v>
      </c>
      <c r="P784" s="49">
        <v>8414</v>
      </c>
      <c r="Q784" s="49" t="s">
        <v>850</v>
      </c>
      <c r="R784" s="50">
        <v>0</v>
      </c>
      <c r="S784" s="51" t="s">
        <v>28</v>
      </c>
      <c r="T784" s="27" t="str">
        <f>VLOOKUP(S784,[1]Страна!$A$2:$B$246,2,0)</f>
        <v>КИТАЙ</v>
      </c>
      <c r="W784" s="40"/>
      <c r="X784" s="35" t="e">
        <f t="shared" si="92"/>
        <v>#N/A</v>
      </c>
      <c r="Y784" s="35" t="e">
        <f>VLOOKUP(W784,A782:$S$5784,9,FALSE)</f>
        <v>#N/A</v>
      </c>
      <c r="Z784" s="36" t="e">
        <f t="shared" si="94"/>
        <v>#N/A</v>
      </c>
      <c r="AA784" s="37" t="e">
        <f t="shared" si="95"/>
        <v>#N/A</v>
      </c>
      <c r="AB784" s="38" t="e">
        <f t="shared" si="96"/>
        <v>#N/A</v>
      </c>
      <c r="AC784" s="39" t="e">
        <f t="shared" si="97"/>
        <v>#N/A</v>
      </c>
    </row>
    <row r="785" spans="1:29" ht="10.5" customHeight="1">
      <c r="A785" s="25">
        <v>233573</v>
      </c>
      <c r="B785" s="26" t="s">
        <v>1088</v>
      </c>
      <c r="C785" s="27">
        <v>1</v>
      </c>
      <c r="D785" s="27" t="s">
        <v>26</v>
      </c>
      <c r="E785" s="28">
        <v>10617</v>
      </c>
      <c r="F785" s="28">
        <v>10617</v>
      </c>
      <c r="G785" s="28">
        <v>0</v>
      </c>
      <c r="H785" s="28">
        <v>12.1</v>
      </c>
      <c r="I785" s="28">
        <v>14</v>
      </c>
      <c r="J785" s="29">
        <v>0.17707000000000001</v>
      </c>
      <c r="K785" s="28">
        <v>12.1</v>
      </c>
      <c r="L785" s="28">
        <v>14</v>
      </c>
      <c r="M785" s="29">
        <f t="shared" ref="M785:M793" si="98">C785*J785</f>
        <v>0.17707000000000001</v>
      </c>
      <c r="N785" s="30">
        <v>0</v>
      </c>
      <c r="O785" s="27">
        <v>84</v>
      </c>
      <c r="P785" s="27">
        <v>8414</v>
      </c>
      <c r="Q785" s="27" t="s">
        <v>850</v>
      </c>
      <c r="R785" s="31">
        <f>VLOOKUP(Q785,[1]Страна!D$1:F$120,2,FALSE)</f>
        <v>0</v>
      </c>
      <c r="S785" s="32" t="s">
        <v>28</v>
      </c>
      <c r="T785" s="27" t="str">
        <f>VLOOKUP(S785,[1]Страна!$A$2:$B$246,2,0)</f>
        <v>КИТАЙ</v>
      </c>
      <c r="W785" s="40"/>
      <c r="X785" s="35" t="e">
        <f t="shared" si="92"/>
        <v>#N/A</v>
      </c>
      <c r="Y785" s="35" t="e">
        <f>VLOOKUP(W785,A783:$S$5784,9,FALSE)</f>
        <v>#N/A</v>
      </c>
      <c r="Z785" s="36" t="e">
        <f t="shared" si="94"/>
        <v>#N/A</v>
      </c>
      <c r="AA785" s="37" t="e">
        <f t="shared" si="95"/>
        <v>#N/A</v>
      </c>
      <c r="AB785" s="38" t="e">
        <f t="shared" si="96"/>
        <v>#N/A</v>
      </c>
      <c r="AC785" s="39" t="e">
        <f t="shared" si="97"/>
        <v>#N/A</v>
      </c>
    </row>
    <row r="786" spans="1:29" ht="10.5" customHeight="1">
      <c r="A786" s="25">
        <v>234579</v>
      </c>
      <c r="B786" s="26" t="s">
        <v>1089</v>
      </c>
      <c r="C786" s="27">
        <v>2</v>
      </c>
      <c r="D786" s="27" t="s">
        <v>26</v>
      </c>
      <c r="E786" s="28">
        <v>9487</v>
      </c>
      <c r="F786" s="28">
        <v>18974</v>
      </c>
      <c r="G786" s="28">
        <v>0</v>
      </c>
      <c r="H786" s="28">
        <v>14.4</v>
      </c>
      <c r="I786" s="28">
        <v>16</v>
      </c>
      <c r="J786" s="29">
        <v>0.18129000000000001</v>
      </c>
      <c r="K786" s="28">
        <v>28.8</v>
      </c>
      <c r="L786" s="28">
        <v>32</v>
      </c>
      <c r="M786" s="29">
        <f t="shared" si="98"/>
        <v>0.36258000000000001</v>
      </c>
      <c r="N786" s="30">
        <v>0</v>
      </c>
      <c r="O786" s="27">
        <v>84</v>
      </c>
      <c r="P786" s="27">
        <v>8414</v>
      </c>
      <c r="Q786" s="27" t="s">
        <v>850</v>
      </c>
      <c r="R786" s="31">
        <f>VLOOKUP(Q786,[1]Страна!D$1:F$120,2,FALSE)</f>
        <v>0</v>
      </c>
      <c r="S786" s="32" t="s">
        <v>28</v>
      </c>
      <c r="T786" s="27" t="str">
        <f>VLOOKUP(S786,[1]Страна!$A$2:$B$246,2,0)</f>
        <v>КИТАЙ</v>
      </c>
      <c r="W786" s="34"/>
      <c r="X786" s="35" t="e">
        <f t="shared" si="92"/>
        <v>#N/A</v>
      </c>
      <c r="Y786" s="35" t="e">
        <f>VLOOKUP(W786,A784:$S$5784,9,FALSE)</f>
        <v>#N/A</v>
      </c>
      <c r="Z786" s="36" t="e">
        <f t="shared" si="94"/>
        <v>#N/A</v>
      </c>
      <c r="AA786" s="37" t="e">
        <f t="shared" si="95"/>
        <v>#N/A</v>
      </c>
      <c r="AB786" s="38" t="e">
        <f t="shared" si="96"/>
        <v>#N/A</v>
      </c>
      <c r="AC786" s="39" t="e">
        <f t="shared" si="97"/>
        <v>#N/A</v>
      </c>
    </row>
    <row r="787" spans="1:29" ht="10.5" customHeight="1">
      <c r="A787" s="25">
        <v>125160</v>
      </c>
      <c r="B787" s="26" t="s">
        <v>1090</v>
      </c>
      <c r="C787" s="27">
        <v>1</v>
      </c>
      <c r="D787" s="27" t="s">
        <v>26</v>
      </c>
      <c r="E787" s="28">
        <v>3937</v>
      </c>
      <c r="F787" s="28">
        <v>3937</v>
      </c>
      <c r="G787" s="28">
        <v>0</v>
      </c>
      <c r="H787" s="28">
        <v>8.7200000000000006</v>
      </c>
      <c r="I787" s="28">
        <v>10</v>
      </c>
      <c r="J787" s="29">
        <v>7.0000000000000007E-2</v>
      </c>
      <c r="K787" s="28">
        <v>8.7200000000000006</v>
      </c>
      <c r="L787" s="28">
        <v>10</v>
      </c>
      <c r="M787" s="29">
        <f t="shared" si="98"/>
        <v>7.0000000000000007E-2</v>
      </c>
      <c r="N787" s="30">
        <v>0</v>
      </c>
      <c r="O787" s="27">
        <v>84</v>
      </c>
      <c r="P787" s="27">
        <v>8414</v>
      </c>
      <c r="Q787" s="27" t="s">
        <v>850</v>
      </c>
      <c r="R787" s="31">
        <f>VLOOKUP(Q787,[1]Страна!D$1:F$120,2,FALSE)</f>
        <v>0</v>
      </c>
      <c r="S787" s="32" t="s">
        <v>540</v>
      </c>
      <c r="T787" s="27" t="str">
        <f>VLOOKUP(S787,[1]Страна!$A$2:$B$246,2,0)</f>
        <v>ПОЛЬША</v>
      </c>
      <c r="W787" s="34"/>
      <c r="X787" s="35" t="e">
        <f t="shared" si="92"/>
        <v>#N/A</v>
      </c>
      <c r="Y787" s="35" t="e">
        <f>VLOOKUP(W787,A785:$S$5784,9,FALSE)</f>
        <v>#N/A</v>
      </c>
      <c r="Z787" s="36" t="e">
        <f t="shared" si="94"/>
        <v>#N/A</v>
      </c>
      <c r="AA787" s="37" t="e">
        <f t="shared" si="95"/>
        <v>#N/A</v>
      </c>
      <c r="AB787" s="38" t="e">
        <f t="shared" si="96"/>
        <v>#N/A</v>
      </c>
      <c r="AC787" s="39" t="e">
        <f t="shared" si="97"/>
        <v>#N/A</v>
      </c>
    </row>
    <row r="788" spans="1:29" ht="10.5" customHeight="1">
      <c r="A788" s="25">
        <v>47151</v>
      </c>
      <c r="B788" s="26" t="s">
        <v>1091</v>
      </c>
      <c r="C788" s="27">
        <v>1</v>
      </c>
      <c r="D788" s="27" t="s">
        <v>26</v>
      </c>
      <c r="E788" s="28">
        <v>5626</v>
      </c>
      <c r="F788" s="28">
        <v>5626</v>
      </c>
      <c r="G788" s="28">
        <v>0</v>
      </c>
      <c r="H788" s="28">
        <v>4.5</v>
      </c>
      <c r="I788" s="28">
        <v>5.4</v>
      </c>
      <c r="J788" s="29">
        <v>6.2370000000000002E-2</v>
      </c>
      <c r="K788" s="28">
        <v>4.5</v>
      </c>
      <c r="L788" s="28">
        <v>5.4</v>
      </c>
      <c r="M788" s="29">
        <f t="shared" si="98"/>
        <v>6.2370000000000002E-2</v>
      </c>
      <c r="N788" s="30">
        <v>0</v>
      </c>
      <c r="O788" s="27">
        <v>84</v>
      </c>
      <c r="P788" s="27">
        <v>8414</v>
      </c>
      <c r="Q788" s="27" t="s">
        <v>850</v>
      </c>
      <c r="R788" s="31">
        <f>VLOOKUP(Q788,[1]Страна!D$1:F$120,2,FALSE)</f>
        <v>0</v>
      </c>
      <c r="S788" s="32" t="s">
        <v>540</v>
      </c>
      <c r="T788" s="27" t="str">
        <f>VLOOKUP(S788,[1]Страна!$A$2:$B$246,2,0)</f>
        <v>ПОЛЬША</v>
      </c>
      <c r="W788" s="34"/>
      <c r="X788" s="35" t="e">
        <f t="shared" si="92"/>
        <v>#N/A</v>
      </c>
      <c r="Y788" s="35" t="e">
        <f>VLOOKUP(W788,A786:$S$5784,9,FALSE)</f>
        <v>#N/A</v>
      </c>
      <c r="Z788" s="36" t="e">
        <f t="shared" si="94"/>
        <v>#N/A</v>
      </c>
      <c r="AA788" s="37" t="e">
        <f t="shared" si="95"/>
        <v>#N/A</v>
      </c>
      <c r="AB788" s="38" t="e">
        <f t="shared" si="96"/>
        <v>#N/A</v>
      </c>
      <c r="AC788" s="39" t="e">
        <f t="shared" si="97"/>
        <v>#N/A</v>
      </c>
    </row>
    <row r="789" spans="1:29" ht="10.5" customHeight="1">
      <c r="A789" s="25">
        <v>47152</v>
      </c>
      <c r="B789" s="26" t="s">
        <v>1092</v>
      </c>
      <c r="C789" s="27">
        <v>1</v>
      </c>
      <c r="D789" s="27" t="s">
        <v>26</v>
      </c>
      <c r="E789" s="28">
        <v>4893</v>
      </c>
      <c r="F789" s="28">
        <v>4893</v>
      </c>
      <c r="G789" s="28">
        <v>0</v>
      </c>
      <c r="H789" s="28">
        <v>4.7</v>
      </c>
      <c r="I789" s="28">
        <v>6</v>
      </c>
      <c r="J789" s="29">
        <v>6.5016000000000004E-2</v>
      </c>
      <c r="K789" s="28">
        <v>4.7</v>
      </c>
      <c r="L789" s="28">
        <v>6</v>
      </c>
      <c r="M789" s="29">
        <f t="shared" si="98"/>
        <v>6.5016000000000004E-2</v>
      </c>
      <c r="N789" s="30">
        <v>3838942673726</v>
      </c>
      <c r="O789" s="27">
        <v>84</v>
      </c>
      <c r="P789" s="27">
        <v>8414</v>
      </c>
      <c r="Q789" s="27" t="s">
        <v>850</v>
      </c>
      <c r="R789" s="31">
        <f>VLOOKUP(Q789,[1]Страна!D$1:F$120,2,FALSE)</f>
        <v>0</v>
      </c>
      <c r="S789" s="32" t="s">
        <v>540</v>
      </c>
      <c r="T789" s="27" t="str">
        <f>VLOOKUP(S789,[1]Страна!$A$2:$B$246,2,0)</f>
        <v>ПОЛЬША</v>
      </c>
      <c r="W789" s="34"/>
      <c r="X789" s="35" t="e">
        <f t="shared" si="92"/>
        <v>#N/A</v>
      </c>
      <c r="Y789" s="35" t="e">
        <f>VLOOKUP(W789,A787:$S$5784,9,FALSE)</f>
        <v>#N/A</v>
      </c>
      <c r="Z789" s="36" t="e">
        <f t="shared" si="94"/>
        <v>#N/A</v>
      </c>
      <c r="AA789" s="37" t="e">
        <f t="shared" si="95"/>
        <v>#N/A</v>
      </c>
      <c r="AB789" s="38" t="e">
        <f t="shared" si="96"/>
        <v>#N/A</v>
      </c>
      <c r="AC789" s="39" t="e">
        <f t="shared" si="97"/>
        <v>#N/A</v>
      </c>
    </row>
    <row r="790" spans="1:29" ht="10.5" customHeight="1">
      <c r="A790" s="25">
        <v>129663</v>
      </c>
      <c r="B790" s="26" t="s">
        <v>1093</v>
      </c>
      <c r="C790" s="27">
        <v>1</v>
      </c>
      <c r="D790" s="27" t="s">
        <v>26</v>
      </c>
      <c r="E790" s="28">
        <v>3699</v>
      </c>
      <c r="F790" s="28">
        <v>3699</v>
      </c>
      <c r="G790" s="28">
        <v>0</v>
      </c>
      <c r="H790" s="28">
        <v>8.1</v>
      </c>
      <c r="I790" s="28">
        <v>9</v>
      </c>
      <c r="J790" s="29">
        <v>8.4239999999999995E-2</v>
      </c>
      <c r="K790" s="28">
        <v>8.1</v>
      </c>
      <c r="L790" s="28">
        <v>9</v>
      </c>
      <c r="M790" s="29">
        <f t="shared" si="98"/>
        <v>8.4239999999999995E-2</v>
      </c>
      <c r="N790" s="30">
        <v>4670004378328</v>
      </c>
      <c r="O790" s="27">
        <v>84</v>
      </c>
      <c r="P790" s="27">
        <v>8414</v>
      </c>
      <c r="Q790" s="27" t="s">
        <v>850</v>
      </c>
      <c r="R790" s="31">
        <f>VLOOKUP(Q790,[1]Страна!D$1:F$120,2,FALSE)</f>
        <v>0</v>
      </c>
      <c r="S790" s="32" t="s">
        <v>28</v>
      </c>
      <c r="T790" s="27" t="str">
        <f>VLOOKUP(S790,[1]Страна!$A$2:$B$246,2,0)</f>
        <v>КИТАЙ</v>
      </c>
      <c r="W790" s="34"/>
      <c r="X790" s="35" t="e">
        <f t="shared" si="92"/>
        <v>#N/A</v>
      </c>
      <c r="Y790" s="35" t="e">
        <f>VLOOKUP(W790,A788:$S$5784,9,FALSE)</f>
        <v>#N/A</v>
      </c>
      <c r="Z790" s="36" t="e">
        <f t="shared" si="94"/>
        <v>#N/A</v>
      </c>
      <c r="AA790" s="37" t="e">
        <f t="shared" si="95"/>
        <v>#N/A</v>
      </c>
      <c r="AB790" s="38" t="e">
        <f t="shared" si="96"/>
        <v>#N/A</v>
      </c>
      <c r="AC790" s="39" t="e">
        <f t="shared" si="97"/>
        <v>#N/A</v>
      </c>
    </row>
    <row r="791" spans="1:29" ht="10.5" customHeight="1">
      <c r="A791" s="25">
        <v>129628</v>
      </c>
      <c r="B791" s="26" t="s">
        <v>1094</v>
      </c>
      <c r="C791" s="27">
        <v>1</v>
      </c>
      <c r="D791" s="27" t="s">
        <v>26</v>
      </c>
      <c r="E791" s="28">
        <v>3604</v>
      </c>
      <c r="F791" s="28">
        <v>3604</v>
      </c>
      <c r="G791" s="28">
        <v>0</v>
      </c>
      <c r="H791" s="28">
        <v>6</v>
      </c>
      <c r="I791" s="28">
        <v>8</v>
      </c>
      <c r="J791" s="29">
        <v>9.1959999999999993E-3</v>
      </c>
      <c r="K791" s="28">
        <v>6</v>
      </c>
      <c r="L791" s="28">
        <v>8</v>
      </c>
      <c r="M791" s="29">
        <f t="shared" si="98"/>
        <v>9.1959999999999993E-3</v>
      </c>
      <c r="N791" s="30">
        <v>4670004374238</v>
      </c>
      <c r="O791" s="27">
        <v>84</v>
      </c>
      <c r="P791" s="27">
        <v>8414</v>
      </c>
      <c r="Q791" s="27" t="s">
        <v>850</v>
      </c>
      <c r="R791" s="31">
        <f>VLOOKUP(Q791,[1]Страна!D$1:F$120,2,FALSE)</f>
        <v>0</v>
      </c>
      <c r="S791" s="32" t="s">
        <v>28</v>
      </c>
      <c r="T791" s="27" t="str">
        <f>VLOOKUP(S791,[1]Страна!$A$2:$B$246,2,0)</f>
        <v>КИТАЙ</v>
      </c>
      <c r="W791" s="34"/>
      <c r="X791" s="35" t="e">
        <f t="shared" si="92"/>
        <v>#N/A</v>
      </c>
      <c r="Y791" s="35" t="e">
        <f>VLOOKUP(W791,A789:$S$5784,9,FALSE)</f>
        <v>#N/A</v>
      </c>
      <c r="Z791" s="36" t="e">
        <f t="shared" si="94"/>
        <v>#N/A</v>
      </c>
      <c r="AA791" s="37" t="e">
        <f t="shared" si="95"/>
        <v>#N/A</v>
      </c>
      <c r="AB791" s="38" t="e">
        <f t="shared" si="96"/>
        <v>#N/A</v>
      </c>
      <c r="AC791" s="39" t="e">
        <f t="shared" si="97"/>
        <v>#N/A</v>
      </c>
    </row>
    <row r="792" spans="1:29" ht="10.5" customHeight="1">
      <c r="A792" s="25">
        <v>175708</v>
      </c>
      <c r="B792" s="26" t="s">
        <v>1095</v>
      </c>
      <c r="C792" s="27">
        <v>2</v>
      </c>
      <c r="D792" s="27" t="s">
        <v>26</v>
      </c>
      <c r="E792" s="28">
        <v>2992</v>
      </c>
      <c r="F792" s="28">
        <v>5984</v>
      </c>
      <c r="G792" s="28">
        <v>0</v>
      </c>
      <c r="H792" s="28">
        <v>4.5</v>
      </c>
      <c r="I792" s="28">
        <v>6</v>
      </c>
      <c r="J792" s="29">
        <v>7.8623999999999999E-2</v>
      </c>
      <c r="K792" s="28">
        <v>9</v>
      </c>
      <c r="L792" s="28">
        <v>12</v>
      </c>
      <c r="M792" s="29">
        <f t="shared" si="98"/>
        <v>0.157248</v>
      </c>
      <c r="N792" s="30">
        <v>4670004378335</v>
      </c>
      <c r="O792" s="27">
        <v>84</v>
      </c>
      <c r="P792" s="27">
        <v>8414</v>
      </c>
      <c r="Q792" s="27" t="s">
        <v>850</v>
      </c>
      <c r="R792" s="31">
        <f>VLOOKUP(Q792,[1]Страна!D$1:F$120,2,FALSE)</f>
        <v>0</v>
      </c>
      <c r="S792" s="32" t="s">
        <v>28</v>
      </c>
      <c r="T792" s="27" t="str">
        <f>VLOOKUP(S792,[1]Страна!$A$2:$B$246,2,0)</f>
        <v>КИТАЙ</v>
      </c>
      <c r="W792" s="34"/>
      <c r="X792" s="35" t="e">
        <f t="shared" si="92"/>
        <v>#N/A</v>
      </c>
      <c r="Y792" s="35" t="e">
        <f>VLOOKUP(W792,A790:$S$5784,9,FALSE)</f>
        <v>#N/A</v>
      </c>
      <c r="Z792" s="36" t="e">
        <f t="shared" si="94"/>
        <v>#N/A</v>
      </c>
      <c r="AA792" s="37" t="e">
        <f t="shared" si="95"/>
        <v>#N/A</v>
      </c>
      <c r="AB792" s="38" t="e">
        <f t="shared" si="96"/>
        <v>#N/A</v>
      </c>
      <c r="AC792" s="39" t="e">
        <f t="shared" si="97"/>
        <v>#N/A</v>
      </c>
    </row>
    <row r="793" spans="1:29" ht="10.5" customHeight="1">
      <c r="A793" s="25">
        <v>51486</v>
      </c>
      <c r="B793" s="26" t="s">
        <v>1096</v>
      </c>
      <c r="C793" s="27">
        <v>1</v>
      </c>
      <c r="D793" s="27" t="s">
        <v>26</v>
      </c>
      <c r="E793" s="28">
        <v>6188</v>
      </c>
      <c r="F793" s="28">
        <v>6188</v>
      </c>
      <c r="G793" s="28">
        <v>0</v>
      </c>
      <c r="H793" s="28">
        <v>8</v>
      </c>
      <c r="I793" s="28">
        <v>9</v>
      </c>
      <c r="J793" s="29">
        <v>6.4350000000000004E-2</v>
      </c>
      <c r="K793" s="28">
        <v>8</v>
      </c>
      <c r="L793" s="28">
        <v>9</v>
      </c>
      <c r="M793" s="29">
        <f t="shared" si="98"/>
        <v>6.4350000000000004E-2</v>
      </c>
      <c r="N793" s="30">
        <v>7312972127825</v>
      </c>
      <c r="O793" s="27">
        <v>84</v>
      </c>
      <c r="P793" s="27">
        <v>8419</v>
      </c>
      <c r="Q793" s="27" t="s">
        <v>712</v>
      </c>
      <c r="R793" s="31">
        <f>VLOOKUP(Q793,[1]Страна!D$1:F$120,2,FALSE)</f>
        <v>0</v>
      </c>
      <c r="S793" s="32" t="s">
        <v>28</v>
      </c>
      <c r="T793" s="27" t="str">
        <f>VLOOKUP(S793,[1]Страна!$A$2:$B$246,2,0)</f>
        <v>КИТАЙ</v>
      </c>
      <c r="W793" s="34"/>
      <c r="X793" s="35" t="e">
        <f t="shared" si="92"/>
        <v>#N/A</v>
      </c>
      <c r="Y793" s="35" t="e">
        <f>VLOOKUP(W793,A791:$S$5784,9,FALSE)</f>
        <v>#N/A</v>
      </c>
      <c r="Z793" s="36" t="e">
        <f t="shared" si="94"/>
        <v>#N/A</v>
      </c>
      <c r="AA793" s="37" t="e">
        <f t="shared" si="95"/>
        <v>#N/A</v>
      </c>
      <c r="AB793" s="38" t="e">
        <f t="shared" si="96"/>
        <v>#N/A</v>
      </c>
      <c r="AC793" s="39" t="e">
        <f t="shared" si="97"/>
        <v>#N/A</v>
      </c>
    </row>
    <row r="794" spans="1:29" ht="10.5" customHeight="1">
      <c r="A794" s="41" t="s">
        <v>1097</v>
      </c>
      <c r="B794" s="56" t="s">
        <v>1098</v>
      </c>
      <c r="C794" s="57">
        <v>20</v>
      </c>
      <c r="D794" s="58" t="s">
        <v>26</v>
      </c>
      <c r="E794" s="59">
        <v>121</v>
      </c>
      <c r="F794" s="66">
        <v>2420</v>
      </c>
      <c r="G794" s="28"/>
      <c r="H794" s="28">
        <v>29.9</v>
      </c>
      <c r="I794" s="28">
        <v>31.55</v>
      </c>
      <c r="J794" s="61">
        <f>M794/C794</f>
        <v>0.27</v>
      </c>
      <c r="K794" s="62">
        <v>598</v>
      </c>
      <c r="L794" s="62">
        <v>631</v>
      </c>
      <c r="M794" s="29">
        <v>5.4</v>
      </c>
      <c r="N794" s="30">
        <f>VLOOKUP(A794,[1]Страна!H$1:K$26,4,FALSE)</f>
        <v>2135467840628</v>
      </c>
      <c r="O794" s="63">
        <v>73</v>
      </c>
      <c r="P794" s="63">
        <v>7321</v>
      </c>
      <c r="Q794" s="64" t="s">
        <v>415</v>
      </c>
      <c r="R794" s="31">
        <f>VLOOKUP(Q794,[1]Страна!D$1:F$120,2,FALSE)</f>
        <v>0.05</v>
      </c>
      <c r="S794" s="32" t="s">
        <v>223</v>
      </c>
      <c r="T794" s="27" t="str">
        <f>VLOOKUP(S794,[1]Страна!$A$2:$B$246,2,0)</f>
        <v>ТУРЦИЯ</v>
      </c>
      <c r="W794" s="34"/>
      <c r="X794" s="35" t="e">
        <f t="shared" si="92"/>
        <v>#N/A</v>
      </c>
      <c r="Y794" s="35" t="e">
        <f>VLOOKUP(W794,A792:$S$5784,9,FALSE)</f>
        <v>#N/A</v>
      </c>
      <c r="Z794" s="36" t="e">
        <f t="shared" si="94"/>
        <v>#N/A</v>
      </c>
      <c r="AA794" s="37" t="e">
        <f t="shared" si="95"/>
        <v>#N/A</v>
      </c>
      <c r="AB794" s="38" t="e">
        <f t="shared" si="96"/>
        <v>#N/A</v>
      </c>
      <c r="AC794" s="39" t="e">
        <f t="shared" si="97"/>
        <v>#N/A</v>
      </c>
    </row>
    <row r="795" spans="1:29" ht="10.5" customHeight="1">
      <c r="A795" s="25">
        <v>208455</v>
      </c>
      <c r="B795" s="26" t="s">
        <v>1099</v>
      </c>
      <c r="C795" s="27">
        <v>5</v>
      </c>
      <c r="D795" s="27" t="s">
        <v>26</v>
      </c>
      <c r="E795" s="28">
        <v>603</v>
      </c>
      <c r="F795" s="28">
        <v>3015</v>
      </c>
      <c r="G795" s="28">
        <v>90.45</v>
      </c>
      <c r="H795" s="28">
        <v>0.1</v>
      </c>
      <c r="I795" s="28">
        <v>0.25</v>
      </c>
      <c r="J795" s="29">
        <v>6.7000000000000002E-4</v>
      </c>
      <c r="K795" s="28">
        <v>0.5</v>
      </c>
      <c r="L795" s="28">
        <v>1.25</v>
      </c>
      <c r="M795" s="29">
        <v>3.3500000000000001E-3</v>
      </c>
      <c r="N795" s="30">
        <v>0</v>
      </c>
      <c r="O795" s="27">
        <v>85</v>
      </c>
      <c r="P795" s="27">
        <v>8518</v>
      </c>
      <c r="Q795" s="27" t="s">
        <v>227</v>
      </c>
      <c r="R795" s="31">
        <f>VLOOKUP(Q795,[1]Страна!D$1:F$120,2,FALSE)</f>
        <v>0.03</v>
      </c>
      <c r="S795" s="32" t="s">
        <v>28</v>
      </c>
      <c r="T795" s="27" t="str">
        <f>VLOOKUP(S795,[1]Страна!$A$2:$B$246,2,0)</f>
        <v>КИТАЙ</v>
      </c>
      <c r="W795" s="40"/>
      <c r="X795" s="35" t="e">
        <f t="shared" si="92"/>
        <v>#N/A</v>
      </c>
      <c r="Y795" s="35" t="e">
        <f>VLOOKUP(W795,A793:$S$5784,9,FALSE)</f>
        <v>#N/A</v>
      </c>
      <c r="Z795" s="36" t="e">
        <f t="shared" si="94"/>
        <v>#N/A</v>
      </c>
      <c r="AA795" s="37" t="e">
        <f t="shared" si="95"/>
        <v>#N/A</v>
      </c>
      <c r="AB795" s="38" t="e">
        <f t="shared" si="96"/>
        <v>#N/A</v>
      </c>
      <c r="AC795" s="39" t="e">
        <f t="shared" si="97"/>
        <v>#N/A</v>
      </c>
    </row>
    <row r="796" spans="1:29" ht="10.5" customHeight="1">
      <c r="A796" s="25">
        <v>223022</v>
      </c>
      <c r="B796" s="26" t="s">
        <v>1100</v>
      </c>
      <c r="C796" s="27">
        <v>6</v>
      </c>
      <c r="D796" s="27" t="s">
        <v>26</v>
      </c>
      <c r="E796" s="28">
        <v>60</v>
      </c>
      <c r="F796" s="28">
        <v>360</v>
      </c>
      <c r="G796" s="28">
        <v>10.799999999999999</v>
      </c>
      <c r="H796" s="28">
        <v>0.01</v>
      </c>
      <c r="I796" s="28">
        <v>0.03</v>
      </c>
      <c r="J796" s="29">
        <v>1.6799999999999999E-4</v>
      </c>
      <c r="K796" s="28">
        <v>0.06</v>
      </c>
      <c r="L796" s="28">
        <v>0.18</v>
      </c>
      <c r="M796" s="29">
        <f t="shared" ref="M796:M807" si="99">C796*J796</f>
        <v>1.008E-3</v>
      </c>
      <c r="N796" s="30">
        <v>4714033634267</v>
      </c>
      <c r="O796" s="27">
        <v>85</v>
      </c>
      <c r="P796" s="27">
        <v>8518</v>
      </c>
      <c r="Q796" s="27" t="s">
        <v>227</v>
      </c>
      <c r="R796" s="31">
        <f>VLOOKUP(Q796,[1]Страна!D$1:F$120,2,FALSE)</f>
        <v>0.03</v>
      </c>
      <c r="S796" s="32" t="s">
        <v>28</v>
      </c>
      <c r="T796" s="27" t="str">
        <f>VLOOKUP(S796,[1]Страна!$A$2:$B$246,2,0)</f>
        <v>КИТАЙ</v>
      </c>
      <c r="W796" s="34"/>
      <c r="X796" s="35" t="e">
        <f t="shared" si="92"/>
        <v>#N/A</v>
      </c>
      <c r="Y796" s="35" t="e">
        <f>VLOOKUP(W796,A794:$S$5784,9,FALSE)</f>
        <v>#N/A</v>
      </c>
      <c r="Z796" s="36" t="e">
        <f t="shared" si="94"/>
        <v>#N/A</v>
      </c>
      <c r="AA796" s="37" t="e">
        <f t="shared" si="95"/>
        <v>#N/A</v>
      </c>
      <c r="AB796" s="38" t="e">
        <f t="shared" si="96"/>
        <v>#N/A</v>
      </c>
      <c r="AC796" s="39" t="e">
        <f t="shared" si="97"/>
        <v>#N/A</v>
      </c>
    </row>
    <row r="797" spans="1:29" ht="10.5" customHeight="1">
      <c r="A797" s="25">
        <v>190878</v>
      </c>
      <c r="B797" s="26" t="s">
        <v>1101</v>
      </c>
      <c r="C797" s="27">
        <v>5</v>
      </c>
      <c r="D797" s="27" t="s">
        <v>26</v>
      </c>
      <c r="E797" s="28">
        <v>72</v>
      </c>
      <c r="F797" s="28">
        <v>360</v>
      </c>
      <c r="G797" s="28">
        <v>10.799999999999999</v>
      </c>
      <c r="H797" s="28">
        <v>0.01</v>
      </c>
      <c r="I797" s="28">
        <v>0.03</v>
      </c>
      <c r="J797" s="29">
        <v>1.6799999999999999E-4</v>
      </c>
      <c r="K797" s="28">
        <v>0.05</v>
      </c>
      <c r="L797" s="28">
        <v>0.15</v>
      </c>
      <c r="M797" s="29">
        <f t="shared" si="99"/>
        <v>8.3999999999999993E-4</v>
      </c>
      <c r="N797" s="30">
        <v>4714033634274</v>
      </c>
      <c r="O797" s="27">
        <v>85</v>
      </c>
      <c r="P797" s="27">
        <v>8518</v>
      </c>
      <c r="Q797" s="27" t="s">
        <v>227</v>
      </c>
      <c r="R797" s="31">
        <f>VLOOKUP(Q797,[1]Страна!D$1:F$120,2,FALSE)</f>
        <v>0.03</v>
      </c>
      <c r="S797" s="32" t="s">
        <v>28</v>
      </c>
      <c r="T797" s="27" t="str">
        <f>VLOOKUP(S797,[1]Страна!$A$2:$B$246,2,0)</f>
        <v>КИТАЙ</v>
      </c>
      <c r="W797" s="34"/>
      <c r="X797" s="35" t="e">
        <f t="shared" si="92"/>
        <v>#N/A</v>
      </c>
      <c r="Y797" s="35" t="e">
        <f>VLOOKUP(W797,A795:$S$5784,9,FALSE)</f>
        <v>#N/A</v>
      </c>
      <c r="Z797" s="36" t="e">
        <f t="shared" si="94"/>
        <v>#N/A</v>
      </c>
      <c r="AA797" s="37" t="e">
        <f t="shared" si="95"/>
        <v>#N/A</v>
      </c>
      <c r="AB797" s="38" t="e">
        <f t="shared" si="96"/>
        <v>#N/A</v>
      </c>
      <c r="AC797" s="39" t="e">
        <f t="shared" si="97"/>
        <v>#N/A</v>
      </c>
    </row>
    <row r="798" spans="1:29" ht="10.5" customHeight="1">
      <c r="A798" s="25">
        <v>175546</v>
      </c>
      <c r="B798" s="26" t="s">
        <v>1102</v>
      </c>
      <c r="C798" s="27">
        <v>1</v>
      </c>
      <c r="D798" s="27" t="s">
        <v>26</v>
      </c>
      <c r="E798" s="28">
        <v>111</v>
      </c>
      <c r="F798" s="28">
        <v>111</v>
      </c>
      <c r="G798" s="28">
        <v>3.33</v>
      </c>
      <c r="H798" s="28">
        <v>0.01</v>
      </c>
      <c r="I798" s="28">
        <v>0.03</v>
      </c>
      <c r="J798" s="29">
        <v>1.2799999999999999E-4</v>
      </c>
      <c r="K798" s="28">
        <v>0.01</v>
      </c>
      <c r="L798" s="28">
        <v>0.03</v>
      </c>
      <c r="M798" s="29">
        <f t="shared" si="99"/>
        <v>1.2799999999999999E-4</v>
      </c>
      <c r="N798" s="30">
        <v>4714033634281</v>
      </c>
      <c r="O798" s="27">
        <v>85</v>
      </c>
      <c r="P798" s="27">
        <v>8518</v>
      </c>
      <c r="Q798" s="27" t="s">
        <v>227</v>
      </c>
      <c r="R798" s="31">
        <f>VLOOKUP(Q798,[1]Страна!D$1:F$120,2,FALSE)</f>
        <v>0.03</v>
      </c>
      <c r="S798" s="32" t="s">
        <v>28</v>
      </c>
      <c r="T798" s="27" t="str">
        <f>VLOOKUP(S798,[1]Страна!$A$2:$B$246,2,0)</f>
        <v>КИТАЙ</v>
      </c>
      <c r="W798" s="34"/>
      <c r="X798" s="35" t="e">
        <f t="shared" si="92"/>
        <v>#N/A</v>
      </c>
      <c r="Y798" s="35" t="e">
        <f>VLOOKUP(W798,A796:$S$5784,9,FALSE)</f>
        <v>#N/A</v>
      </c>
      <c r="Z798" s="36" t="e">
        <f t="shared" si="94"/>
        <v>#N/A</v>
      </c>
      <c r="AA798" s="37" t="e">
        <f t="shared" si="95"/>
        <v>#N/A</v>
      </c>
      <c r="AB798" s="38" t="e">
        <f t="shared" si="96"/>
        <v>#N/A</v>
      </c>
      <c r="AC798" s="39" t="e">
        <f t="shared" si="97"/>
        <v>#N/A</v>
      </c>
    </row>
    <row r="799" spans="1:29" ht="10.5" customHeight="1">
      <c r="A799" s="25">
        <v>223023</v>
      </c>
      <c r="B799" s="26" t="s">
        <v>1103</v>
      </c>
      <c r="C799" s="27">
        <v>8</v>
      </c>
      <c r="D799" s="27" t="s">
        <v>26</v>
      </c>
      <c r="E799" s="28">
        <v>60</v>
      </c>
      <c r="F799" s="28">
        <v>480</v>
      </c>
      <c r="G799" s="28">
        <v>14.399999999999999</v>
      </c>
      <c r="H799" s="28">
        <v>0.01</v>
      </c>
      <c r="I799" s="28">
        <v>0.03</v>
      </c>
      <c r="J799" s="29">
        <v>1.6799999999999999E-4</v>
      </c>
      <c r="K799" s="28">
        <v>0.08</v>
      </c>
      <c r="L799" s="28">
        <v>0.24</v>
      </c>
      <c r="M799" s="29">
        <f t="shared" si="99"/>
        <v>1.3439999999999999E-3</v>
      </c>
      <c r="N799" s="30">
        <v>4714033634298</v>
      </c>
      <c r="O799" s="27">
        <v>85</v>
      </c>
      <c r="P799" s="27">
        <v>8518</v>
      </c>
      <c r="Q799" s="27" t="s">
        <v>227</v>
      </c>
      <c r="R799" s="31">
        <f>VLOOKUP(Q799,[1]Страна!D$1:F$120,2,FALSE)</f>
        <v>0.03</v>
      </c>
      <c r="S799" s="32" t="s">
        <v>28</v>
      </c>
      <c r="T799" s="27" t="str">
        <f>VLOOKUP(S799,[1]Страна!$A$2:$B$246,2,0)</f>
        <v>КИТАЙ</v>
      </c>
      <c r="W799" s="34"/>
      <c r="X799" s="35" t="e">
        <f t="shared" si="92"/>
        <v>#N/A</v>
      </c>
      <c r="Y799" s="35" t="e">
        <f>VLOOKUP(W799,A797:$S$5784,9,FALSE)</f>
        <v>#N/A</v>
      </c>
      <c r="Z799" s="36" t="e">
        <f t="shared" si="94"/>
        <v>#N/A</v>
      </c>
      <c r="AA799" s="37" t="e">
        <f t="shared" si="95"/>
        <v>#N/A</v>
      </c>
      <c r="AB799" s="38" t="e">
        <f t="shared" si="96"/>
        <v>#N/A</v>
      </c>
      <c r="AC799" s="39" t="e">
        <f t="shared" si="97"/>
        <v>#N/A</v>
      </c>
    </row>
    <row r="800" spans="1:29" ht="10.5" customHeight="1">
      <c r="A800" s="25">
        <v>52516</v>
      </c>
      <c r="B800" s="26" t="s">
        <v>1104</v>
      </c>
      <c r="C800" s="27">
        <v>1</v>
      </c>
      <c r="D800" s="27" t="s">
        <v>26</v>
      </c>
      <c r="E800" s="28">
        <v>706</v>
      </c>
      <c r="F800" s="28">
        <v>706</v>
      </c>
      <c r="G800" s="28">
        <v>35.300000000000004</v>
      </c>
      <c r="H800" s="28">
        <v>4.5</v>
      </c>
      <c r="I800" s="28">
        <v>5</v>
      </c>
      <c r="J800" s="29">
        <v>2.928E-2</v>
      </c>
      <c r="K800" s="28">
        <v>4.5</v>
      </c>
      <c r="L800" s="28">
        <v>5</v>
      </c>
      <c r="M800" s="29">
        <f t="shared" si="99"/>
        <v>2.928E-2</v>
      </c>
      <c r="N800" s="30">
        <v>4607129501652</v>
      </c>
      <c r="O800" s="27">
        <v>73</v>
      </c>
      <c r="P800" s="27">
        <v>7323</v>
      </c>
      <c r="Q800" s="27" t="s">
        <v>1105</v>
      </c>
      <c r="R800" s="31" t="e">
        <f>VLOOKUP(Q800,[1]Страна!D$1:F$120,2,FALSE)</f>
        <v>#N/A</v>
      </c>
      <c r="S800" s="32" t="s">
        <v>47</v>
      </c>
      <c r="T800" s="27" t="str">
        <f>VLOOKUP(S800,[1]Страна!$A$2:$B$246,2,0)</f>
        <v>РОССИЯ</v>
      </c>
      <c r="W800" s="34"/>
      <c r="X800" s="35" t="e">
        <f t="shared" si="92"/>
        <v>#N/A</v>
      </c>
      <c r="Y800" s="35" t="e">
        <f>VLOOKUP(W800,A798:$S$5784,9,FALSE)</f>
        <v>#N/A</v>
      </c>
      <c r="Z800" s="36" t="e">
        <f t="shared" si="94"/>
        <v>#N/A</v>
      </c>
      <c r="AA800" s="37" t="e">
        <f t="shared" si="95"/>
        <v>#N/A</v>
      </c>
      <c r="AB800" s="38" t="e">
        <f t="shared" si="96"/>
        <v>#N/A</v>
      </c>
      <c r="AC800" s="39" t="e">
        <f t="shared" si="97"/>
        <v>#N/A</v>
      </c>
    </row>
    <row r="801" spans="1:29" ht="10.5" customHeight="1">
      <c r="A801" s="25">
        <v>43176</v>
      </c>
      <c r="B801" s="26" t="s">
        <v>1106</v>
      </c>
      <c r="C801" s="27">
        <v>1</v>
      </c>
      <c r="D801" s="27" t="s">
        <v>26</v>
      </c>
      <c r="E801" s="28">
        <v>527</v>
      </c>
      <c r="F801" s="28">
        <v>527</v>
      </c>
      <c r="G801" s="28">
        <v>26.35</v>
      </c>
      <c r="H801" s="28">
        <v>4.5</v>
      </c>
      <c r="I801" s="28">
        <v>5</v>
      </c>
      <c r="J801" s="29">
        <v>2.112E-2</v>
      </c>
      <c r="K801" s="28">
        <v>4.5</v>
      </c>
      <c r="L801" s="28">
        <v>5</v>
      </c>
      <c r="M801" s="29">
        <f t="shared" si="99"/>
        <v>2.112E-2</v>
      </c>
      <c r="N801" s="30">
        <v>4607129504363</v>
      </c>
      <c r="O801" s="27">
        <v>73</v>
      </c>
      <c r="P801" s="27">
        <v>7321</v>
      </c>
      <c r="Q801" s="27" t="s">
        <v>1105</v>
      </c>
      <c r="R801" s="31" t="e">
        <f>VLOOKUP(Q801,[1]Страна!D$1:F$120,2,FALSE)</f>
        <v>#N/A</v>
      </c>
      <c r="S801" s="32" t="s">
        <v>47</v>
      </c>
      <c r="T801" s="27" t="str">
        <f>VLOOKUP(S801,[1]Страна!$A$2:$B$246,2,0)</f>
        <v>РОССИЯ</v>
      </c>
      <c r="W801" s="34"/>
      <c r="X801" s="35" t="e">
        <f t="shared" si="92"/>
        <v>#N/A</v>
      </c>
      <c r="Y801" s="35" t="e">
        <f>VLOOKUP(W801,A799:$S$5784,9,FALSE)</f>
        <v>#N/A</v>
      </c>
      <c r="Z801" s="36" t="e">
        <f t="shared" si="94"/>
        <v>#N/A</v>
      </c>
      <c r="AA801" s="37" t="e">
        <f t="shared" si="95"/>
        <v>#N/A</v>
      </c>
      <c r="AB801" s="38" t="e">
        <f t="shared" si="96"/>
        <v>#N/A</v>
      </c>
      <c r="AC801" s="39" t="e">
        <f t="shared" si="97"/>
        <v>#N/A</v>
      </c>
    </row>
    <row r="802" spans="1:29" ht="10.5" customHeight="1">
      <c r="A802" s="25">
        <v>52514</v>
      </c>
      <c r="B802" s="26" t="s">
        <v>1107</v>
      </c>
      <c r="C802" s="27">
        <v>1</v>
      </c>
      <c r="D802" s="27" t="s">
        <v>26</v>
      </c>
      <c r="E802" s="28">
        <v>791</v>
      </c>
      <c r="F802" s="28">
        <v>791</v>
      </c>
      <c r="G802" s="28">
        <v>39.550000000000004</v>
      </c>
      <c r="H802" s="28">
        <v>0.55000000000000004</v>
      </c>
      <c r="I802" s="28">
        <v>0.6</v>
      </c>
      <c r="J802" s="29">
        <v>1.856E-2</v>
      </c>
      <c r="K802" s="28">
        <v>0.55000000000000004</v>
      </c>
      <c r="L802" s="28">
        <v>0.6</v>
      </c>
      <c r="M802" s="29">
        <f t="shared" si="99"/>
        <v>1.856E-2</v>
      </c>
      <c r="N802" s="30">
        <v>4607129505018</v>
      </c>
      <c r="O802" s="27">
        <v>73</v>
      </c>
      <c r="P802" s="27">
        <v>7323</v>
      </c>
      <c r="Q802" s="27" t="s">
        <v>1105</v>
      </c>
      <c r="R802" s="31" t="e">
        <f>VLOOKUP(Q802,[1]Страна!D$1:F$120,2,FALSE)</f>
        <v>#N/A</v>
      </c>
      <c r="S802" s="32" t="s">
        <v>47</v>
      </c>
      <c r="T802" s="27" t="str">
        <f>VLOOKUP(S802,[1]Страна!$A$2:$B$246,2,0)</f>
        <v>РОССИЯ</v>
      </c>
      <c r="W802" s="34"/>
      <c r="X802" s="35" t="e">
        <f t="shared" si="92"/>
        <v>#N/A</v>
      </c>
      <c r="Y802" s="35" t="e">
        <f>VLOOKUP(W802,A800:$S$5784,9,FALSE)</f>
        <v>#N/A</v>
      </c>
      <c r="Z802" s="36" t="e">
        <f t="shared" si="94"/>
        <v>#N/A</v>
      </c>
      <c r="AA802" s="37" t="e">
        <f t="shared" si="95"/>
        <v>#N/A</v>
      </c>
      <c r="AB802" s="38" t="e">
        <f t="shared" si="96"/>
        <v>#N/A</v>
      </c>
      <c r="AC802" s="39" t="e">
        <f t="shared" si="97"/>
        <v>#N/A</v>
      </c>
    </row>
    <row r="803" spans="1:29" ht="10.5" customHeight="1">
      <c r="A803" s="25">
        <v>52512</v>
      </c>
      <c r="B803" s="26" t="s">
        <v>1108</v>
      </c>
      <c r="C803" s="27">
        <v>1</v>
      </c>
      <c r="D803" s="27" t="s">
        <v>26</v>
      </c>
      <c r="E803" s="28">
        <v>961</v>
      </c>
      <c r="F803" s="28">
        <v>961</v>
      </c>
      <c r="G803" s="28">
        <v>48.050000000000004</v>
      </c>
      <c r="H803" s="28">
        <v>4.9000000000000004</v>
      </c>
      <c r="I803" s="28">
        <v>5</v>
      </c>
      <c r="J803" s="29">
        <v>1.856E-2</v>
      </c>
      <c r="K803" s="28">
        <v>4.9000000000000004</v>
      </c>
      <c r="L803" s="28">
        <v>5</v>
      </c>
      <c r="M803" s="29">
        <f t="shared" si="99"/>
        <v>1.856E-2</v>
      </c>
      <c r="N803" s="30">
        <v>4607129505032</v>
      </c>
      <c r="O803" s="27">
        <v>73</v>
      </c>
      <c r="P803" s="27">
        <v>7323</v>
      </c>
      <c r="Q803" s="27" t="s">
        <v>1105</v>
      </c>
      <c r="R803" s="31" t="e">
        <f>VLOOKUP(Q803,[1]Страна!D$1:F$120,2,FALSE)</f>
        <v>#N/A</v>
      </c>
      <c r="S803" s="32" t="s">
        <v>47</v>
      </c>
      <c r="T803" s="27" t="str">
        <f>VLOOKUP(S803,[1]Страна!$A$2:$B$246,2,0)</f>
        <v>РОССИЯ</v>
      </c>
      <c r="W803" s="34"/>
      <c r="X803" s="35" t="e">
        <f t="shared" si="92"/>
        <v>#N/A</v>
      </c>
      <c r="Y803" s="35" t="e">
        <f>VLOOKUP(W803,A801:$S$5784,9,FALSE)</f>
        <v>#N/A</v>
      </c>
      <c r="Z803" s="36" t="e">
        <f t="shared" si="94"/>
        <v>#N/A</v>
      </c>
      <c r="AA803" s="37" t="e">
        <f t="shared" si="95"/>
        <v>#N/A</v>
      </c>
      <c r="AB803" s="38" t="e">
        <f t="shared" si="96"/>
        <v>#N/A</v>
      </c>
      <c r="AC803" s="39" t="e">
        <f t="shared" si="97"/>
        <v>#N/A</v>
      </c>
    </row>
    <row r="804" spans="1:29" ht="10.5" customHeight="1">
      <c r="A804" s="25">
        <v>43172</v>
      </c>
      <c r="B804" s="26" t="s">
        <v>1109</v>
      </c>
      <c r="C804" s="27">
        <v>1</v>
      </c>
      <c r="D804" s="27" t="s">
        <v>26</v>
      </c>
      <c r="E804" s="28">
        <v>876</v>
      </c>
      <c r="F804" s="28">
        <v>876</v>
      </c>
      <c r="G804" s="28">
        <v>43.800000000000004</v>
      </c>
      <c r="H804" s="28">
        <v>4.9000000000000004</v>
      </c>
      <c r="I804" s="28">
        <v>5</v>
      </c>
      <c r="J804" s="29">
        <v>4.6367999999999999E-2</v>
      </c>
      <c r="K804" s="28">
        <v>4.9000000000000004</v>
      </c>
      <c r="L804" s="28">
        <v>5</v>
      </c>
      <c r="M804" s="29">
        <f t="shared" si="99"/>
        <v>4.6367999999999999E-2</v>
      </c>
      <c r="N804" s="30">
        <v>4607129505056</v>
      </c>
      <c r="O804" s="27">
        <v>73</v>
      </c>
      <c r="P804" s="27">
        <v>7323</v>
      </c>
      <c r="Q804" s="27" t="s">
        <v>1105</v>
      </c>
      <c r="R804" s="31" t="e">
        <f>VLOOKUP(Q804,[1]Страна!D$1:F$120,2,FALSE)</f>
        <v>#N/A</v>
      </c>
      <c r="S804" s="32" t="s">
        <v>47</v>
      </c>
      <c r="T804" s="27" t="str">
        <f>VLOOKUP(S804,[1]Страна!$A$2:$B$246,2,0)</f>
        <v>РОССИЯ</v>
      </c>
      <c r="W804" s="34"/>
      <c r="X804" s="35" t="e">
        <f t="shared" si="92"/>
        <v>#N/A</v>
      </c>
      <c r="Y804" s="35" t="e">
        <f>VLOOKUP(W804,A802:$S$5784,9,FALSE)</f>
        <v>#N/A</v>
      </c>
      <c r="Z804" s="36" t="e">
        <f t="shared" si="94"/>
        <v>#N/A</v>
      </c>
      <c r="AA804" s="37" t="e">
        <f t="shared" si="95"/>
        <v>#N/A</v>
      </c>
      <c r="AB804" s="38" t="e">
        <f t="shared" si="96"/>
        <v>#N/A</v>
      </c>
      <c r="AC804" s="39" t="e">
        <f t="shared" si="97"/>
        <v>#N/A</v>
      </c>
    </row>
    <row r="805" spans="1:29" ht="10.5" customHeight="1">
      <c r="A805" s="25">
        <v>74714</v>
      </c>
      <c r="B805" s="26" t="s">
        <v>1110</v>
      </c>
      <c r="C805" s="27">
        <v>1</v>
      </c>
      <c r="D805" s="27" t="s">
        <v>26</v>
      </c>
      <c r="E805" s="28">
        <v>884</v>
      </c>
      <c r="F805" s="28">
        <v>884</v>
      </c>
      <c r="G805" s="28">
        <v>44.2</v>
      </c>
      <c r="H805" s="28">
        <v>4.9000000000000004</v>
      </c>
      <c r="I805" s="28">
        <v>5</v>
      </c>
      <c r="J805" s="29">
        <v>2.928E-2</v>
      </c>
      <c r="K805" s="28">
        <v>4.9000000000000004</v>
      </c>
      <c r="L805" s="28">
        <v>5</v>
      </c>
      <c r="M805" s="29">
        <f t="shared" si="99"/>
        <v>2.928E-2</v>
      </c>
      <c r="N805" s="30">
        <v>4607129503151</v>
      </c>
      <c r="O805" s="27">
        <v>73</v>
      </c>
      <c r="P805" s="27">
        <v>7323</v>
      </c>
      <c r="Q805" s="27" t="s">
        <v>1105</v>
      </c>
      <c r="R805" s="31" t="e">
        <f>VLOOKUP(Q805,[1]Страна!D$1:F$120,2,FALSE)</f>
        <v>#N/A</v>
      </c>
      <c r="S805" s="32" t="s">
        <v>47</v>
      </c>
      <c r="T805" s="27" t="str">
        <f>VLOOKUP(S805,[1]Страна!$A$2:$B$246,2,0)</f>
        <v>РОССИЯ</v>
      </c>
      <c r="W805" s="34"/>
      <c r="X805" s="35" t="e">
        <f t="shared" si="92"/>
        <v>#N/A</v>
      </c>
      <c r="Y805" s="35" t="e">
        <f>VLOOKUP(W805,A803:$S$5784,9,FALSE)</f>
        <v>#N/A</v>
      </c>
      <c r="Z805" s="36" t="e">
        <f t="shared" si="94"/>
        <v>#N/A</v>
      </c>
      <c r="AA805" s="37" t="e">
        <f t="shared" si="95"/>
        <v>#N/A</v>
      </c>
      <c r="AB805" s="38" t="e">
        <f t="shared" si="96"/>
        <v>#N/A</v>
      </c>
      <c r="AC805" s="39" t="e">
        <f t="shared" si="97"/>
        <v>#N/A</v>
      </c>
    </row>
    <row r="806" spans="1:29" ht="10.5" customHeight="1">
      <c r="A806" s="25">
        <v>39540</v>
      </c>
      <c r="B806" s="26" t="s">
        <v>1111</v>
      </c>
      <c r="C806" s="27">
        <v>1</v>
      </c>
      <c r="D806" s="27" t="s">
        <v>26</v>
      </c>
      <c r="E806" s="28">
        <v>629</v>
      </c>
      <c r="F806" s="28">
        <v>629</v>
      </c>
      <c r="G806" s="28">
        <v>31.450000000000003</v>
      </c>
      <c r="H806" s="28">
        <v>4</v>
      </c>
      <c r="I806" s="28">
        <v>5</v>
      </c>
      <c r="J806" s="29">
        <v>4.5263999999999999E-2</v>
      </c>
      <c r="K806" s="28">
        <v>4</v>
      </c>
      <c r="L806" s="28">
        <v>5</v>
      </c>
      <c r="M806" s="29">
        <f t="shared" si="99"/>
        <v>4.5263999999999999E-2</v>
      </c>
      <c r="N806" s="30">
        <v>4607129503106</v>
      </c>
      <c r="O806" s="27">
        <v>73</v>
      </c>
      <c r="P806" s="27">
        <v>7323</v>
      </c>
      <c r="Q806" s="27" t="s">
        <v>1105</v>
      </c>
      <c r="R806" s="31" t="e">
        <f>VLOOKUP(Q806,[1]Страна!D$1:F$120,2,FALSE)</f>
        <v>#N/A</v>
      </c>
      <c r="S806" s="32" t="s">
        <v>47</v>
      </c>
      <c r="T806" s="27" t="str">
        <f>VLOOKUP(S806,[1]Страна!$A$2:$B$246,2,0)</f>
        <v>РОССИЯ</v>
      </c>
      <c r="W806" s="34"/>
      <c r="X806" s="35" t="e">
        <f t="shared" si="92"/>
        <v>#N/A</v>
      </c>
      <c r="Y806" s="35" t="e">
        <f>VLOOKUP(W806,A804:$S$5784,9,FALSE)</f>
        <v>#N/A</v>
      </c>
      <c r="Z806" s="36" t="e">
        <f t="shared" si="94"/>
        <v>#N/A</v>
      </c>
      <c r="AA806" s="37" t="e">
        <f t="shared" si="95"/>
        <v>#N/A</v>
      </c>
      <c r="AB806" s="38" t="e">
        <f t="shared" si="96"/>
        <v>#N/A</v>
      </c>
      <c r="AC806" s="39" t="e">
        <f t="shared" si="97"/>
        <v>#N/A</v>
      </c>
    </row>
    <row r="807" spans="1:29" ht="10.5" customHeight="1">
      <c r="A807" s="25">
        <v>220261</v>
      </c>
      <c r="B807" s="26" t="s">
        <v>1112</v>
      </c>
      <c r="C807" s="27">
        <v>2</v>
      </c>
      <c r="D807" s="27" t="s">
        <v>26</v>
      </c>
      <c r="E807" s="28">
        <v>1845</v>
      </c>
      <c r="F807" s="28">
        <v>3690</v>
      </c>
      <c r="G807" s="28">
        <v>110.7</v>
      </c>
      <c r="H807" s="28">
        <v>2.9</v>
      </c>
      <c r="I807" s="28">
        <v>3</v>
      </c>
      <c r="J807" s="29">
        <v>1.47E-2</v>
      </c>
      <c r="K807" s="28">
        <v>5.8</v>
      </c>
      <c r="L807" s="28">
        <v>6</v>
      </c>
      <c r="M807" s="29">
        <f t="shared" si="99"/>
        <v>2.9399999999999999E-2</v>
      </c>
      <c r="N807" s="30">
        <v>8693807229358</v>
      </c>
      <c r="O807" s="27">
        <v>85</v>
      </c>
      <c r="P807" s="27">
        <v>8516</v>
      </c>
      <c r="Q807" s="27" t="s">
        <v>221</v>
      </c>
      <c r="R807" s="31">
        <f>VLOOKUP(Q807,[1]Страна!D$1:F$120,2,FALSE)</f>
        <v>0.03</v>
      </c>
      <c r="S807" s="32" t="s">
        <v>28</v>
      </c>
      <c r="T807" s="27" t="str">
        <f>VLOOKUP(S807,[1]Страна!$A$2:$B$246,2,0)</f>
        <v>КИТАЙ</v>
      </c>
      <c r="W807" s="34"/>
      <c r="X807" s="35" t="e">
        <f t="shared" si="92"/>
        <v>#N/A</v>
      </c>
      <c r="Y807" s="35" t="e">
        <f>VLOOKUP(W807,A805:$S$5784,9,FALSE)</f>
        <v>#N/A</v>
      </c>
      <c r="Z807" s="36" t="e">
        <f t="shared" si="94"/>
        <v>#N/A</v>
      </c>
      <c r="AA807" s="37" t="e">
        <f t="shared" si="95"/>
        <v>#N/A</v>
      </c>
      <c r="AB807" s="38" t="e">
        <f t="shared" si="96"/>
        <v>#N/A</v>
      </c>
      <c r="AC807" s="39" t="e">
        <f t="shared" si="97"/>
        <v>#N/A</v>
      </c>
    </row>
    <row r="808" spans="1:29" ht="10.5" customHeight="1">
      <c r="A808" s="25" t="s">
        <v>1113</v>
      </c>
      <c r="B808" s="26" t="s">
        <v>1114</v>
      </c>
      <c r="C808" s="27">
        <v>2</v>
      </c>
      <c r="D808" s="27" t="s">
        <v>220</v>
      </c>
      <c r="E808" s="28">
        <v>2180</v>
      </c>
      <c r="F808" s="28">
        <v>4360</v>
      </c>
      <c r="G808" s="28">
        <v>88.072000000000003</v>
      </c>
      <c r="H808" s="28">
        <v>3.4</v>
      </c>
      <c r="I808" s="28">
        <v>3.75</v>
      </c>
      <c r="J808" s="29">
        <v>2.112E-2</v>
      </c>
      <c r="K808" s="28">
        <v>6.8</v>
      </c>
      <c r="L808" s="28">
        <v>7.5</v>
      </c>
      <c r="M808" s="29">
        <v>0</v>
      </c>
      <c r="N808" s="30"/>
      <c r="O808" s="27">
        <v>85</v>
      </c>
      <c r="P808" s="27">
        <v>8516</v>
      </c>
      <c r="Q808" s="27" t="s">
        <v>389</v>
      </c>
      <c r="R808" s="31">
        <f>VLOOKUP(Q808,[1]Страна!D$1:F$120,2,FALSE)</f>
        <v>0.05</v>
      </c>
      <c r="S808" s="32" t="s">
        <v>28</v>
      </c>
      <c r="T808" s="27" t="str">
        <f>VLOOKUP(S808,[1]Страна!$A$2:$B$246,2,0)</f>
        <v>КИТАЙ</v>
      </c>
      <c r="W808" s="34"/>
      <c r="X808" s="35" t="e">
        <f t="shared" si="92"/>
        <v>#N/A</v>
      </c>
      <c r="Y808" s="35" t="e">
        <f>VLOOKUP(W808,A806:$S$5784,9,FALSE)</f>
        <v>#N/A</v>
      </c>
      <c r="Z808" s="36" t="e">
        <f t="shared" si="94"/>
        <v>#N/A</v>
      </c>
      <c r="AA808" s="37" t="e">
        <f t="shared" si="95"/>
        <v>#N/A</v>
      </c>
      <c r="AB808" s="38" t="e">
        <f t="shared" si="96"/>
        <v>#N/A</v>
      </c>
      <c r="AC808" s="39" t="e">
        <f t="shared" si="97"/>
        <v>#N/A</v>
      </c>
    </row>
    <row r="809" spans="1:29" ht="10.5" customHeight="1">
      <c r="A809" s="25">
        <v>38833</v>
      </c>
      <c r="B809" s="26" t="s">
        <v>1115</v>
      </c>
      <c r="C809" s="27">
        <v>1</v>
      </c>
      <c r="D809" s="27" t="s">
        <v>26</v>
      </c>
      <c r="E809" s="28">
        <v>1913</v>
      </c>
      <c r="F809" s="28">
        <v>1913</v>
      </c>
      <c r="G809" s="28">
        <v>95.65</v>
      </c>
      <c r="H809" s="28">
        <v>3.6</v>
      </c>
      <c r="I809" s="28">
        <v>5</v>
      </c>
      <c r="J809" s="29">
        <v>1.5959999999999998E-2</v>
      </c>
      <c r="K809" s="28">
        <v>3.6</v>
      </c>
      <c r="L809" s="28">
        <v>5</v>
      </c>
      <c r="M809" s="29">
        <f t="shared" ref="M809:M831" si="100">C809*J809</f>
        <v>1.5959999999999998E-2</v>
      </c>
      <c r="N809" s="30">
        <v>0</v>
      </c>
      <c r="O809" s="27">
        <v>0</v>
      </c>
      <c r="P809" s="27">
        <v>0</v>
      </c>
      <c r="Q809" s="27" t="s">
        <v>175</v>
      </c>
      <c r="R809" s="31">
        <f>VLOOKUP(Q809,[1]Страна!D$1:F$120,2,FALSE)</f>
        <v>0.03</v>
      </c>
      <c r="S809" s="32" t="s">
        <v>28</v>
      </c>
      <c r="T809" s="27" t="str">
        <f>VLOOKUP(S809,[1]Страна!$A$2:$B$246,2,0)</f>
        <v>КИТАЙ</v>
      </c>
      <c r="W809" s="34"/>
      <c r="X809" s="35" t="e">
        <f t="shared" si="92"/>
        <v>#N/A</v>
      </c>
      <c r="Y809" s="35" t="e">
        <f>VLOOKUP(W809,A807:$S$5784,9,FALSE)</f>
        <v>#N/A</v>
      </c>
      <c r="Z809" s="36" t="e">
        <f t="shared" si="94"/>
        <v>#N/A</v>
      </c>
      <c r="AA809" s="37" t="e">
        <f t="shared" si="95"/>
        <v>#N/A</v>
      </c>
      <c r="AB809" s="38" t="e">
        <f t="shared" si="96"/>
        <v>#N/A</v>
      </c>
      <c r="AC809" s="39" t="e">
        <f t="shared" si="97"/>
        <v>#N/A</v>
      </c>
    </row>
    <row r="810" spans="1:29" ht="10.5" customHeight="1">
      <c r="A810" s="25">
        <v>134178</v>
      </c>
      <c r="B810" s="26" t="s">
        <v>1116</v>
      </c>
      <c r="C810" s="27">
        <v>1</v>
      </c>
      <c r="D810" s="27" t="s">
        <v>26</v>
      </c>
      <c r="E810" s="28">
        <v>16448</v>
      </c>
      <c r="F810" s="28">
        <v>16448</v>
      </c>
      <c r="G810" s="28">
        <v>328.96</v>
      </c>
      <c r="H810" s="28">
        <v>16.2</v>
      </c>
      <c r="I810" s="28">
        <v>18</v>
      </c>
      <c r="J810" s="29">
        <v>0.14899999999999999</v>
      </c>
      <c r="K810" s="28">
        <v>16.2</v>
      </c>
      <c r="L810" s="28">
        <v>18</v>
      </c>
      <c r="M810" s="29">
        <f t="shared" si="100"/>
        <v>0.14899999999999999</v>
      </c>
      <c r="N810" s="30">
        <v>8806087203677</v>
      </c>
      <c r="O810" s="27">
        <v>0</v>
      </c>
      <c r="P810" s="27">
        <v>0</v>
      </c>
      <c r="Q810" s="27" t="s">
        <v>1117</v>
      </c>
      <c r="R810" s="31" t="e">
        <f>VLOOKUP(Q810,[1]Страна!D$1:F$120,2,FALSE)</f>
        <v>#N/A</v>
      </c>
      <c r="S810" s="32" t="s">
        <v>39</v>
      </c>
      <c r="T810" s="27" t="str">
        <f>VLOOKUP(S810,[1]Страна!$A$2:$B$246,2,0)</f>
        <v>ИНДОНЕЗИЯ</v>
      </c>
      <c r="W810" s="34"/>
      <c r="X810" s="35" t="e">
        <f t="shared" si="92"/>
        <v>#N/A</v>
      </c>
      <c r="Y810" s="35" t="e">
        <f>VLOOKUP(W810,A808:$S$5784,9,FALSE)</f>
        <v>#N/A</v>
      </c>
      <c r="Z810" s="36" t="e">
        <f t="shared" si="94"/>
        <v>#N/A</v>
      </c>
      <c r="AA810" s="37" t="e">
        <f t="shared" si="95"/>
        <v>#N/A</v>
      </c>
      <c r="AB810" s="38" t="e">
        <f t="shared" si="96"/>
        <v>#N/A</v>
      </c>
      <c r="AC810" s="39" t="e">
        <f t="shared" si="97"/>
        <v>#N/A</v>
      </c>
    </row>
    <row r="811" spans="1:29" ht="10.5" customHeight="1">
      <c r="A811" s="25">
        <v>25431</v>
      </c>
      <c r="B811" s="26" t="s">
        <v>1118</v>
      </c>
      <c r="C811" s="27">
        <v>1</v>
      </c>
      <c r="D811" s="27" t="s">
        <v>26</v>
      </c>
      <c r="E811" s="28">
        <v>8866</v>
      </c>
      <c r="F811" s="28">
        <v>8866</v>
      </c>
      <c r="G811" s="28">
        <v>265.98</v>
      </c>
      <c r="H811" s="28">
        <v>30.4</v>
      </c>
      <c r="I811" s="28">
        <v>37</v>
      </c>
      <c r="J811" s="29">
        <v>0.29573300000000002</v>
      </c>
      <c r="K811" s="28">
        <v>30.4</v>
      </c>
      <c r="L811" s="28">
        <v>37</v>
      </c>
      <c r="M811" s="29">
        <f t="shared" si="100"/>
        <v>0.29573300000000002</v>
      </c>
      <c r="N811" s="30">
        <v>4811260003917</v>
      </c>
      <c r="O811" s="27">
        <v>85</v>
      </c>
      <c r="P811" s="27">
        <v>8516</v>
      </c>
      <c r="Q811" s="27" t="s">
        <v>973</v>
      </c>
      <c r="R811" s="31">
        <f>VLOOKUP(Q811,[1]Страна!D$1:F$120,2,FALSE)</f>
        <v>0.03</v>
      </c>
      <c r="S811" s="32" t="s">
        <v>457</v>
      </c>
      <c r="T811" s="27" t="str">
        <f>VLOOKUP(S811,[1]Страна!$A$2:$B$246,2,0)</f>
        <v xml:space="preserve">БЕЛАРУСЬ </v>
      </c>
      <c r="W811" s="34"/>
      <c r="X811" s="35" t="e">
        <f t="shared" si="92"/>
        <v>#N/A</v>
      </c>
      <c r="Y811" s="35" t="e">
        <f>VLOOKUP(W811,A809:$S$5784,9,FALSE)</f>
        <v>#N/A</v>
      </c>
      <c r="Z811" s="36" t="e">
        <f t="shared" si="94"/>
        <v>#N/A</v>
      </c>
      <c r="AA811" s="37" t="e">
        <f t="shared" si="95"/>
        <v>#N/A</v>
      </c>
      <c r="AB811" s="38" t="e">
        <f t="shared" si="96"/>
        <v>#N/A</v>
      </c>
      <c r="AC811" s="39" t="e">
        <f t="shared" si="97"/>
        <v>#N/A</v>
      </c>
    </row>
    <row r="812" spans="1:29" ht="10.5" customHeight="1">
      <c r="A812" s="25">
        <v>222332</v>
      </c>
      <c r="B812" s="26" t="s">
        <v>1119</v>
      </c>
      <c r="C812" s="27">
        <v>2</v>
      </c>
      <c r="D812" s="27" t="s">
        <v>26</v>
      </c>
      <c r="E812" s="28">
        <v>11781</v>
      </c>
      <c r="F812" s="28">
        <v>23562</v>
      </c>
      <c r="G812" s="28">
        <v>706.86</v>
      </c>
      <c r="H812" s="28">
        <v>33</v>
      </c>
      <c r="I812" s="28">
        <v>36</v>
      </c>
      <c r="J812" s="29">
        <v>0.2535</v>
      </c>
      <c r="K812" s="28">
        <v>66</v>
      </c>
      <c r="L812" s="28">
        <v>72</v>
      </c>
      <c r="M812" s="29">
        <f t="shared" si="100"/>
        <v>0.50700000000000001</v>
      </c>
      <c r="N812" s="30">
        <v>4811260008400</v>
      </c>
      <c r="O812" s="27">
        <v>85</v>
      </c>
      <c r="P812" s="27">
        <v>8516</v>
      </c>
      <c r="Q812" s="27" t="s">
        <v>973</v>
      </c>
      <c r="R812" s="31">
        <f>VLOOKUP(Q812,[1]Страна!D$1:F$120,2,FALSE)</f>
        <v>0.03</v>
      </c>
      <c r="S812" s="32" t="s">
        <v>457</v>
      </c>
      <c r="T812" s="27" t="str">
        <f>VLOOKUP(S812,[1]Страна!$A$2:$B$246,2,0)</f>
        <v xml:space="preserve">БЕЛАРУСЬ </v>
      </c>
      <c r="W812" s="34"/>
      <c r="X812" s="35" t="e">
        <f t="shared" si="92"/>
        <v>#N/A</v>
      </c>
      <c r="Y812" s="35" t="e">
        <f>VLOOKUP(W812,A810:$S$5784,9,FALSE)</f>
        <v>#N/A</v>
      </c>
      <c r="Z812" s="36" t="e">
        <f t="shared" si="94"/>
        <v>#N/A</v>
      </c>
      <c r="AA812" s="37" t="e">
        <f t="shared" si="95"/>
        <v>#N/A</v>
      </c>
      <c r="AB812" s="38" t="e">
        <f t="shared" si="96"/>
        <v>#N/A</v>
      </c>
      <c r="AC812" s="39" t="e">
        <f t="shared" si="97"/>
        <v>#N/A</v>
      </c>
    </row>
    <row r="813" spans="1:29" ht="10.5" customHeight="1">
      <c r="A813" s="25">
        <v>47341</v>
      </c>
      <c r="B813" s="26" t="s">
        <v>1120</v>
      </c>
      <c r="C813" s="27">
        <v>1</v>
      </c>
      <c r="D813" s="27" t="s">
        <v>26</v>
      </c>
      <c r="E813" s="28">
        <v>11177</v>
      </c>
      <c r="F813" s="28">
        <v>11177</v>
      </c>
      <c r="G813" s="28">
        <v>335.31</v>
      </c>
      <c r="H813" s="28">
        <v>31.7</v>
      </c>
      <c r="I813" s="28">
        <v>37</v>
      </c>
      <c r="J813" s="29">
        <v>0.1694</v>
      </c>
      <c r="K813" s="28">
        <v>31.7</v>
      </c>
      <c r="L813" s="28">
        <v>37</v>
      </c>
      <c r="M813" s="29">
        <f t="shared" si="100"/>
        <v>0.1694</v>
      </c>
      <c r="N813" s="30">
        <v>4811260003702</v>
      </c>
      <c r="O813" s="27">
        <v>85</v>
      </c>
      <c r="P813" s="27">
        <v>8516</v>
      </c>
      <c r="Q813" s="27" t="s">
        <v>973</v>
      </c>
      <c r="R813" s="31">
        <f>VLOOKUP(Q813,[1]Страна!D$1:F$120,2,FALSE)</f>
        <v>0.03</v>
      </c>
      <c r="S813" s="32" t="s">
        <v>457</v>
      </c>
      <c r="T813" s="27" t="str">
        <f>VLOOKUP(S813,[1]Страна!$A$2:$B$246,2,0)</f>
        <v xml:space="preserve">БЕЛАРУСЬ </v>
      </c>
      <c r="W813" s="34"/>
      <c r="X813" s="35" t="e">
        <f t="shared" si="92"/>
        <v>#N/A</v>
      </c>
      <c r="Y813" s="35" t="e">
        <f>VLOOKUP(W813,A811:$S$5784,9,FALSE)</f>
        <v>#N/A</v>
      </c>
      <c r="Z813" s="36" t="e">
        <f t="shared" si="94"/>
        <v>#N/A</v>
      </c>
      <c r="AA813" s="37" t="e">
        <f t="shared" si="95"/>
        <v>#N/A</v>
      </c>
      <c r="AB813" s="38" t="e">
        <f t="shared" si="96"/>
        <v>#N/A</v>
      </c>
      <c r="AC813" s="39" t="e">
        <f t="shared" si="97"/>
        <v>#N/A</v>
      </c>
    </row>
    <row r="814" spans="1:29" ht="10.5" customHeight="1">
      <c r="A814" s="25">
        <v>59974</v>
      </c>
      <c r="B814" s="26" t="s">
        <v>1121</v>
      </c>
      <c r="C814" s="27">
        <v>1</v>
      </c>
      <c r="D814" s="27" t="s">
        <v>26</v>
      </c>
      <c r="E814" s="28">
        <v>13489</v>
      </c>
      <c r="F814" s="28">
        <v>13489</v>
      </c>
      <c r="G814" s="28">
        <v>404.66999999999996</v>
      </c>
      <c r="H814" s="28">
        <v>32.9</v>
      </c>
      <c r="I814" s="28">
        <v>37.5</v>
      </c>
      <c r="J814" s="29">
        <v>0.29178500000000002</v>
      </c>
      <c r="K814" s="28">
        <v>32.9</v>
      </c>
      <c r="L814" s="28">
        <v>37.5</v>
      </c>
      <c r="M814" s="29">
        <f t="shared" si="100"/>
        <v>0.29178500000000002</v>
      </c>
      <c r="N814" s="30">
        <v>4811260006109</v>
      </c>
      <c r="O814" s="27">
        <v>85</v>
      </c>
      <c r="P814" s="27">
        <v>8516</v>
      </c>
      <c r="Q814" s="27" t="s">
        <v>973</v>
      </c>
      <c r="R814" s="31">
        <f>VLOOKUP(Q814,[1]Страна!D$1:F$120,2,FALSE)</f>
        <v>0.03</v>
      </c>
      <c r="S814" s="32" t="s">
        <v>457</v>
      </c>
      <c r="T814" s="27" t="str">
        <f>VLOOKUP(S814,[1]Страна!$A$2:$B$246,2,0)</f>
        <v xml:space="preserve">БЕЛАРУСЬ </v>
      </c>
      <c r="W814" s="34"/>
      <c r="X814" s="35" t="e">
        <f t="shared" ref="X814:X877" si="101">VLOOKUP(W814,$A$2:$S$5784,8,FALSE)</f>
        <v>#N/A</v>
      </c>
      <c r="Y814" s="35" t="e">
        <f>VLOOKUP(W814,A812:$S$5784,9,FALSE)</f>
        <v>#N/A</v>
      </c>
      <c r="Z814" s="36" t="e">
        <f t="shared" si="94"/>
        <v>#N/A</v>
      </c>
      <c r="AA814" s="37" t="e">
        <f t="shared" si="95"/>
        <v>#N/A</v>
      </c>
      <c r="AB814" s="38" t="e">
        <f t="shared" si="96"/>
        <v>#N/A</v>
      </c>
      <c r="AC814" s="39" t="e">
        <f t="shared" si="97"/>
        <v>#N/A</v>
      </c>
    </row>
    <row r="815" spans="1:29" ht="10.5" customHeight="1">
      <c r="A815" s="25">
        <v>53423</v>
      </c>
      <c r="B815" s="26" t="s">
        <v>1122</v>
      </c>
      <c r="C815" s="27">
        <v>1</v>
      </c>
      <c r="D815" s="27" t="s">
        <v>26</v>
      </c>
      <c r="E815" s="28">
        <v>13522</v>
      </c>
      <c r="F815" s="28">
        <v>13522</v>
      </c>
      <c r="G815" s="28">
        <v>405.65999999999997</v>
      </c>
      <c r="H815" s="28">
        <v>32.9</v>
      </c>
      <c r="I815" s="28">
        <v>33.5</v>
      </c>
      <c r="J815" s="29">
        <v>0.31905600000000001</v>
      </c>
      <c r="K815" s="28">
        <v>32.9</v>
      </c>
      <c r="L815" s="28">
        <v>32.9</v>
      </c>
      <c r="M815" s="29">
        <f t="shared" si="100"/>
        <v>0.31905600000000001</v>
      </c>
      <c r="N815" s="30">
        <v>4811260005386</v>
      </c>
      <c r="O815" s="27">
        <v>85</v>
      </c>
      <c r="P815" s="27">
        <v>8516</v>
      </c>
      <c r="Q815" s="27" t="s">
        <v>973</v>
      </c>
      <c r="R815" s="31">
        <f>VLOOKUP(Q815,[1]Страна!D$1:F$120,2,FALSE)</f>
        <v>0.03</v>
      </c>
      <c r="S815" s="32" t="s">
        <v>457</v>
      </c>
      <c r="T815" s="27" t="str">
        <f>VLOOKUP(S815,[1]Страна!$A$2:$B$246,2,0)</f>
        <v xml:space="preserve">БЕЛАРУСЬ </v>
      </c>
      <c r="W815" s="34"/>
      <c r="X815" s="35" t="e">
        <f t="shared" si="101"/>
        <v>#N/A</v>
      </c>
      <c r="Y815" s="35" t="e">
        <f>VLOOKUP(W815,A813:$S$5784,9,FALSE)</f>
        <v>#N/A</v>
      </c>
      <c r="Z815" s="36" t="e">
        <f t="shared" si="94"/>
        <v>#N/A</v>
      </c>
      <c r="AA815" s="37" t="e">
        <f t="shared" si="95"/>
        <v>#N/A</v>
      </c>
      <c r="AB815" s="38" t="e">
        <f t="shared" si="96"/>
        <v>#N/A</v>
      </c>
      <c r="AC815" s="39" t="e">
        <f t="shared" si="97"/>
        <v>#N/A</v>
      </c>
    </row>
    <row r="816" spans="1:29" ht="10.5" customHeight="1">
      <c r="A816" s="25">
        <v>108560</v>
      </c>
      <c r="B816" s="26" t="s">
        <v>1123</v>
      </c>
      <c r="C816" s="27">
        <v>1</v>
      </c>
      <c r="D816" s="27" t="s">
        <v>26</v>
      </c>
      <c r="E816" s="28">
        <v>13350</v>
      </c>
      <c r="F816" s="28">
        <v>13350</v>
      </c>
      <c r="G816" s="28">
        <v>400.5</v>
      </c>
      <c r="H816" s="28">
        <v>32.9</v>
      </c>
      <c r="I816" s="28">
        <v>33.5</v>
      </c>
      <c r="J816" s="29">
        <v>0.28314</v>
      </c>
      <c r="K816" s="28">
        <v>32.9</v>
      </c>
      <c r="L816" s="28">
        <v>32.9</v>
      </c>
      <c r="M816" s="29">
        <f t="shared" si="100"/>
        <v>0.28314</v>
      </c>
      <c r="N816" s="30">
        <v>4811260003528</v>
      </c>
      <c r="O816" s="27">
        <v>85</v>
      </c>
      <c r="P816" s="27">
        <v>8516</v>
      </c>
      <c r="Q816" s="27" t="s">
        <v>973</v>
      </c>
      <c r="R816" s="31">
        <f>VLOOKUP(Q816,[1]Страна!D$1:F$120,2,FALSE)</f>
        <v>0.03</v>
      </c>
      <c r="S816" s="32" t="s">
        <v>457</v>
      </c>
      <c r="T816" s="27" t="str">
        <f>VLOOKUP(S816,[1]Страна!$A$2:$B$246,2,0)</f>
        <v xml:space="preserve">БЕЛАРУСЬ </v>
      </c>
      <c r="W816" s="34"/>
      <c r="X816" s="35" t="e">
        <f t="shared" si="101"/>
        <v>#N/A</v>
      </c>
      <c r="Y816" s="35" t="e">
        <f>VLOOKUP(W816,A814:$S$5784,9,FALSE)</f>
        <v>#N/A</v>
      </c>
      <c r="Z816" s="36" t="e">
        <f t="shared" si="94"/>
        <v>#N/A</v>
      </c>
      <c r="AA816" s="37" t="e">
        <f t="shared" si="95"/>
        <v>#N/A</v>
      </c>
      <c r="AB816" s="38" t="e">
        <f t="shared" si="96"/>
        <v>#N/A</v>
      </c>
      <c r="AC816" s="39" t="e">
        <f t="shared" si="97"/>
        <v>#N/A</v>
      </c>
    </row>
    <row r="817" spans="1:29" ht="10.5" customHeight="1">
      <c r="A817" s="25">
        <v>114137</v>
      </c>
      <c r="B817" s="26" t="s">
        <v>1124</v>
      </c>
      <c r="C817" s="27">
        <v>1</v>
      </c>
      <c r="D817" s="27" t="s">
        <v>26</v>
      </c>
      <c r="E817" s="28">
        <v>13465</v>
      </c>
      <c r="F817" s="28">
        <v>13465</v>
      </c>
      <c r="G817" s="28">
        <v>403.95</v>
      </c>
      <c r="H817" s="28">
        <v>32.9</v>
      </c>
      <c r="I817" s="28">
        <v>35</v>
      </c>
      <c r="J817" s="29">
        <v>0.27027000000000001</v>
      </c>
      <c r="K817" s="28">
        <v>32.9</v>
      </c>
      <c r="L817" s="28">
        <v>32.9</v>
      </c>
      <c r="M817" s="29">
        <f t="shared" si="100"/>
        <v>0.27027000000000001</v>
      </c>
      <c r="N817" s="30">
        <v>4811260006116</v>
      </c>
      <c r="O817" s="27">
        <v>85</v>
      </c>
      <c r="P817" s="27">
        <v>8516</v>
      </c>
      <c r="Q817" s="27" t="s">
        <v>973</v>
      </c>
      <c r="R817" s="31">
        <f>VLOOKUP(Q817,[1]Страна!D$1:F$120,2,FALSE)</f>
        <v>0.03</v>
      </c>
      <c r="S817" s="32" t="s">
        <v>457</v>
      </c>
      <c r="T817" s="27" t="str">
        <f>VLOOKUP(S817,[1]Страна!$A$2:$B$246,2,0)</f>
        <v xml:space="preserve">БЕЛАРУСЬ </v>
      </c>
      <c r="W817" s="34"/>
      <c r="X817" s="35" t="e">
        <f t="shared" si="101"/>
        <v>#N/A</v>
      </c>
      <c r="Y817" s="35" t="e">
        <f>VLOOKUP(W817,A815:$S$5784,9,FALSE)</f>
        <v>#N/A</v>
      </c>
      <c r="Z817" s="36" t="e">
        <f t="shared" si="94"/>
        <v>#N/A</v>
      </c>
      <c r="AA817" s="37" t="e">
        <f t="shared" si="95"/>
        <v>#N/A</v>
      </c>
      <c r="AB817" s="38" t="e">
        <f t="shared" si="96"/>
        <v>#N/A</v>
      </c>
      <c r="AC817" s="39" t="e">
        <f t="shared" si="97"/>
        <v>#N/A</v>
      </c>
    </row>
    <row r="818" spans="1:29" ht="10.5" customHeight="1">
      <c r="A818" s="25">
        <v>107238</v>
      </c>
      <c r="B818" s="26" t="s">
        <v>1125</v>
      </c>
      <c r="C818" s="27">
        <v>1</v>
      </c>
      <c r="D818" s="27" t="s">
        <v>26</v>
      </c>
      <c r="E818" s="28">
        <v>13358</v>
      </c>
      <c r="F818" s="28">
        <v>13358</v>
      </c>
      <c r="G818" s="28">
        <v>400.74</v>
      </c>
      <c r="H818" s="28">
        <v>32.9</v>
      </c>
      <c r="I818" s="28">
        <v>38</v>
      </c>
      <c r="J818" s="29">
        <v>0.28749599999999997</v>
      </c>
      <c r="K818" s="28">
        <v>32.9</v>
      </c>
      <c r="L818" s="28">
        <v>38</v>
      </c>
      <c r="M818" s="29">
        <f t="shared" si="100"/>
        <v>0.28749599999999997</v>
      </c>
      <c r="N818" s="30">
        <v>4811260007335</v>
      </c>
      <c r="O818" s="27">
        <v>85</v>
      </c>
      <c r="P818" s="27">
        <v>8516</v>
      </c>
      <c r="Q818" s="27" t="s">
        <v>973</v>
      </c>
      <c r="R818" s="31">
        <f>VLOOKUP(Q818,[1]Страна!D$1:F$120,2,FALSE)</f>
        <v>0.03</v>
      </c>
      <c r="S818" s="32" t="s">
        <v>457</v>
      </c>
      <c r="T818" s="27" t="str">
        <f>VLOOKUP(S818,[1]Страна!$A$2:$B$246,2,0)</f>
        <v xml:space="preserve">БЕЛАРУСЬ </v>
      </c>
      <c r="W818" s="34"/>
      <c r="X818" s="35" t="e">
        <f t="shared" si="101"/>
        <v>#N/A</v>
      </c>
      <c r="Y818" s="35" t="e">
        <f>VLOOKUP(W818,A816:$S$5784,9,FALSE)</f>
        <v>#N/A</v>
      </c>
      <c r="Z818" s="36" t="e">
        <f t="shared" si="94"/>
        <v>#N/A</v>
      </c>
      <c r="AA818" s="37" t="e">
        <f t="shared" si="95"/>
        <v>#N/A</v>
      </c>
      <c r="AB818" s="38" t="e">
        <f t="shared" si="96"/>
        <v>#N/A</v>
      </c>
      <c r="AC818" s="39" t="e">
        <f t="shared" si="97"/>
        <v>#N/A</v>
      </c>
    </row>
    <row r="819" spans="1:29" ht="10.5" customHeight="1">
      <c r="A819" s="25">
        <v>108562</v>
      </c>
      <c r="B819" s="26" t="s">
        <v>1126</v>
      </c>
      <c r="C819" s="27">
        <v>1</v>
      </c>
      <c r="D819" s="27" t="s">
        <v>26</v>
      </c>
      <c r="E819" s="28">
        <v>13325</v>
      </c>
      <c r="F819" s="28">
        <v>13325</v>
      </c>
      <c r="G819" s="28">
        <v>399.75</v>
      </c>
      <c r="H819" s="28">
        <v>32.9</v>
      </c>
      <c r="I819" s="28">
        <v>38</v>
      </c>
      <c r="J819" s="29">
        <v>0.28314</v>
      </c>
      <c r="K819" s="28">
        <v>32.9</v>
      </c>
      <c r="L819" s="28">
        <v>38</v>
      </c>
      <c r="M819" s="29">
        <f t="shared" si="100"/>
        <v>0.28314</v>
      </c>
      <c r="N819" s="30">
        <v>4811260007359</v>
      </c>
      <c r="O819" s="27">
        <v>85</v>
      </c>
      <c r="P819" s="27">
        <v>8516</v>
      </c>
      <c r="Q819" s="27" t="s">
        <v>973</v>
      </c>
      <c r="R819" s="31">
        <f>VLOOKUP(Q819,[1]Страна!D$1:F$120,2,FALSE)</f>
        <v>0.03</v>
      </c>
      <c r="S819" s="32" t="s">
        <v>457</v>
      </c>
      <c r="T819" s="27" t="str">
        <f>VLOOKUP(S819,[1]Страна!$A$2:$B$246,2,0)</f>
        <v xml:space="preserve">БЕЛАРУСЬ </v>
      </c>
      <c r="W819" s="34"/>
      <c r="X819" s="35" t="e">
        <f t="shared" si="101"/>
        <v>#N/A</v>
      </c>
      <c r="Y819" s="35" t="e">
        <f>VLOOKUP(W819,A817:$S$5784,9,FALSE)</f>
        <v>#N/A</v>
      </c>
      <c r="Z819" s="36" t="e">
        <f t="shared" si="94"/>
        <v>#N/A</v>
      </c>
      <c r="AA819" s="37" t="e">
        <f t="shared" si="95"/>
        <v>#N/A</v>
      </c>
      <c r="AB819" s="38" t="e">
        <f t="shared" si="96"/>
        <v>#N/A</v>
      </c>
      <c r="AC819" s="39" t="e">
        <f t="shared" si="97"/>
        <v>#N/A</v>
      </c>
    </row>
    <row r="820" spans="1:29" ht="10.5" customHeight="1">
      <c r="A820" s="25">
        <v>107239</v>
      </c>
      <c r="B820" s="26" t="s">
        <v>1127</v>
      </c>
      <c r="C820" s="27">
        <v>1</v>
      </c>
      <c r="D820" s="27" t="s">
        <v>26</v>
      </c>
      <c r="E820" s="28">
        <v>13014</v>
      </c>
      <c r="F820" s="28">
        <v>13014</v>
      </c>
      <c r="G820" s="28">
        <v>390.41999999999996</v>
      </c>
      <c r="H820" s="28">
        <v>32.9</v>
      </c>
      <c r="I820" s="28">
        <v>38</v>
      </c>
      <c r="J820" s="29">
        <v>0.28749599999999997</v>
      </c>
      <c r="K820" s="28">
        <v>32.9</v>
      </c>
      <c r="L820" s="28">
        <v>38</v>
      </c>
      <c r="M820" s="29">
        <f t="shared" si="100"/>
        <v>0.28749599999999997</v>
      </c>
      <c r="N820" s="30">
        <v>4811260007366</v>
      </c>
      <c r="O820" s="27">
        <v>85</v>
      </c>
      <c r="P820" s="27">
        <v>8516</v>
      </c>
      <c r="Q820" s="27" t="s">
        <v>973</v>
      </c>
      <c r="R820" s="31">
        <f>VLOOKUP(Q820,[1]Страна!D$1:F$120,2,FALSE)</f>
        <v>0.03</v>
      </c>
      <c r="S820" s="32" t="s">
        <v>457</v>
      </c>
      <c r="T820" s="27" t="str">
        <f>VLOOKUP(S820,[1]Страна!$A$2:$B$246,2,0)</f>
        <v xml:space="preserve">БЕЛАРУСЬ </v>
      </c>
      <c r="W820" s="34"/>
      <c r="X820" s="35" t="e">
        <f t="shared" si="101"/>
        <v>#N/A</v>
      </c>
      <c r="Y820" s="35" t="e">
        <f>VLOOKUP(W820,A818:$S$5784,9,FALSE)</f>
        <v>#N/A</v>
      </c>
      <c r="Z820" s="36" t="e">
        <f t="shared" si="94"/>
        <v>#N/A</v>
      </c>
      <c r="AA820" s="37" t="e">
        <f t="shared" si="95"/>
        <v>#N/A</v>
      </c>
      <c r="AB820" s="38" t="e">
        <f t="shared" si="96"/>
        <v>#N/A</v>
      </c>
      <c r="AC820" s="39" t="e">
        <f t="shared" si="97"/>
        <v>#N/A</v>
      </c>
    </row>
    <row r="821" spans="1:29" ht="10.5" customHeight="1">
      <c r="A821" s="25">
        <v>175483</v>
      </c>
      <c r="B821" s="26" t="s">
        <v>1128</v>
      </c>
      <c r="C821" s="27">
        <v>2</v>
      </c>
      <c r="D821" s="27" t="s">
        <v>26</v>
      </c>
      <c r="E821" s="28">
        <v>13489</v>
      </c>
      <c r="F821" s="28">
        <v>26978</v>
      </c>
      <c r="G821" s="28">
        <v>809.33999999999992</v>
      </c>
      <c r="H821" s="28">
        <v>32.9</v>
      </c>
      <c r="I821" s="28">
        <v>35</v>
      </c>
      <c r="J821" s="29">
        <v>0.28307500000000002</v>
      </c>
      <c r="K821" s="28">
        <v>65.8</v>
      </c>
      <c r="L821" s="28">
        <v>60</v>
      </c>
      <c r="M821" s="29">
        <f t="shared" si="100"/>
        <v>0.56615000000000004</v>
      </c>
      <c r="N821" s="30">
        <v>4811260007793</v>
      </c>
      <c r="O821" s="27">
        <v>85</v>
      </c>
      <c r="P821" s="27">
        <v>8516</v>
      </c>
      <c r="Q821" s="27" t="s">
        <v>973</v>
      </c>
      <c r="R821" s="31">
        <f>VLOOKUP(Q821,[1]Страна!D$1:F$120,2,FALSE)</f>
        <v>0.03</v>
      </c>
      <c r="S821" s="32" t="s">
        <v>457</v>
      </c>
      <c r="T821" s="27" t="str">
        <f>VLOOKUP(S821,[1]Страна!$A$2:$B$246,2,0)</f>
        <v xml:space="preserve">БЕЛАРУСЬ </v>
      </c>
      <c r="W821" s="34"/>
      <c r="X821" s="35" t="e">
        <f t="shared" si="101"/>
        <v>#N/A</v>
      </c>
      <c r="Y821" s="35" t="e">
        <f>VLOOKUP(W821,A819:$S$5784,9,FALSE)</f>
        <v>#N/A</v>
      </c>
      <c r="Z821" s="36" t="e">
        <f t="shared" si="94"/>
        <v>#N/A</v>
      </c>
      <c r="AA821" s="37" t="e">
        <f t="shared" si="95"/>
        <v>#N/A</v>
      </c>
      <c r="AB821" s="38" t="e">
        <f t="shared" si="96"/>
        <v>#N/A</v>
      </c>
      <c r="AC821" s="39" t="e">
        <f t="shared" si="97"/>
        <v>#N/A</v>
      </c>
    </row>
    <row r="822" spans="1:29" ht="10.5" customHeight="1">
      <c r="A822" s="25">
        <v>164886</v>
      </c>
      <c r="B822" s="26" t="s">
        <v>1129</v>
      </c>
      <c r="C822" s="27">
        <v>1</v>
      </c>
      <c r="D822" s="27" t="s">
        <v>26</v>
      </c>
      <c r="E822" s="28">
        <v>13604</v>
      </c>
      <c r="F822" s="28">
        <v>13604</v>
      </c>
      <c r="G822" s="28">
        <v>408.12</v>
      </c>
      <c r="H822" s="28">
        <v>32.9</v>
      </c>
      <c r="I822" s="28">
        <v>38</v>
      </c>
      <c r="J822" s="29">
        <v>0.2873</v>
      </c>
      <c r="K822" s="28">
        <v>32.9</v>
      </c>
      <c r="L822" s="28">
        <v>38</v>
      </c>
      <c r="M822" s="29">
        <f t="shared" si="100"/>
        <v>0.2873</v>
      </c>
      <c r="N822" s="30">
        <v>4811260007731</v>
      </c>
      <c r="O822" s="27">
        <v>85</v>
      </c>
      <c r="P822" s="27">
        <v>8516</v>
      </c>
      <c r="Q822" s="27" t="s">
        <v>973</v>
      </c>
      <c r="R822" s="31">
        <f>VLOOKUP(Q822,[1]Страна!D$1:F$120,2,FALSE)</f>
        <v>0.03</v>
      </c>
      <c r="S822" s="32" t="s">
        <v>457</v>
      </c>
      <c r="T822" s="27" t="str">
        <f>VLOOKUP(S822,[1]Страна!$A$2:$B$246,2,0)</f>
        <v xml:space="preserve">БЕЛАРУСЬ </v>
      </c>
      <c r="W822" s="34"/>
      <c r="X822" s="35" t="e">
        <f t="shared" si="101"/>
        <v>#N/A</v>
      </c>
      <c r="Y822" s="35" t="e">
        <f>VLOOKUP(W822,A820:$S$5784,9,FALSE)</f>
        <v>#N/A</v>
      </c>
      <c r="Z822" s="36" t="e">
        <f t="shared" si="94"/>
        <v>#N/A</v>
      </c>
      <c r="AA822" s="37" t="e">
        <f t="shared" si="95"/>
        <v>#N/A</v>
      </c>
      <c r="AB822" s="38" t="e">
        <f t="shared" si="96"/>
        <v>#N/A</v>
      </c>
      <c r="AC822" s="39" t="e">
        <f t="shared" si="97"/>
        <v>#N/A</v>
      </c>
    </row>
    <row r="823" spans="1:29" ht="10.5" customHeight="1">
      <c r="A823" s="25">
        <v>107240</v>
      </c>
      <c r="B823" s="26" t="s">
        <v>1130</v>
      </c>
      <c r="C823" s="27">
        <v>1</v>
      </c>
      <c r="D823" s="27" t="s">
        <v>26</v>
      </c>
      <c r="E823" s="28">
        <v>13104</v>
      </c>
      <c r="F823" s="28">
        <v>13104</v>
      </c>
      <c r="G823" s="28">
        <v>393.12</v>
      </c>
      <c r="H823" s="28">
        <v>32.9</v>
      </c>
      <c r="I823" s="28">
        <v>38</v>
      </c>
      <c r="J823" s="29">
        <v>0.28749599999999997</v>
      </c>
      <c r="K823" s="28">
        <v>32.9</v>
      </c>
      <c r="L823" s="28">
        <v>38</v>
      </c>
      <c r="M823" s="29">
        <f t="shared" si="100"/>
        <v>0.28749599999999997</v>
      </c>
      <c r="N823" s="30">
        <v>4811260003764</v>
      </c>
      <c r="O823" s="27">
        <v>85</v>
      </c>
      <c r="P823" s="27">
        <v>8516</v>
      </c>
      <c r="Q823" s="27" t="s">
        <v>973</v>
      </c>
      <c r="R823" s="31">
        <f>VLOOKUP(Q823,[1]Страна!D$1:F$120,2,FALSE)</f>
        <v>0.03</v>
      </c>
      <c r="S823" s="32" t="s">
        <v>457</v>
      </c>
      <c r="T823" s="27" t="str">
        <f>VLOOKUP(S823,[1]Страна!$A$2:$B$246,2,0)</f>
        <v xml:space="preserve">БЕЛАРУСЬ </v>
      </c>
      <c r="W823" s="34"/>
      <c r="X823" s="35" t="e">
        <f t="shared" si="101"/>
        <v>#N/A</v>
      </c>
      <c r="Y823" s="35" t="e">
        <f>VLOOKUP(W823,A821:$S$5784,9,FALSE)</f>
        <v>#N/A</v>
      </c>
      <c r="Z823" s="36" t="e">
        <f t="shared" si="94"/>
        <v>#N/A</v>
      </c>
      <c r="AA823" s="37" t="e">
        <f t="shared" si="95"/>
        <v>#N/A</v>
      </c>
      <c r="AB823" s="38" t="e">
        <f t="shared" si="96"/>
        <v>#N/A</v>
      </c>
      <c r="AC823" s="39" t="e">
        <f t="shared" si="97"/>
        <v>#N/A</v>
      </c>
    </row>
    <row r="824" spans="1:29" ht="10.5" customHeight="1">
      <c r="A824" s="25">
        <v>107241</v>
      </c>
      <c r="B824" s="26" t="s">
        <v>1131</v>
      </c>
      <c r="C824" s="27">
        <v>1</v>
      </c>
      <c r="D824" s="27" t="s">
        <v>26</v>
      </c>
      <c r="E824" s="28">
        <v>13549</v>
      </c>
      <c r="F824" s="28">
        <v>13549</v>
      </c>
      <c r="G824" s="28">
        <v>406.46999999999997</v>
      </c>
      <c r="H824" s="28">
        <v>32.9</v>
      </c>
      <c r="I824" s="28">
        <v>38</v>
      </c>
      <c r="J824" s="29">
        <v>0.27462500000000001</v>
      </c>
      <c r="K824" s="28">
        <v>32.9</v>
      </c>
      <c r="L824" s="28">
        <v>38</v>
      </c>
      <c r="M824" s="29">
        <f t="shared" si="100"/>
        <v>0.27462500000000001</v>
      </c>
      <c r="N824" s="30">
        <v>4811260004723</v>
      </c>
      <c r="O824" s="27">
        <v>85</v>
      </c>
      <c r="P824" s="27">
        <v>8516</v>
      </c>
      <c r="Q824" s="27" t="s">
        <v>973</v>
      </c>
      <c r="R824" s="31">
        <f>VLOOKUP(Q824,[1]Страна!D$1:F$120,2,FALSE)</f>
        <v>0.03</v>
      </c>
      <c r="S824" s="32" t="s">
        <v>457</v>
      </c>
      <c r="T824" s="27" t="str">
        <f>VLOOKUP(S824,[1]Страна!$A$2:$B$246,2,0)</f>
        <v xml:space="preserve">БЕЛАРУСЬ </v>
      </c>
      <c r="W824" s="34"/>
      <c r="X824" s="35" t="e">
        <f t="shared" si="101"/>
        <v>#N/A</v>
      </c>
      <c r="Y824" s="35" t="e">
        <f>VLOOKUP(W824,A822:$S$5784,9,FALSE)</f>
        <v>#N/A</v>
      </c>
      <c r="Z824" s="36" t="e">
        <f t="shared" si="94"/>
        <v>#N/A</v>
      </c>
      <c r="AA824" s="37" t="e">
        <f t="shared" si="95"/>
        <v>#N/A</v>
      </c>
      <c r="AB824" s="38" t="e">
        <f t="shared" si="96"/>
        <v>#N/A</v>
      </c>
      <c r="AC824" s="39" t="e">
        <f t="shared" si="97"/>
        <v>#N/A</v>
      </c>
    </row>
    <row r="825" spans="1:29" ht="10.5" customHeight="1">
      <c r="A825" s="25">
        <v>107242</v>
      </c>
      <c r="B825" s="26" t="s">
        <v>1132</v>
      </c>
      <c r="C825" s="27">
        <v>1</v>
      </c>
      <c r="D825" s="27" t="s">
        <v>26</v>
      </c>
      <c r="E825" s="28">
        <v>12548</v>
      </c>
      <c r="F825" s="28">
        <v>12548</v>
      </c>
      <c r="G825" s="28">
        <v>376.44</v>
      </c>
      <c r="H825" s="28">
        <v>32.9</v>
      </c>
      <c r="I825" s="28">
        <v>38</v>
      </c>
      <c r="J825" s="29">
        <v>0.30069600000000002</v>
      </c>
      <c r="K825" s="28">
        <v>32.9</v>
      </c>
      <c r="L825" s="28">
        <v>38</v>
      </c>
      <c r="M825" s="29">
        <f t="shared" si="100"/>
        <v>0.30069600000000002</v>
      </c>
      <c r="N825" s="30">
        <v>4811260003511</v>
      </c>
      <c r="O825" s="27">
        <v>85</v>
      </c>
      <c r="P825" s="27">
        <v>8516</v>
      </c>
      <c r="Q825" s="27" t="s">
        <v>973</v>
      </c>
      <c r="R825" s="31">
        <f>VLOOKUP(Q825,[1]Страна!D$1:F$120,2,FALSE)</f>
        <v>0.03</v>
      </c>
      <c r="S825" s="32" t="s">
        <v>457</v>
      </c>
      <c r="T825" s="27" t="str">
        <f>VLOOKUP(S825,[1]Страна!$A$2:$B$246,2,0)</f>
        <v xml:space="preserve">БЕЛАРУСЬ </v>
      </c>
      <c r="W825" s="34"/>
      <c r="X825" s="35" t="e">
        <f t="shared" si="101"/>
        <v>#N/A</v>
      </c>
      <c r="Y825" s="35" t="e">
        <f>VLOOKUP(W825,A823:$S$5784,9,FALSE)</f>
        <v>#N/A</v>
      </c>
      <c r="Z825" s="36" t="e">
        <f t="shared" si="94"/>
        <v>#N/A</v>
      </c>
      <c r="AA825" s="37" t="e">
        <f t="shared" si="95"/>
        <v>#N/A</v>
      </c>
      <c r="AB825" s="38" t="e">
        <f t="shared" si="96"/>
        <v>#N/A</v>
      </c>
      <c r="AC825" s="39" t="e">
        <f t="shared" si="97"/>
        <v>#N/A</v>
      </c>
    </row>
    <row r="826" spans="1:29" ht="10.5" customHeight="1">
      <c r="A826" s="25">
        <v>215515</v>
      </c>
      <c r="B826" s="26" t="s">
        <v>1133</v>
      </c>
      <c r="C826" s="27">
        <v>1</v>
      </c>
      <c r="D826" s="27" t="s">
        <v>26</v>
      </c>
      <c r="E826" s="28">
        <v>14137</v>
      </c>
      <c r="F826" s="28">
        <v>14137</v>
      </c>
      <c r="G826" s="28">
        <v>424.10999999999996</v>
      </c>
      <c r="H826" s="28">
        <v>32.9</v>
      </c>
      <c r="I826" s="28">
        <v>38</v>
      </c>
      <c r="J826" s="29">
        <v>1.7152000000000001E-2</v>
      </c>
      <c r="K826" s="28">
        <v>32.9</v>
      </c>
      <c r="L826" s="28">
        <v>38</v>
      </c>
      <c r="M826" s="29">
        <f t="shared" si="100"/>
        <v>1.7152000000000001E-2</v>
      </c>
      <c r="N826" s="30">
        <v>4811260007939</v>
      </c>
      <c r="O826" s="27">
        <v>85</v>
      </c>
      <c r="P826" s="27">
        <v>8516</v>
      </c>
      <c r="Q826" s="27" t="s">
        <v>973</v>
      </c>
      <c r="R826" s="31">
        <f>VLOOKUP(Q826,[1]Страна!D$1:F$120,2,FALSE)</f>
        <v>0.03</v>
      </c>
      <c r="S826" s="32" t="s">
        <v>457</v>
      </c>
      <c r="T826" s="27" t="str">
        <f>VLOOKUP(S826,[1]Страна!$A$2:$B$246,2,0)</f>
        <v xml:space="preserve">БЕЛАРУСЬ </v>
      </c>
      <c r="W826" s="34"/>
      <c r="X826" s="35" t="e">
        <f t="shared" si="101"/>
        <v>#N/A</v>
      </c>
      <c r="Y826" s="35" t="e">
        <f>VLOOKUP(W826,A824:$S$5784,9,FALSE)</f>
        <v>#N/A</v>
      </c>
      <c r="Z826" s="36" t="e">
        <f t="shared" si="94"/>
        <v>#N/A</v>
      </c>
      <c r="AA826" s="37" t="e">
        <f t="shared" si="95"/>
        <v>#N/A</v>
      </c>
      <c r="AB826" s="38" t="e">
        <f t="shared" si="96"/>
        <v>#N/A</v>
      </c>
      <c r="AC826" s="39" t="e">
        <f t="shared" si="97"/>
        <v>#N/A</v>
      </c>
    </row>
    <row r="827" spans="1:29" ht="10.5" customHeight="1">
      <c r="A827" s="25">
        <v>213517</v>
      </c>
      <c r="B827" s="26" t="s">
        <v>1134</v>
      </c>
      <c r="C827" s="27">
        <v>2</v>
      </c>
      <c r="D827" s="27" t="s">
        <v>26</v>
      </c>
      <c r="E827" s="28">
        <v>2992</v>
      </c>
      <c r="F827" s="28">
        <v>5984</v>
      </c>
      <c r="G827" s="28">
        <v>299.2</v>
      </c>
      <c r="H827" s="28">
        <v>0</v>
      </c>
      <c r="I827" s="28">
        <v>7.2</v>
      </c>
      <c r="J827" s="29">
        <v>7.1999999999999995E-2</v>
      </c>
      <c r="K827" s="28">
        <v>0</v>
      </c>
      <c r="L827" s="28">
        <v>14.4</v>
      </c>
      <c r="M827" s="29">
        <f t="shared" si="100"/>
        <v>0.14399999999999999</v>
      </c>
      <c r="N827" s="30">
        <v>4680013314316</v>
      </c>
      <c r="O827" s="27">
        <v>85</v>
      </c>
      <c r="P827" s="27">
        <v>8516</v>
      </c>
      <c r="Q827" s="27" t="s">
        <v>389</v>
      </c>
      <c r="R827" s="31">
        <f>VLOOKUP(Q827,[1]Страна!D$1:F$120,2,FALSE)</f>
        <v>0.05</v>
      </c>
      <c r="S827" s="32" t="s">
        <v>28</v>
      </c>
      <c r="T827" s="27" t="str">
        <f>VLOOKUP(S827,[1]Страна!$A$2:$B$246,2,0)</f>
        <v>КИТАЙ</v>
      </c>
      <c r="W827" s="34"/>
      <c r="X827" s="35" t="e">
        <f t="shared" si="101"/>
        <v>#N/A</v>
      </c>
      <c r="Y827" s="35" t="e">
        <f>VLOOKUP(W827,A825:$S$5784,9,FALSE)</f>
        <v>#N/A</v>
      </c>
      <c r="Z827" s="36" t="e">
        <f t="shared" si="94"/>
        <v>#N/A</v>
      </c>
      <c r="AA827" s="37" t="e">
        <f t="shared" si="95"/>
        <v>#N/A</v>
      </c>
      <c r="AB827" s="38" t="e">
        <f t="shared" si="96"/>
        <v>#N/A</v>
      </c>
      <c r="AC827" s="39" t="e">
        <f t="shared" si="97"/>
        <v>#N/A</v>
      </c>
    </row>
    <row r="828" spans="1:29" ht="10.5" customHeight="1">
      <c r="A828" s="25">
        <v>129621</v>
      </c>
      <c r="B828" s="26" t="s">
        <v>1135</v>
      </c>
      <c r="C828" s="27">
        <v>1</v>
      </c>
      <c r="D828" s="27" t="s">
        <v>26</v>
      </c>
      <c r="E828" s="28">
        <v>2805</v>
      </c>
      <c r="F828" s="28">
        <v>2805</v>
      </c>
      <c r="G828" s="28">
        <v>140.25</v>
      </c>
      <c r="H828" s="28">
        <v>6.7</v>
      </c>
      <c r="I828" s="28">
        <v>7.4</v>
      </c>
      <c r="J828" s="29">
        <v>7.9920000000000005E-2</v>
      </c>
      <c r="K828" s="28">
        <v>6.7</v>
      </c>
      <c r="L828" s="28">
        <v>7.4</v>
      </c>
      <c r="M828" s="29">
        <f t="shared" si="100"/>
        <v>7.9920000000000005E-2</v>
      </c>
      <c r="N828" s="30">
        <v>4680013314293</v>
      </c>
      <c r="O828" s="27">
        <v>85</v>
      </c>
      <c r="P828" s="27">
        <v>8516</v>
      </c>
      <c r="Q828" s="27" t="s">
        <v>389</v>
      </c>
      <c r="R828" s="31">
        <f>VLOOKUP(Q828,[1]Страна!D$1:F$120,2,FALSE)</f>
        <v>0.05</v>
      </c>
      <c r="S828" s="32" t="s">
        <v>28</v>
      </c>
      <c r="T828" s="27" t="str">
        <f>VLOOKUP(S828,[1]Страна!$A$2:$B$246,2,0)</f>
        <v>КИТАЙ</v>
      </c>
      <c r="W828" s="34"/>
      <c r="X828" s="35" t="e">
        <f t="shared" si="101"/>
        <v>#N/A</v>
      </c>
      <c r="Y828" s="35" t="e">
        <f>VLOOKUP(W828,A826:$S$5784,9,FALSE)</f>
        <v>#N/A</v>
      </c>
      <c r="Z828" s="36" t="e">
        <f t="shared" si="94"/>
        <v>#N/A</v>
      </c>
      <c r="AA828" s="37" t="e">
        <f t="shared" si="95"/>
        <v>#N/A</v>
      </c>
      <c r="AB828" s="38" t="e">
        <f t="shared" si="96"/>
        <v>#N/A</v>
      </c>
      <c r="AC828" s="39" t="e">
        <f t="shared" si="97"/>
        <v>#N/A</v>
      </c>
    </row>
    <row r="829" spans="1:29" ht="10.5" customHeight="1">
      <c r="A829" s="25">
        <v>213518</v>
      </c>
      <c r="B829" s="26" t="s">
        <v>1136</v>
      </c>
      <c r="C829" s="27">
        <v>1</v>
      </c>
      <c r="D829" s="27" t="s">
        <v>26</v>
      </c>
      <c r="E829" s="28">
        <v>3383</v>
      </c>
      <c r="F829" s="28">
        <v>3383</v>
      </c>
      <c r="G829" s="28">
        <v>169.15</v>
      </c>
      <c r="H829" s="28">
        <v>6.6</v>
      </c>
      <c r="I829" s="28">
        <v>7.8</v>
      </c>
      <c r="J829" s="29">
        <v>8.3538000000000001E-2</v>
      </c>
      <c r="K829" s="28">
        <v>6.6</v>
      </c>
      <c r="L829" s="28">
        <v>7.8</v>
      </c>
      <c r="M829" s="29">
        <f t="shared" si="100"/>
        <v>8.3538000000000001E-2</v>
      </c>
      <c r="N829" s="30">
        <v>4680013314323</v>
      </c>
      <c r="O829" s="27">
        <v>85</v>
      </c>
      <c r="P829" s="27">
        <v>8516</v>
      </c>
      <c r="Q829" s="27" t="s">
        <v>389</v>
      </c>
      <c r="R829" s="31">
        <f>VLOOKUP(Q829,[1]Страна!D$1:F$120,2,FALSE)</f>
        <v>0.05</v>
      </c>
      <c r="S829" s="32" t="s">
        <v>28</v>
      </c>
      <c r="T829" s="27" t="str">
        <f>VLOOKUP(S829,[1]Страна!$A$2:$B$246,2,0)</f>
        <v>КИТАЙ</v>
      </c>
      <c r="W829" s="34"/>
      <c r="X829" s="35" t="e">
        <f t="shared" si="101"/>
        <v>#N/A</v>
      </c>
      <c r="Y829" s="35" t="e">
        <f>VLOOKUP(W829,A827:$S$5784,9,FALSE)</f>
        <v>#N/A</v>
      </c>
      <c r="Z829" s="36" t="e">
        <f t="shared" si="94"/>
        <v>#N/A</v>
      </c>
      <c r="AA829" s="37" t="e">
        <f t="shared" si="95"/>
        <v>#N/A</v>
      </c>
      <c r="AB829" s="38" t="e">
        <f t="shared" si="96"/>
        <v>#N/A</v>
      </c>
      <c r="AC829" s="39" t="e">
        <f t="shared" si="97"/>
        <v>#N/A</v>
      </c>
    </row>
    <row r="830" spans="1:29" ht="10.5" customHeight="1">
      <c r="A830" s="25">
        <v>213521</v>
      </c>
      <c r="B830" s="26" t="s">
        <v>1137</v>
      </c>
      <c r="C830" s="27">
        <v>1</v>
      </c>
      <c r="D830" s="27" t="s">
        <v>26</v>
      </c>
      <c r="E830" s="28">
        <v>4607</v>
      </c>
      <c r="F830" s="28">
        <v>4607</v>
      </c>
      <c r="G830" s="28">
        <v>230.35000000000002</v>
      </c>
      <c r="H830" s="28">
        <v>7.4</v>
      </c>
      <c r="I830" s="28">
        <v>8.8000000000000007</v>
      </c>
      <c r="J830" s="29">
        <v>9.9760000000000001E-2</v>
      </c>
      <c r="K830" s="28">
        <v>7.4</v>
      </c>
      <c r="L830" s="28">
        <v>8.8000000000000007</v>
      </c>
      <c r="M830" s="29">
        <f t="shared" si="100"/>
        <v>9.9760000000000001E-2</v>
      </c>
      <c r="N830" s="30">
        <v>4680013314309</v>
      </c>
      <c r="O830" s="27">
        <v>85</v>
      </c>
      <c r="P830" s="27">
        <v>8516</v>
      </c>
      <c r="Q830" s="27" t="s">
        <v>389</v>
      </c>
      <c r="R830" s="31">
        <f>VLOOKUP(Q830,[1]Страна!D$1:F$120,2,FALSE)</f>
        <v>0.05</v>
      </c>
      <c r="S830" s="32" t="s">
        <v>28</v>
      </c>
      <c r="T830" s="27" t="str">
        <f>VLOOKUP(S830,[1]Страна!$A$2:$B$246,2,0)</f>
        <v>КИТАЙ</v>
      </c>
      <c r="W830" s="34"/>
      <c r="X830" s="35" t="e">
        <f t="shared" si="101"/>
        <v>#N/A</v>
      </c>
      <c r="Y830" s="35" t="e">
        <f>VLOOKUP(W830,A828:$S$5784,9,FALSE)</f>
        <v>#N/A</v>
      </c>
      <c r="Z830" s="36" t="e">
        <f t="shared" si="94"/>
        <v>#N/A</v>
      </c>
      <c r="AA830" s="37" t="e">
        <f t="shared" si="95"/>
        <v>#N/A</v>
      </c>
      <c r="AB830" s="38" t="e">
        <f t="shared" si="96"/>
        <v>#N/A</v>
      </c>
      <c r="AC830" s="39" t="e">
        <f t="shared" si="97"/>
        <v>#N/A</v>
      </c>
    </row>
    <row r="831" spans="1:29" ht="10.5" customHeight="1">
      <c r="A831" s="25">
        <v>213525</v>
      </c>
      <c r="B831" s="26" t="s">
        <v>1138</v>
      </c>
      <c r="C831" s="27">
        <v>2</v>
      </c>
      <c r="D831" s="27" t="s">
        <v>26</v>
      </c>
      <c r="E831" s="28">
        <v>3757</v>
      </c>
      <c r="F831" s="28">
        <v>7514</v>
      </c>
      <c r="G831" s="28">
        <v>375.70000000000005</v>
      </c>
      <c r="H831" s="28">
        <v>7.4</v>
      </c>
      <c r="I831" s="28">
        <v>8.8000000000000007</v>
      </c>
      <c r="J831" s="29">
        <v>9.8040000000000002E-2</v>
      </c>
      <c r="K831" s="28">
        <v>14.8</v>
      </c>
      <c r="L831" s="28">
        <v>17.600000000000001</v>
      </c>
      <c r="M831" s="29">
        <f t="shared" si="100"/>
        <v>0.19608</v>
      </c>
      <c r="N831" s="30">
        <v>4680013314286</v>
      </c>
      <c r="O831" s="27">
        <v>85</v>
      </c>
      <c r="P831" s="27">
        <v>8516</v>
      </c>
      <c r="Q831" s="27" t="s">
        <v>389</v>
      </c>
      <c r="R831" s="31">
        <f>VLOOKUP(Q831,[1]Страна!D$1:F$120,2,FALSE)</f>
        <v>0.05</v>
      </c>
      <c r="S831" s="32" t="s">
        <v>28</v>
      </c>
      <c r="T831" s="27" t="str">
        <f>VLOOKUP(S831,[1]Страна!$A$2:$B$246,2,0)</f>
        <v>КИТАЙ</v>
      </c>
      <c r="W831" s="34"/>
      <c r="X831" s="35" t="e">
        <f t="shared" si="101"/>
        <v>#N/A</v>
      </c>
      <c r="Y831" s="35" t="e">
        <f>VLOOKUP(W831,A829:$S$5784,9,FALSE)</f>
        <v>#N/A</v>
      </c>
      <c r="Z831" s="36" t="e">
        <f t="shared" si="94"/>
        <v>#N/A</v>
      </c>
      <c r="AA831" s="37" t="e">
        <f t="shared" si="95"/>
        <v>#N/A</v>
      </c>
      <c r="AB831" s="38" t="e">
        <f t="shared" si="96"/>
        <v>#N/A</v>
      </c>
      <c r="AC831" s="39" t="e">
        <f t="shared" si="97"/>
        <v>#N/A</v>
      </c>
    </row>
    <row r="832" spans="1:29" ht="10.5" customHeight="1">
      <c r="A832" s="25">
        <v>222744</v>
      </c>
      <c r="B832" s="26" t="s">
        <v>1139</v>
      </c>
      <c r="C832" s="27">
        <v>1</v>
      </c>
      <c r="D832" s="27" t="s">
        <v>26</v>
      </c>
      <c r="E832" s="28">
        <v>2887</v>
      </c>
      <c r="F832" s="28">
        <v>2887</v>
      </c>
      <c r="G832" s="28">
        <v>58.317399999999999</v>
      </c>
      <c r="H832" s="28">
        <v>7.8</v>
      </c>
      <c r="I832" s="28">
        <v>9</v>
      </c>
      <c r="J832" s="29">
        <v>8.7300000000000003E-2</v>
      </c>
      <c r="K832" s="28">
        <v>7.8</v>
      </c>
      <c r="L832" s="28">
        <v>9</v>
      </c>
      <c r="M832" s="29">
        <v>8.7300000000000003E-2</v>
      </c>
      <c r="N832" s="30">
        <v>0</v>
      </c>
      <c r="O832" s="27">
        <v>85</v>
      </c>
      <c r="P832" s="27">
        <v>8516</v>
      </c>
      <c r="Q832" s="27" t="s">
        <v>389</v>
      </c>
      <c r="R832" s="31">
        <f>VLOOKUP(Q832,[1]Страна!D$1:F$120,2,FALSE)</f>
        <v>0.05</v>
      </c>
      <c r="S832" s="32" t="s">
        <v>28</v>
      </c>
      <c r="T832" s="27" t="str">
        <f>VLOOKUP(S832,[1]Страна!$A$2:$B$246,2,0)</f>
        <v>КИТАЙ</v>
      </c>
      <c r="W832" s="34"/>
      <c r="X832" s="35" t="e">
        <f t="shared" si="101"/>
        <v>#N/A</v>
      </c>
      <c r="Y832" s="35" t="e">
        <f>VLOOKUP(W832,A830:$S$5784,9,FALSE)</f>
        <v>#N/A</v>
      </c>
      <c r="Z832" s="36" t="e">
        <f t="shared" si="94"/>
        <v>#N/A</v>
      </c>
      <c r="AA832" s="37" t="e">
        <f t="shared" si="95"/>
        <v>#N/A</v>
      </c>
      <c r="AB832" s="38" t="e">
        <f t="shared" si="96"/>
        <v>#N/A</v>
      </c>
      <c r="AC832" s="39" t="e">
        <f t="shared" si="97"/>
        <v>#N/A</v>
      </c>
    </row>
    <row r="833" spans="1:29" ht="10.5" customHeight="1">
      <c r="A833" s="25">
        <v>222746</v>
      </c>
      <c r="B833" s="26" t="s">
        <v>1140</v>
      </c>
      <c r="C833" s="27">
        <v>2</v>
      </c>
      <c r="D833" s="27" t="s">
        <v>26</v>
      </c>
      <c r="E833" s="28">
        <v>3383</v>
      </c>
      <c r="F833" s="28">
        <v>6766</v>
      </c>
      <c r="G833" s="28">
        <v>202.98</v>
      </c>
      <c r="H833" s="28">
        <v>7.8</v>
      </c>
      <c r="I833" s="28">
        <v>9</v>
      </c>
      <c r="J833" s="29">
        <v>8.6999999999999994E-2</v>
      </c>
      <c r="K833" s="28">
        <v>15.6</v>
      </c>
      <c r="L833" s="28">
        <v>18</v>
      </c>
      <c r="M833" s="29">
        <v>0.17399999999999999</v>
      </c>
      <c r="N833" s="30">
        <v>0</v>
      </c>
      <c r="O833" s="27">
        <v>85</v>
      </c>
      <c r="P833" s="27">
        <v>8516</v>
      </c>
      <c r="Q833" s="27" t="s">
        <v>973</v>
      </c>
      <c r="R833" s="31">
        <f>VLOOKUP(Q833,[1]Страна!D$1:F$120,2,FALSE)</f>
        <v>0.03</v>
      </c>
      <c r="S833" s="32" t="s">
        <v>28</v>
      </c>
      <c r="T833" s="27" t="str">
        <f>VLOOKUP(S833,[1]Страна!$A$2:$B$246,2,0)</f>
        <v>КИТАЙ</v>
      </c>
      <c r="W833" s="34"/>
      <c r="X833" s="35" t="e">
        <f t="shared" si="101"/>
        <v>#N/A</v>
      </c>
      <c r="Y833" s="35" t="e">
        <f>VLOOKUP(W833,A831:$S$5784,9,FALSE)</f>
        <v>#N/A</v>
      </c>
      <c r="Z833" s="36" t="e">
        <f t="shared" si="94"/>
        <v>#N/A</v>
      </c>
      <c r="AA833" s="37" t="e">
        <f t="shared" si="95"/>
        <v>#N/A</v>
      </c>
      <c r="AB833" s="38" t="e">
        <f t="shared" si="96"/>
        <v>#N/A</v>
      </c>
      <c r="AC833" s="39" t="e">
        <f t="shared" si="97"/>
        <v>#N/A</v>
      </c>
    </row>
    <row r="834" spans="1:29" ht="10.5" customHeight="1">
      <c r="A834" s="25">
        <v>222747</v>
      </c>
      <c r="B834" s="26" t="s">
        <v>1141</v>
      </c>
      <c r="C834" s="27">
        <v>1</v>
      </c>
      <c r="D834" s="27" t="s">
        <v>26</v>
      </c>
      <c r="E834" s="28">
        <v>3791</v>
      </c>
      <c r="F834" s="28">
        <v>3791</v>
      </c>
      <c r="G834" s="28">
        <v>113.73</v>
      </c>
      <c r="H834" s="28">
        <v>9</v>
      </c>
      <c r="I834" s="28">
        <v>10.5</v>
      </c>
      <c r="J834" s="29">
        <v>0.1</v>
      </c>
      <c r="K834" s="28">
        <v>9</v>
      </c>
      <c r="L834" s="28">
        <v>10.5</v>
      </c>
      <c r="M834" s="29">
        <f>C834*J834</f>
        <v>0.1</v>
      </c>
      <c r="N834" s="30">
        <v>0</v>
      </c>
      <c r="O834" s="27">
        <v>85</v>
      </c>
      <c r="P834" s="27">
        <v>8516</v>
      </c>
      <c r="Q834" s="27" t="s">
        <v>973</v>
      </c>
      <c r="R834" s="31">
        <f>VLOOKUP(Q834,[1]Страна!D$1:F$120,2,FALSE)</f>
        <v>0.03</v>
      </c>
      <c r="S834" s="32" t="s">
        <v>28</v>
      </c>
      <c r="T834" s="27" t="str">
        <f>VLOOKUP(S834,[1]Страна!$A$2:$B$246,2,0)</f>
        <v>КИТАЙ</v>
      </c>
      <c r="W834" s="34"/>
      <c r="X834" s="35" t="e">
        <f t="shared" si="101"/>
        <v>#N/A</v>
      </c>
      <c r="Y834" s="35" t="e">
        <f>VLOOKUP(W834,A832:$S$5784,9,FALSE)</f>
        <v>#N/A</v>
      </c>
      <c r="Z834" s="36" t="e">
        <f t="shared" si="94"/>
        <v>#N/A</v>
      </c>
      <c r="AA834" s="37" t="e">
        <f t="shared" si="95"/>
        <v>#N/A</v>
      </c>
      <c r="AB834" s="38" t="e">
        <f t="shared" si="96"/>
        <v>#N/A</v>
      </c>
      <c r="AC834" s="39" t="e">
        <f t="shared" si="97"/>
        <v>#N/A</v>
      </c>
    </row>
    <row r="835" spans="1:29" ht="10.5" customHeight="1">
      <c r="A835" s="25">
        <v>222993</v>
      </c>
      <c r="B835" s="26" t="s">
        <v>1142</v>
      </c>
      <c r="C835" s="27">
        <v>1</v>
      </c>
      <c r="D835" s="27" t="s">
        <v>26</v>
      </c>
      <c r="E835" s="28">
        <v>4242</v>
      </c>
      <c r="F835" s="28">
        <v>4242</v>
      </c>
      <c r="G835" s="28">
        <v>127.26</v>
      </c>
      <c r="H835" s="28">
        <v>9.6</v>
      </c>
      <c r="I835" s="28">
        <v>11.1</v>
      </c>
      <c r="J835" s="29">
        <v>0.1047</v>
      </c>
      <c r="K835" s="28">
        <v>9.6</v>
      </c>
      <c r="L835" s="28">
        <v>11.1</v>
      </c>
      <c r="M835" s="29">
        <v>0.1047</v>
      </c>
      <c r="N835" s="30">
        <v>0</v>
      </c>
      <c r="O835" s="27">
        <v>85</v>
      </c>
      <c r="P835" s="27">
        <v>8516</v>
      </c>
      <c r="Q835" s="27" t="s">
        <v>973</v>
      </c>
      <c r="R835" s="31">
        <f>VLOOKUP(Q835,[1]Страна!D$1:F$120,2,FALSE)</f>
        <v>0.03</v>
      </c>
      <c r="S835" s="32" t="s">
        <v>28</v>
      </c>
      <c r="T835" s="27" t="str">
        <f>VLOOKUP(S835,[1]Страна!$A$2:$B$246,2,0)</f>
        <v>КИТАЙ</v>
      </c>
      <c r="W835" s="34"/>
      <c r="X835" s="35" t="e">
        <f t="shared" si="101"/>
        <v>#N/A</v>
      </c>
      <c r="Y835" s="35" t="e">
        <f>VLOOKUP(W835,A833:$S$5784,9,FALSE)</f>
        <v>#N/A</v>
      </c>
      <c r="Z835" s="36" t="e">
        <f t="shared" ref="Z835:Z898" si="102">VLOOKUP(W835,A$3:T$5784,18,FALSE)</f>
        <v>#N/A</v>
      </c>
      <c r="AA835" s="37" t="e">
        <f t="shared" ref="AA835:AA898" si="103">VLOOKUP(W835,A$3:S$5784,10,FALSE)</f>
        <v>#N/A</v>
      </c>
      <c r="AB835" s="38" t="e">
        <f t="shared" ref="AB835:AB898" si="104">VLOOKUP(W835,A$3:T$5784,20,FALSE)</f>
        <v>#N/A</v>
      </c>
      <c r="AC835" s="39" t="e">
        <f t="shared" si="97"/>
        <v>#N/A</v>
      </c>
    </row>
    <row r="836" spans="1:29" ht="10.5" customHeight="1">
      <c r="A836" s="25">
        <v>222748</v>
      </c>
      <c r="B836" s="26" t="s">
        <v>1143</v>
      </c>
      <c r="C836" s="27">
        <v>1</v>
      </c>
      <c r="D836" s="27" t="s">
        <v>26</v>
      </c>
      <c r="E836" s="28">
        <v>3978</v>
      </c>
      <c r="F836" s="28">
        <v>3978</v>
      </c>
      <c r="G836" s="28">
        <v>119.34</v>
      </c>
      <c r="H836" s="28">
        <v>9</v>
      </c>
      <c r="I836" s="28">
        <v>10.5</v>
      </c>
      <c r="J836" s="29">
        <v>0.1071</v>
      </c>
      <c r="K836" s="28">
        <v>9</v>
      </c>
      <c r="L836" s="28">
        <v>10.5</v>
      </c>
      <c r="M836" s="29">
        <v>0.1071</v>
      </c>
      <c r="N836" s="30">
        <v>0</v>
      </c>
      <c r="O836" s="27">
        <v>85</v>
      </c>
      <c r="P836" s="27">
        <v>8516</v>
      </c>
      <c r="Q836" s="27" t="s">
        <v>973</v>
      </c>
      <c r="R836" s="31">
        <f>VLOOKUP(Q836,[1]Страна!D$1:F$120,2,FALSE)</f>
        <v>0.03</v>
      </c>
      <c r="S836" s="32" t="s">
        <v>28</v>
      </c>
      <c r="T836" s="27" t="str">
        <f>VLOOKUP(S836,[1]Страна!$A$2:$B$246,2,0)</f>
        <v>КИТАЙ</v>
      </c>
      <c r="W836" s="34"/>
      <c r="X836" s="35" t="e">
        <f t="shared" si="101"/>
        <v>#N/A</v>
      </c>
      <c r="Y836" s="35" t="e">
        <f>VLOOKUP(W836,A834:$S$5784,9,FALSE)</f>
        <v>#N/A</v>
      </c>
      <c r="Z836" s="36" t="e">
        <f t="shared" si="102"/>
        <v>#N/A</v>
      </c>
      <c r="AA836" s="37" t="e">
        <f t="shared" si="103"/>
        <v>#N/A</v>
      </c>
      <c r="AB836" s="38" t="e">
        <f t="shared" si="104"/>
        <v>#N/A</v>
      </c>
      <c r="AC836" s="39" t="e">
        <f t="shared" ref="AC836:AC899" si="105">VLOOKUP(W836,A$3:T$5784,14,FALSE)</f>
        <v>#N/A</v>
      </c>
    </row>
    <row r="837" spans="1:29" ht="10.5" customHeight="1">
      <c r="A837" s="25">
        <v>222750</v>
      </c>
      <c r="B837" s="26" t="s">
        <v>1144</v>
      </c>
      <c r="C837" s="27">
        <v>3</v>
      </c>
      <c r="D837" s="27" t="s">
        <v>26</v>
      </c>
      <c r="E837" s="28">
        <v>3497</v>
      </c>
      <c r="F837" s="28">
        <v>10491</v>
      </c>
      <c r="G837" s="28">
        <v>314.72999999999996</v>
      </c>
      <c r="H837" s="28">
        <v>9</v>
      </c>
      <c r="I837" s="28">
        <v>10.5</v>
      </c>
      <c r="J837" s="29">
        <v>0.108623</v>
      </c>
      <c r="K837" s="28">
        <v>27</v>
      </c>
      <c r="L837" s="28">
        <v>31.5</v>
      </c>
      <c r="M837" s="29">
        <v>0.32586899999999996</v>
      </c>
      <c r="N837" s="30" t="s">
        <v>1145</v>
      </c>
      <c r="O837" s="27">
        <v>85</v>
      </c>
      <c r="P837" s="27">
        <v>8516</v>
      </c>
      <c r="Q837" s="27" t="s">
        <v>221</v>
      </c>
      <c r="R837" s="31">
        <f>VLOOKUP(Q837,[1]Страна!D$1:F$120,2,FALSE)</f>
        <v>0.03</v>
      </c>
      <c r="S837" s="32" t="s">
        <v>28</v>
      </c>
      <c r="T837" s="27" t="str">
        <f>VLOOKUP(S837,[1]Страна!$A$2:$B$246,2,0)</f>
        <v>КИТАЙ</v>
      </c>
      <c r="W837" s="34"/>
      <c r="X837" s="35" t="e">
        <f t="shared" si="101"/>
        <v>#N/A</v>
      </c>
      <c r="Y837" s="35" t="e">
        <f>VLOOKUP(W837,A835:$S$5784,9,FALSE)</f>
        <v>#N/A</v>
      </c>
      <c r="Z837" s="36" t="e">
        <f t="shared" si="102"/>
        <v>#N/A</v>
      </c>
      <c r="AA837" s="37" t="e">
        <f t="shared" si="103"/>
        <v>#N/A</v>
      </c>
      <c r="AB837" s="38" t="e">
        <f t="shared" si="104"/>
        <v>#N/A</v>
      </c>
      <c r="AC837" s="39" t="e">
        <f t="shared" si="105"/>
        <v>#N/A</v>
      </c>
    </row>
    <row r="838" spans="1:29" ht="10.5" customHeight="1">
      <c r="A838" s="25">
        <v>129625</v>
      </c>
      <c r="B838" s="26" t="s">
        <v>1146</v>
      </c>
      <c r="C838" s="27">
        <v>1</v>
      </c>
      <c r="D838" s="27" t="s">
        <v>26</v>
      </c>
      <c r="E838" s="28">
        <v>2100</v>
      </c>
      <c r="F838" s="28">
        <v>2100</v>
      </c>
      <c r="G838" s="28">
        <v>105</v>
      </c>
      <c r="H838" s="28">
        <v>7.2</v>
      </c>
      <c r="I838" s="28">
        <v>8</v>
      </c>
      <c r="J838" s="29">
        <v>5.4102999999999998E-2</v>
      </c>
      <c r="K838" s="28">
        <v>7.2</v>
      </c>
      <c r="L838" s="28">
        <v>8</v>
      </c>
      <c r="M838" s="29">
        <f t="shared" ref="M838:M854" si="106">C838*J838</f>
        <v>5.4102999999999998E-2</v>
      </c>
      <c r="N838" s="30">
        <v>0</v>
      </c>
      <c r="O838" s="27">
        <v>85</v>
      </c>
      <c r="P838" s="27">
        <v>8516</v>
      </c>
      <c r="Q838" s="27" t="s">
        <v>389</v>
      </c>
      <c r="R838" s="31">
        <f>VLOOKUP(Q838,[1]Страна!D$1:F$120,2,FALSE)</f>
        <v>0.05</v>
      </c>
      <c r="S838" s="32" t="s">
        <v>28</v>
      </c>
      <c r="T838" s="27" t="str">
        <f>VLOOKUP(S838,[1]Страна!$A$2:$B$246,2,0)</f>
        <v>КИТАЙ</v>
      </c>
      <c r="W838" s="34"/>
      <c r="X838" s="35" t="e">
        <f t="shared" si="101"/>
        <v>#N/A</v>
      </c>
      <c r="Y838" s="35" t="e">
        <f>VLOOKUP(W838,A836:$S$5784,9,FALSE)</f>
        <v>#N/A</v>
      </c>
      <c r="Z838" s="36" t="e">
        <f t="shared" si="102"/>
        <v>#N/A</v>
      </c>
      <c r="AA838" s="37" t="e">
        <f t="shared" si="103"/>
        <v>#N/A</v>
      </c>
      <c r="AB838" s="38" t="e">
        <f t="shared" si="104"/>
        <v>#N/A</v>
      </c>
      <c r="AC838" s="39" t="e">
        <f t="shared" si="105"/>
        <v>#N/A</v>
      </c>
    </row>
    <row r="839" spans="1:29" ht="10.5" customHeight="1">
      <c r="A839" s="25">
        <v>217843</v>
      </c>
      <c r="B839" s="26" t="s">
        <v>1147</v>
      </c>
      <c r="C839" s="27">
        <v>1</v>
      </c>
      <c r="D839" s="27" t="s">
        <v>26</v>
      </c>
      <c r="E839" s="28">
        <v>3791</v>
      </c>
      <c r="F839" s="28">
        <v>3791</v>
      </c>
      <c r="G839" s="28">
        <v>189.55</v>
      </c>
      <c r="H839" s="28">
        <v>13</v>
      </c>
      <c r="I839" s="28">
        <v>15</v>
      </c>
      <c r="J839" s="29">
        <v>4.2000000000000003E-2</v>
      </c>
      <c r="K839" s="28">
        <v>13</v>
      </c>
      <c r="L839" s="28">
        <v>15</v>
      </c>
      <c r="M839" s="29">
        <f t="shared" si="106"/>
        <v>4.2000000000000003E-2</v>
      </c>
      <c r="N839" s="30">
        <v>0</v>
      </c>
      <c r="O839" s="27">
        <v>85</v>
      </c>
      <c r="P839" s="27">
        <v>8516</v>
      </c>
      <c r="Q839" s="27" t="s">
        <v>389</v>
      </c>
      <c r="R839" s="31">
        <f>VLOOKUP(Q839,[1]Страна!D$1:F$120,2,FALSE)</f>
        <v>0.05</v>
      </c>
      <c r="S839" s="32" t="s">
        <v>28</v>
      </c>
      <c r="T839" s="27" t="str">
        <f>VLOOKUP(S839,[1]Страна!$A$2:$B$246,2,0)</f>
        <v>КИТАЙ</v>
      </c>
      <c r="W839" s="34"/>
      <c r="X839" s="35" t="e">
        <f t="shared" si="101"/>
        <v>#N/A</v>
      </c>
      <c r="Y839" s="35" t="e">
        <f>VLOOKUP(W839,A837:$S$5784,9,FALSE)</f>
        <v>#N/A</v>
      </c>
      <c r="Z839" s="36" t="e">
        <f t="shared" si="102"/>
        <v>#N/A</v>
      </c>
      <c r="AA839" s="37" t="e">
        <f t="shared" si="103"/>
        <v>#N/A</v>
      </c>
      <c r="AB839" s="38" t="e">
        <f t="shared" si="104"/>
        <v>#N/A</v>
      </c>
      <c r="AC839" s="39" t="e">
        <f t="shared" si="105"/>
        <v>#N/A</v>
      </c>
    </row>
    <row r="840" spans="1:29" ht="10.5" customHeight="1">
      <c r="A840" s="25">
        <v>213527</v>
      </c>
      <c r="B840" s="26" t="s">
        <v>1148</v>
      </c>
      <c r="C840" s="27">
        <v>1</v>
      </c>
      <c r="D840" s="27" t="s">
        <v>26</v>
      </c>
      <c r="E840" s="28">
        <v>3970</v>
      </c>
      <c r="F840" s="28">
        <v>3970</v>
      </c>
      <c r="G840" s="28">
        <v>198.5</v>
      </c>
      <c r="H840" s="28">
        <v>7.4</v>
      </c>
      <c r="I840" s="28">
        <v>8.8000000000000007</v>
      </c>
      <c r="J840" s="29">
        <v>9.9760000000000001E-2</v>
      </c>
      <c r="K840" s="28">
        <v>7.4</v>
      </c>
      <c r="L840" s="28">
        <v>8.8000000000000007</v>
      </c>
      <c r="M840" s="29">
        <f t="shared" si="106"/>
        <v>9.9760000000000001E-2</v>
      </c>
      <c r="N840" s="30">
        <v>0</v>
      </c>
      <c r="O840" s="27">
        <v>85</v>
      </c>
      <c r="P840" s="27">
        <v>8516</v>
      </c>
      <c r="Q840" s="27" t="s">
        <v>389</v>
      </c>
      <c r="R840" s="31">
        <f>VLOOKUP(Q840,[1]Страна!D$1:F$120,2,FALSE)</f>
        <v>0.05</v>
      </c>
      <c r="S840" s="32" t="s">
        <v>28</v>
      </c>
      <c r="T840" s="27" t="str">
        <f>VLOOKUP(S840,[1]Страна!$A$2:$B$246,2,0)</f>
        <v>КИТАЙ</v>
      </c>
      <c r="W840" s="34"/>
      <c r="X840" s="35" t="e">
        <f t="shared" si="101"/>
        <v>#N/A</v>
      </c>
      <c r="Y840" s="35" t="e">
        <f>VLOOKUP(W840,A838:$S$5784,9,FALSE)</f>
        <v>#N/A</v>
      </c>
      <c r="Z840" s="36" t="e">
        <f t="shared" si="102"/>
        <v>#N/A</v>
      </c>
      <c r="AA840" s="37" t="e">
        <f t="shared" si="103"/>
        <v>#N/A</v>
      </c>
      <c r="AB840" s="38" t="e">
        <f t="shared" si="104"/>
        <v>#N/A</v>
      </c>
      <c r="AC840" s="39" t="e">
        <f t="shared" si="105"/>
        <v>#N/A</v>
      </c>
    </row>
    <row r="841" spans="1:29" ht="10.5" customHeight="1">
      <c r="A841" s="25">
        <v>217842</v>
      </c>
      <c r="B841" s="26" t="s">
        <v>1149</v>
      </c>
      <c r="C841" s="27">
        <v>1</v>
      </c>
      <c r="D841" s="27" t="s">
        <v>26</v>
      </c>
      <c r="E841" s="28">
        <v>4050</v>
      </c>
      <c r="F841" s="28">
        <v>4050</v>
      </c>
      <c r="G841" s="28">
        <v>202.5</v>
      </c>
      <c r="H841" s="28">
        <v>14</v>
      </c>
      <c r="I841" s="28">
        <v>16</v>
      </c>
      <c r="J841" s="29">
        <v>4.2000000000000003E-2</v>
      </c>
      <c r="K841" s="28">
        <v>14</v>
      </c>
      <c r="L841" s="28">
        <v>16</v>
      </c>
      <c r="M841" s="29">
        <f t="shared" si="106"/>
        <v>4.2000000000000003E-2</v>
      </c>
      <c r="N841" s="30">
        <v>0</v>
      </c>
      <c r="O841" s="27">
        <v>85</v>
      </c>
      <c r="P841" s="27">
        <v>8516</v>
      </c>
      <c r="Q841" s="27" t="s">
        <v>389</v>
      </c>
      <c r="R841" s="31">
        <f>VLOOKUP(Q841,[1]Страна!D$1:F$120,2,FALSE)</f>
        <v>0.05</v>
      </c>
      <c r="S841" s="32" t="s">
        <v>28</v>
      </c>
      <c r="T841" s="27" t="str">
        <f>VLOOKUP(S841,[1]Страна!$A$2:$B$246,2,0)</f>
        <v>КИТАЙ</v>
      </c>
      <c r="W841" s="34"/>
      <c r="X841" s="35" t="e">
        <f t="shared" si="101"/>
        <v>#N/A</v>
      </c>
      <c r="Y841" s="35" t="e">
        <f>VLOOKUP(W841,A839:$S$5784,9,FALSE)</f>
        <v>#N/A</v>
      </c>
      <c r="Z841" s="36" t="e">
        <f t="shared" si="102"/>
        <v>#N/A</v>
      </c>
      <c r="AA841" s="37" t="e">
        <f t="shared" si="103"/>
        <v>#N/A</v>
      </c>
      <c r="AB841" s="38" t="e">
        <f t="shared" si="104"/>
        <v>#N/A</v>
      </c>
      <c r="AC841" s="39" t="e">
        <f t="shared" si="105"/>
        <v>#N/A</v>
      </c>
    </row>
    <row r="842" spans="1:29" ht="10.5" customHeight="1">
      <c r="A842" s="25">
        <v>33890</v>
      </c>
      <c r="B842" s="26" t="s">
        <v>1150</v>
      </c>
      <c r="C842" s="27">
        <v>1</v>
      </c>
      <c r="D842" s="27" t="s">
        <v>26</v>
      </c>
      <c r="E842" s="28">
        <v>3026</v>
      </c>
      <c r="F842" s="28">
        <v>3026</v>
      </c>
      <c r="G842" s="28">
        <v>151.30000000000001</v>
      </c>
      <c r="H842" s="28">
        <v>6.1</v>
      </c>
      <c r="I842" s="28">
        <v>7.3</v>
      </c>
      <c r="J842" s="29">
        <v>7.3999999999999996E-2</v>
      </c>
      <c r="K842" s="28">
        <v>6.1</v>
      </c>
      <c r="L842" s="28">
        <v>7.3</v>
      </c>
      <c r="M842" s="29">
        <f t="shared" si="106"/>
        <v>7.3999999999999996E-2</v>
      </c>
      <c r="N842" s="30">
        <v>4680013310837</v>
      </c>
      <c r="O842" s="27">
        <v>85</v>
      </c>
      <c r="P842" s="27">
        <v>8516</v>
      </c>
      <c r="Q842" s="27" t="s">
        <v>389</v>
      </c>
      <c r="R842" s="31">
        <f>VLOOKUP(Q842,[1]Страна!D$1:F$120,2,FALSE)</f>
        <v>0.05</v>
      </c>
      <c r="S842" s="32" t="s">
        <v>28</v>
      </c>
      <c r="T842" s="27" t="str">
        <f>VLOOKUP(S842,[1]Страна!$A$2:$B$246,2,0)</f>
        <v>КИТАЙ</v>
      </c>
      <c r="W842" s="34"/>
      <c r="X842" s="35" t="e">
        <f t="shared" si="101"/>
        <v>#N/A</v>
      </c>
      <c r="Y842" s="35" t="e">
        <f>VLOOKUP(W842,A840:$S$5784,9,FALSE)</f>
        <v>#N/A</v>
      </c>
      <c r="Z842" s="36" t="e">
        <f t="shared" si="102"/>
        <v>#N/A</v>
      </c>
      <c r="AA842" s="37" t="e">
        <f t="shared" si="103"/>
        <v>#N/A</v>
      </c>
      <c r="AB842" s="38" t="e">
        <f t="shared" si="104"/>
        <v>#N/A</v>
      </c>
      <c r="AC842" s="39" t="e">
        <f t="shared" si="105"/>
        <v>#N/A</v>
      </c>
    </row>
    <row r="843" spans="1:29" ht="10.5" customHeight="1">
      <c r="A843" s="25">
        <v>33891</v>
      </c>
      <c r="B843" s="26" t="s">
        <v>1151</v>
      </c>
      <c r="C843" s="27">
        <v>1</v>
      </c>
      <c r="D843" s="27" t="s">
        <v>26</v>
      </c>
      <c r="E843" s="28">
        <v>3171</v>
      </c>
      <c r="F843" s="28">
        <v>3171</v>
      </c>
      <c r="G843" s="28">
        <v>158.55000000000001</v>
      </c>
      <c r="H843" s="28">
        <v>6.6</v>
      </c>
      <c r="I843" s="28">
        <v>7.8</v>
      </c>
      <c r="J843" s="29">
        <v>8.2991999999999996E-2</v>
      </c>
      <c r="K843" s="28">
        <v>6.6</v>
      </c>
      <c r="L843" s="28">
        <v>7.8</v>
      </c>
      <c r="M843" s="29">
        <f t="shared" si="106"/>
        <v>8.2991999999999996E-2</v>
      </c>
      <c r="N843" s="30">
        <v>4680013310844</v>
      </c>
      <c r="O843" s="27">
        <v>85</v>
      </c>
      <c r="P843" s="27">
        <v>8516</v>
      </c>
      <c r="Q843" s="27" t="s">
        <v>389</v>
      </c>
      <c r="R843" s="31">
        <f>VLOOKUP(Q843,[1]Страна!D$1:F$120,2,FALSE)</f>
        <v>0.05</v>
      </c>
      <c r="S843" s="32" t="s">
        <v>28</v>
      </c>
      <c r="T843" s="27" t="str">
        <f>VLOOKUP(S843,[1]Страна!$A$2:$B$246,2,0)</f>
        <v>КИТАЙ</v>
      </c>
      <c r="W843" s="34"/>
      <c r="X843" s="35" t="e">
        <f t="shared" si="101"/>
        <v>#N/A</v>
      </c>
      <c r="Y843" s="35" t="e">
        <f>VLOOKUP(W843,A841:$S$5784,9,FALSE)</f>
        <v>#N/A</v>
      </c>
      <c r="Z843" s="36" t="e">
        <f t="shared" si="102"/>
        <v>#N/A</v>
      </c>
      <c r="AA843" s="37" t="e">
        <f t="shared" si="103"/>
        <v>#N/A</v>
      </c>
      <c r="AB843" s="38" t="e">
        <f t="shared" si="104"/>
        <v>#N/A</v>
      </c>
      <c r="AC843" s="39" t="e">
        <f t="shared" si="105"/>
        <v>#N/A</v>
      </c>
    </row>
    <row r="844" spans="1:29" ht="10.5" customHeight="1">
      <c r="A844" s="25">
        <v>213526</v>
      </c>
      <c r="B844" s="26" t="s">
        <v>1152</v>
      </c>
      <c r="C844" s="27">
        <v>1</v>
      </c>
      <c r="D844" s="27" t="s">
        <v>26</v>
      </c>
      <c r="E844" s="28">
        <v>3562</v>
      </c>
      <c r="F844" s="28">
        <v>3562</v>
      </c>
      <c r="G844" s="28">
        <v>178.10000000000002</v>
      </c>
      <c r="H844" s="28">
        <v>6.6</v>
      </c>
      <c r="I844" s="28">
        <v>7.8</v>
      </c>
      <c r="J844" s="29">
        <v>8.5084999999999994E-2</v>
      </c>
      <c r="K844" s="28">
        <v>6.6</v>
      </c>
      <c r="L844" s="28">
        <v>7.8</v>
      </c>
      <c r="M844" s="29">
        <f t="shared" si="106"/>
        <v>8.5084999999999994E-2</v>
      </c>
      <c r="N844" s="30">
        <v>0</v>
      </c>
      <c r="O844" s="27">
        <v>85</v>
      </c>
      <c r="P844" s="27">
        <v>8516</v>
      </c>
      <c r="Q844" s="27" t="s">
        <v>389</v>
      </c>
      <c r="R844" s="31">
        <f>VLOOKUP(Q844,[1]Страна!D$1:F$120,2,FALSE)</f>
        <v>0.05</v>
      </c>
      <c r="S844" s="32" t="s">
        <v>28</v>
      </c>
      <c r="T844" s="27" t="str">
        <f>VLOOKUP(S844,[1]Страна!$A$2:$B$246,2,0)</f>
        <v>КИТАЙ</v>
      </c>
      <c r="W844" s="34"/>
      <c r="X844" s="35" t="e">
        <f t="shared" si="101"/>
        <v>#N/A</v>
      </c>
      <c r="Y844" s="35" t="e">
        <f>VLOOKUP(W844,A842:$S$5784,9,FALSE)</f>
        <v>#N/A</v>
      </c>
      <c r="Z844" s="36" t="e">
        <f t="shared" si="102"/>
        <v>#N/A</v>
      </c>
      <c r="AA844" s="37" t="e">
        <f t="shared" si="103"/>
        <v>#N/A</v>
      </c>
      <c r="AB844" s="38" t="e">
        <f t="shared" si="104"/>
        <v>#N/A</v>
      </c>
      <c r="AC844" s="39" t="e">
        <f t="shared" si="105"/>
        <v>#N/A</v>
      </c>
    </row>
    <row r="845" spans="1:29" ht="10.5" customHeight="1">
      <c r="A845" s="25">
        <v>198373</v>
      </c>
      <c r="B845" s="26" t="s">
        <v>1153</v>
      </c>
      <c r="C845" s="27">
        <v>1</v>
      </c>
      <c r="D845" s="27" t="s">
        <v>26</v>
      </c>
      <c r="E845" s="28">
        <v>3562</v>
      </c>
      <c r="F845" s="28">
        <v>3562</v>
      </c>
      <c r="G845" s="28">
        <v>178.1</v>
      </c>
      <c r="H845" s="28">
        <v>6.6</v>
      </c>
      <c r="I845" s="28">
        <v>7.8</v>
      </c>
      <c r="J845" s="29">
        <v>8.8616E-2</v>
      </c>
      <c r="K845" s="28">
        <v>6.6</v>
      </c>
      <c r="L845" s="28">
        <v>7.8</v>
      </c>
      <c r="M845" s="29">
        <f t="shared" si="106"/>
        <v>8.8616E-2</v>
      </c>
      <c r="N845" s="30">
        <v>4680013313876</v>
      </c>
      <c r="O845" s="27">
        <v>85</v>
      </c>
      <c r="P845" s="27">
        <v>8516</v>
      </c>
      <c r="Q845" s="27" t="s">
        <v>389</v>
      </c>
      <c r="R845" s="31">
        <f>VLOOKUP(Q845,[1]Страна!D$1:F$120,2,FALSE)</f>
        <v>0.05</v>
      </c>
      <c r="S845" s="32" t="s">
        <v>28</v>
      </c>
      <c r="T845" s="27" t="str">
        <f>VLOOKUP(S845,[1]Страна!$A$2:$B$246,2,0)</f>
        <v>КИТАЙ</v>
      </c>
      <c r="W845" s="34"/>
      <c r="X845" s="35" t="e">
        <f t="shared" si="101"/>
        <v>#N/A</v>
      </c>
      <c r="Y845" s="35" t="e">
        <f>VLOOKUP(W845,A843:$S$5784,9,FALSE)</f>
        <v>#N/A</v>
      </c>
      <c r="Z845" s="36" t="e">
        <f t="shared" si="102"/>
        <v>#N/A</v>
      </c>
      <c r="AA845" s="37" t="e">
        <f t="shared" si="103"/>
        <v>#N/A</v>
      </c>
      <c r="AB845" s="38" t="e">
        <f t="shared" si="104"/>
        <v>#N/A</v>
      </c>
      <c r="AC845" s="39" t="e">
        <f t="shared" si="105"/>
        <v>#N/A</v>
      </c>
    </row>
    <row r="846" spans="1:29" ht="10.5" customHeight="1">
      <c r="A846" s="25">
        <v>35814</v>
      </c>
      <c r="B846" s="26" t="s">
        <v>1154</v>
      </c>
      <c r="C846" s="27">
        <v>1</v>
      </c>
      <c r="D846" s="27" t="s">
        <v>26</v>
      </c>
      <c r="E846" s="28">
        <v>4814</v>
      </c>
      <c r="F846" s="28">
        <v>4814</v>
      </c>
      <c r="G846" s="28">
        <v>240.70000000000002</v>
      </c>
      <c r="H846" s="28">
        <v>7.4</v>
      </c>
      <c r="I846" s="28">
        <v>8.8000000000000007</v>
      </c>
      <c r="J846" s="29">
        <v>9.8040000000000002E-2</v>
      </c>
      <c r="K846" s="28">
        <v>7.4</v>
      </c>
      <c r="L846" s="28">
        <v>8.8000000000000007</v>
      </c>
      <c r="M846" s="29">
        <f t="shared" si="106"/>
        <v>9.8040000000000002E-2</v>
      </c>
      <c r="N846" s="30">
        <v>4680013310813</v>
      </c>
      <c r="O846" s="27">
        <v>85</v>
      </c>
      <c r="P846" s="27">
        <v>8516</v>
      </c>
      <c r="Q846" s="27" t="s">
        <v>389</v>
      </c>
      <c r="R846" s="31">
        <f>VLOOKUP(Q846,[1]Страна!D$1:F$120,2,FALSE)</f>
        <v>0.05</v>
      </c>
      <c r="S846" s="32" t="s">
        <v>28</v>
      </c>
      <c r="T846" s="27" t="str">
        <f>VLOOKUP(S846,[1]Страна!$A$2:$B$246,2,0)</f>
        <v>КИТАЙ</v>
      </c>
      <c r="W846" s="34"/>
      <c r="X846" s="35" t="e">
        <f t="shared" si="101"/>
        <v>#N/A</v>
      </c>
      <c r="Y846" s="35" t="e">
        <f>VLOOKUP(W846,A844:$S$5784,9,FALSE)</f>
        <v>#N/A</v>
      </c>
      <c r="Z846" s="36" t="e">
        <f t="shared" si="102"/>
        <v>#N/A</v>
      </c>
      <c r="AA846" s="37" t="e">
        <f t="shared" si="103"/>
        <v>#N/A</v>
      </c>
      <c r="AB846" s="38" t="e">
        <f t="shared" si="104"/>
        <v>#N/A</v>
      </c>
      <c r="AC846" s="39" t="e">
        <f t="shared" si="105"/>
        <v>#N/A</v>
      </c>
    </row>
    <row r="847" spans="1:29" ht="10.5" customHeight="1">
      <c r="A847" s="25">
        <v>35813</v>
      </c>
      <c r="B847" s="26" t="s">
        <v>1155</v>
      </c>
      <c r="C847" s="27">
        <v>1</v>
      </c>
      <c r="D847" s="27" t="s">
        <v>26</v>
      </c>
      <c r="E847" s="28">
        <v>3562</v>
      </c>
      <c r="F847" s="28">
        <v>3562</v>
      </c>
      <c r="G847" s="28">
        <v>178.1</v>
      </c>
      <c r="H847" s="28">
        <v>7.4</v>
      </c>
      <c r="I847" s="28">
        <v>8.8000000000000007</v>
      </c>
      <c r="J847" s="29">
        <v>0.100491</v>
      </c>
      <c r="K847" s="28">
        <v>7.4</v>
      </c>
      <c r="L847" s="28">
        <v>8.8000000000000007</v>
      </c>
      <c r="M847" s="29">
        <f t="shared" si="106"/>
        <v>0.100491</v>
      </c>
      <c r="N847" s="30">
        <v>4680013310790</v>
      </c>
      <c r="O847" s="27">
        <v>85</v>
      </c>
      <c r="P847" s="27">
        <v>8516</v>
      </c>
      <c r="Q847" s="27" t="s">
        <v>389</v>
      </c>
      <c r="R847" s="31">
        <f>VLOOKUP(Q847,[1]Страна!D$1:F$120,2,FALSE)</f>
        <v>0.05</v>
      </c>
      <c r="S847" s="32" t="s">
        <v>28</v>
      </c>
      <c r="T847" s="27" t="str">
        <f>VLOOKUP(S847,[1]Страна!$A$2:$B$246,2,0)</f>
        <v>КИТАЙ</v>
      </c>
      <c r="W847" s="34"/>
      <c r="X847" s="35" t="e">
        <f t="shared" si="101"/>
        <v>#N/A</v>
      </c>
      <c r="Y847" s="35" t="e">
        <f>VLOOKUP(W847,A845:$S$5784,9,FALSE)</f>
        <v>#N/A</v>
      </c>
      <c r="Z847" s="36" t="e">
        <f t="shared" si="102"/>
        <v>#N/A</v>
      </c>
      <c r="AA847" s="37" t="e">
        <f t="shared" si="103"/>
        <v>#N/A</v>
      </c>
      <c r="AB847" s="38" t="e">
        <f t="shared" si="104"/>
        <v>#N/A</v>
      </c>
      <c r="AC847" s="39" t="e">
        <f t="shared" si="105"/>
        <v>#N/A</v>
      </c>
    </row>
    <row r="848" spans="1:29" ht="10.5" customHeight="1">
      <c r="A848" s="25">
        <v>198374</v>
      </c>
      <c r="B848" s="26" t="s">
        <v>1156</v>
      </c>
      <c r="C848" s="27">
        <v>1</v>
      </c>
      <c r="D848" s="27" t="s">
        <v>26</v>
      </c>
      <c r="E848" s="28">
        <v>4402</v>
      </c>
      <c r="F848" s="28">
        <v>4402</v>
      </c>
      <c r="G848" s="28">
        <v>220.10000000000002</v>
      </c>
      <c r="H848" s="28">
        <v>7.4</v>
      </c>
      <c r="I848" s="28">
        <v>8.8000000000000007</v>
      </c>
      <c r="J848" s="29">
        <v>0.104632</v>
      </c>
      <c r="K848" s="28">
        <v>7.4</v>
      </c>
      <c r="L848" s="28">
        <v>8.8000000000000007</v>
      </c>
      <c r="M848" s="29">
        <f t="shared" si="106"/>
        <v>0.104632</v>
      </c>
      <c r="N848" s="30">
        <v>0</v>
      </c>
      <c r="O848" s="27">
        <v>85</v>
      </c>
      <c r="P848" s="27">
        <v>8516</v>
      </c>
      <c r="Q848" s="27" t="s">
        <v>389</v>
      </c>
      <c r="R848" s="31">
        <f>VLOOKUP(Q848,[1]Страна!D$1:F$120,2,FALSE)</f>
        <v>0.05</v>
      </c>
      <c r="S848" s="32" t="s">
        <v>28</v>
      </c>
      <c r="T848" s="27" t="str">
        <f>VLOOKUP(S848,[1]Страна!$A$2:$B$246,2,0)</f>
        <v>КИТАЙ</v>
      </c>
      <c r="W848" s="34"/>
      <c r="X848" s="35" t="e">
        <f t="shared" si="101"/>
        <v>#N/A</v>
      </c>
      <c r="Y848" s="35" t="e">
        <f>VLOOKUP(W848,A846:$S$5784,9,FALSE)</f>
        <v>#N/A</v>
      </c>
      <c r="Z848" s="36" t="e">
        <f t="shared" si="102"/>
        <v>#N/A</v>
      </c>
      <c r="AA848" s="37" t="e">
        <f t="shared" si="103"/>
        <v>#N/A</v>
      </c>
      <c r="AB848" s="38" t="e">
        <f t="shared" si="104"/>
        <v>#N/A</v>
      </c>
      <c r="AC848" s="39" t="e">
        <f t="shared" si="105"/>
        <v>#N/A</v>
      </c>
    </row>
    <row r="849" spans="1:29" ht="10.5" customHeight="1">
      <c r="A849" s="25">
        <v>35816</v>
      </c>
      <c r="B849" s="26" t="s">
        <v>1157</v>
      </c>
      <c r="C849" s="27">
        <v>1</v>
      </c>
      <c r="D849" s="27" t="s">
        <v>26</v>
      </c>
      <c r="E849" s="28">
        <v>5602</v>
      </c>
      <c r="F849" s="28">
        <v>5602</v>
      </c>
      <c r="G849" s="28">
        <v>280.10000000000002</v>
      </c>
      <c r="H849" s="28">
        <v>11.5</v>
      </c>
      <c r="I849" s="28">
        <v>13</v>
      </c>
      <c r="J849" s="29">
        <v>0.12525500000000001</v>
      </c>
      <c r="K849" s="28">
        <v>11.5</v>
      </c>
      <c r="L849" s="28">
        <v>13</v>
      </c>
      <c r="M849" s="29">
        <f t="shared" si="106"/>
        <v>0.12525500000000001</v>
      </c>
      <c r="N849" s="30">
        <v>4680013310820</v>
      </c>
      <c r="O849" s="27">
        <v>85</v>
      </c>
      <c r="P849" s="27">
        <v>8516</v>
      </c>
      <c r="Q849" s="27" t="s">
        <v>389</v>
      </c>
      <c r="R849" s="31">
        <f>VLOOKUP(Q849,[1]Страна!D$1:F$120,2,FALSE)</f>
        <v>0.05</v>
      </c>
      <c r="S849" s="32" t="s">
        <v>28</v>
      </c>
      <c r="T849" s="27" t="str">
        <f>VLOOKUP(S849,[1]Страна!$A$2:$B$246,2,0)</f>
        <v>КИТАЙ</v>
      </c>
      <c r="W849" s="34"/>
      <c r="X849" s="35" t="e">
        <f t="shared" si="101"/>
        <v>#N/A</v>
      </c>
      <c r="Y849" s="35" t="e">
        <f>VLOOKUP(W849,A847:$S$5784,9,FALSE)</f>
        <v>#N/A</v>
      </c>
      <c r="Z849" s="36" t="e">
        <f t="shared" si="102"/>
        <v>#N/A</v>
      </c>
      <c r="AA849" s="37" t="e">
        <f t="shared" si="103"/>
        <v>#N/A</v>
      </c>
      <c r="AB849" s="38" t="e">
        <f t="shared" si="104"/>
        <v>#N/A</v>
      </c>
      <c r="AC849" s="39" t="e">
        <f t="shared" si="105"/>
        <v>#N/A</v>
      </c>
    </row>
    <row r="850" spans="1:29" ht="10.5" customHeight="1">
      <c r="A850" s="25">
        <v>35815</v>
      </c>
      <c r="B850" s="26" t="s">
        <v>1158</v>
      </c>
      <c r="C850" s="27">
        <v>1</v>
      </c>
      <c r="D850" s="27" t="s">
        <v>26</v>
      </c>
      <c r="E850" s="28">
        <v>3970</v>
      </c>
      <c r="F850" s="28">
        <v>3970</v>
      </c>
      <c r="G850" s="28">
        <v>198.5</v>
      </c>
      <c r="H850" s="28">
        <v>9.1</v>
      </c>
      <c r="I850" s="28">
        <v>10.6</v>
      </c>
      <c r="J850" s="29">
        <v>0.11776</v>
      </c>
      <c r="K850" s="28">
        <v>9.1</v>
      </c>
      <c r="L850" s="28">
        <v>10.6</v>
      </c>
      <c r="M850" s="29">
        <f t="shared" si="106"/>
        <v>0.11776</v>
      </c>
      <c r="N850" s="30">
        <v>4680013310806</v>
      </c>
      <c r="O850" s="27">
        <v>85</v>
      </c>
      <c r="P850" s="27">
        <v>8516</v>
      </c>
      <c r="Q850" s="27" t="s">
        <v>389</v>
      </c>
      <c r="R850" s="31">
        <f>VLOOKUP(Q850,[1]Страна!D$1:F$120,2,FALSE)</f>
        <v>0.05</v>
      </c>
      <c r="S850" s="32" t="s">
        <v>28</v>
      </c>
      <c r="T850" s="27" t="str">
        <f>VLOOKUP(S850,[1]Страна!$A$2:$B$246,2,0)</f>
        <v>КИТАЙ</v>
      </c>
      <c r="W850" s="34"/>
      <c r="X850" s="35" t="e">
        <f t="shared" si="101"/>
        <v>#N/A</v>
      </c>
      <c r="Y850" s="35" t="e">
        <f>VLOOKUP(W850,A848:$S$5784,9,FALSE)</f>
        <v>#N/A</v>
      </c>
      <c r="Z850" s="36" t="e">
        <f t="shared" si="102"/>
        <v>#N/A</v>
      </c>
      <c r="AA850" s="37" t="e">
        <f t="shared" si="103"/>
        <v>#N/A</v>
      </c>
      <c r="AB850" s="38" t="e">
        <f t="shared" si="104"/>
        <v>#N/A</v>
      </c>
      <c r="AC850" s="39" t="e">
        <f t="shared" si="105"/>
        <v>#N/A</v>
      </c>
    </row>
    <row r="851" spans="1:29" ht="10.5" customHeight="1">
      <c r="A851" s="25">
        <v>213528</v>
      </c>
      <c r="B851" s="26" t="s">
        <v>1159</v>
      </c>
      <c r="C851" s="27">
        <v>1</v>
      </c>
      <c r="D851" s="27" t="s">
        <v>26</v>
      </c>
      <c r="E851" s="28">
        <v>4361</v>
      </c>
      <c r="F851" s="28">
        <v>4361</v>
      </c>
      <c r="G851" s="28">
        <v>218.05</v>
      </c>
      <c r="H851" s="28">
        <v>9.1</v>
      </c>
      <c r="I851" s="28">
        <v>10.6</v>
      </c>
      <c r="J851" s="29">
        <v>0.117936</v>
      </c>
      <c r="K851" s="28">
        <v>9.1</v>
      </c>
      <c r="L851" s="28">
        <v>10.6</v>
      </c>
      <c r="M851" s="29">
        <f t="shared" si="106"/>
        <v>0.117936</v>
      </c>
      <c r="N851" s="30">
        <v>0</v>
      </c>
      <c r="O851" s="27">
        <v>85</v>
      </c>
      <c r="P851" s="27">
        <v>8516</v>
      </c>
      <c r="Q851" s="27" t="s">
        <v>389</v>
      </c>
      <c r="R851" s="31">
        <f>VLOOKUP(Q851,[1]Страна!D$1:F$120,2,FALSE)</f>
        <v>0.05</v>
      </c>
      <c r="S851" s="32" t="s">
        <v>28</v>
      </c>
      <c r="T851" s="27" t="str">
        <f>VLOOKUP(S851,[1]Страна!$A$2:$B$246,2,0)</f>
        <v>КИТАЙ</v>
      </c>
      <c r="W851" s="34"/>
      <c r="X851" s="35" t="e">
        <f t="shared" si="101"/>
        <v>#N/A</v>
      </c>
      <c r="Y851" s="35" t="e">
        <f>VLOOKUP(W851,A849:$S$5784,9,FALSE)</f>
        <v>#N/A</v>
      </c>
      <c r="Z851" s="36" t="e">
        <f t="shared" si="102"/>
        <v>#N/A</v>
      </c>
      <c r="AA851" s="37" t="e">
        <f t="shared" si="103"/>
        <v>#N/A</v>
      </c>
      <c r="AB851" s="38" t="e">
        <f t="shared" si="104"/>
        <v>#N/A</v>
      </c>
      <c r="AC851" s="39" t="e">
        <f t="shared" si="105"/>
        <v>#N/A</v>
      </c>
    </row>
    <row r="852" spans="1:29" ht="10.5" customHeight="1">
      <c r="A852" s="25">
        <v>198375</v>
      </c>
      <c r="B852" s="26" t="s">
        <v>1160</v>
      </c>
      <c r="C852" s="27">
        <v>1</v>
      </c>
      <c r="D852" s="27" t="s">
        <v>26</v>
      </c>
      <c r="E852" s="28">
        <v>4454</v>
      </c>
      <c r="F852" s="28">
        <v>4454</v>
      </c>
      <c r="G852" s="28">
        <v>222.70000000000002</v>
      </c>
      <c r="H852" s="28">
        <v>9.1</v>
      </c>
      <c r="I852" s="28">
        <v>10.6</v>
      </c>
      <c r="J852" s="29">
        <v>0.108</v>
      </c>
      <c r="K852" s="28">
        <v>9.1</v>
      </c>
      <c r="L852" s="28">
        <v>10.6</v>
      </c>
      <c r="M852" s="29">
        <f t="shared" si="106"/>
        <v>0.108</v>
      </c>
      <c r="N852" s="30">
        <v>0</v>
      </c>
      <c r="O852" s="27">
        <v>85</v>
      </c>
      <c r="P852" s="27">
        <v>8516</v>
      </c>
      <c r="Q852" s="27" t="s">
        <v>389</v>
      </c>
      <c r="R852" s="31">
        <f>VLOOKUP(Q852,[1]Страна!D$1:F$120,2,FALSE)</f>
        <v>0.05</v>
      </c>
      <c r="S852" s="32" t="s">
        <v>28</v>
      </c>
      <c r="T852" s="27" t="str">
        <f>VLOOKUP(S852,[1]Страна!$A$2:$B$246,2,0)</f>
        <v>КИТАЙ</v>
      </c>
      <c r="W852" s="34"/>
      <c r="X852" s="35" t="e">
        <f t="shared" si="101"/>
        <v>#N/A</v>
      </c>
      <c r="Y852" s="35" t="e">
        <f>VLOOKUP(W852,A850:$S$5784,9,FALSE)</f>
        <v>#N/A</v>
      </c>
      <c r="Z852" s="36" t="e">
        <f t="shared" si="102"/>
        <v>#N/A</v>
      </c>
      <c r="AA852" s="37" t="e">
        <f t="shared" si="103"/>
        <v>#N/A</v>
      </c>
      <c r="AB852" s="38" t="e">
        <f t="shared" si="104"/>
        <v>#N/A</v>
      </c>
      <c r="AC852" s="39" t="e">
        <f t="shared" si="105"/>
        <v>#N/A</v>
      </c>
    </row>
    <row r="853" spans="1:29" ht="10.5" customHeight="1">
      <c r="A853" s="25">
        <v>33893</v>
      </c>
      <c r="B853" s="26" t="s">
        <v>1161</v>
      </c>
      <c r="C853" s="27">
        <v>1</v>
      </c>
      <c r="D853" s="27" t="s">
        <v>26</v>
      </c>
      <c r="E853" s="28">
        <v>6166</v>
      </c>
      <c r="F853" s="28">
        <v>6166</v>
      </c>
      <c r="G853" s="28">
        <v>308.3</v>
      </c>
      <c r="H853" s="28">
        <v>12.5</v>
      </c>
      <c r="I853" s="28">
        <v>14.2</v>
      </c>
      <c r="J853" s="29">
        <v>0.13735</v>
      </c>
      <c r="K853" s="28">
        <v>12.5</v>
      </c>
      <c r="L853" s="28">
        <v>14.2</v>
      </c>
      <c r="M853" s="29">
        <f t="shared" si="106"/>
        <v>0.13735</v>
      </c>
      <c r="N853" s="30">
        <v>4680013310851</v>
      </c>
      <c r="O853" s="27">
        <v>85</v>
      </c>
      <c r="P853" s="27">
        <v>8516</v>
      </c>
      <c r="Q853" s="27" t="s">
        <v>389</v>
      </c>
      <c r="R853" s="31">
        <f>VLOOKUP(Q853,[1]Страна!D$1:F$120,2,FALSE)</f>
        <v>0.05</v>
      </c>
      <c r="S853" s="32" t="s">
        <v>28</v>
      </c>
      <c r="T853" s="27" t="str">
        <f>VLOOKUP(S853,[1]Страна!$A$2:$B$246,2,0)</f>
        <v>КИТАЙ</v>
      </c>
      <c r="W853" s="34"/>
      <c r="X853" s="35" t="e">
        <f t="shared" si="101"/>
        <v>#N/A</v>
      </c>
      <c r="Y853" s="35" t="e">
        <f>VLOOKUP(W853,A851:$S$5784,9,FALSE)</f>
        <v>#N/A</v>
      </c>
      <c r="Z853" s="36" t="e">
        <f t="shared" si="102"/>
        <v>#N/A</v>
      </c>
      <c r="AA853" s="37" t="e">
        <f t="shared" si="103"/>
        <v>#N/A</v>
      </c>
      <c r="AB853" s="38" t="e">
        <f t="shared" si="104"/>
        <v>#N/A</v>
      </c>
      <c r="AC853" s="39" t="e">
        <f t="shared" si="105"/>
        <v>#N/A</v>
      </c>
    </row>
    <row r="854" spans="1:29" ht="10.5" customHeight="1">
      <c r="A854" s="25">
        <v>61826</v>
      </c>
      <c r="B854" s="26" t="s">
        <v>1162</v>
      </c>
      <c r="C854" s="27">
        <v>1</v>
      </c>
      <c r="D854" s="27" t="s">
        <v>26</v>
      </c>
      <c r="E854" s="28">
        <v>12606</v>
      </c>
      <c r="F854" s="28">
        <v>12606</v>
      </c>
      <c r="G854" s="28">
        <v>378.18</v>
      </c>
      <c r="H854" s="28">
        <v>28</v>
      </c>
      <c r="I854" s="28">
        <v>30</v>
      </c>
      <c r="J854" s="29">
        <v>0.29601</v>
      </c>
      <c r="K854" s="28">
        <v>28</v>
      </c>
      <c r="L854" s="28">
        <v>30</v>
      </c>
      <c r="M854" s="29">
        <f t="shared" si="106"/>
        <v>0.29601</v>
      </c>
      <c r="N854" s="30">
        <v>0</v>
      </c>
      <c r="O854" s="27">
        <v>85</v>
      </c>
      <c r="P854" s="27">
        <v>8516</v>
      </c>
      <c r="Q854" s="27" t="s">
        <v>973</v>
      </c>
      <c r="R854" s="31">
        <f>VLOOKUP(Q854,[1]Страна!D$1:F$120,2,FALSE)</f>
        <v>0.03</v>
      </c>
      <c r="S854" s="32" t="s">
        <v>28</v>
      </c>
      <c r="T854" s="27" t="str">
        <f>VLOOKUP(S854,[1]Страна!$A$2:$B$246,2,0)</f>
        <v>КИТАЙ</v>
      </c>
      <c r="W854" s="34"/>
      <c r="X854" s="35" t="e">
        <f t="shared" si="101"/>
        <v>#N/A</v>
      </c>
      <c r="Y854" s="35" t="e">
        <f>VLOOKUP(W854,A852:$S$5784,9,FALSE)</f>
        <v>#N/A</v>
      </c>
      <c r="Z854" s="36" t="e">
        <f t="shared" si="102"/>
        <v>#N/A</v>
      </c>
      <c r="AA854" s="37" t="e">
        <f t="shared" si="103"/>
        <v>#N/A</v>
      </c>
      <c r="AB854" s="38" t="e">
        <f t="shared" si="104"/>
        <v>#N/A</v>
      </c>
      <c r="AC854" s="39" t="e">
        <f t="shared" si="105"/>
        <v>#N/A</v>
      </c>
    </row>
    <row r="855" spans="1:29" ht="10.5" customHeight="1">
      <c r="A855" s="41">
        <v>198382</v>
      </c>
      <c r="B855" s="42" t="s">
        <v>1163</v>
      </c>
      <c r="C855" s="43">
        <v>3</v>
      </c>
      <c r="D855" s="44" t="s">
        <v>26</v>
      </c>
      <c r="E855" s="45">
        <v>8829</v>
      </c>
      <c r="F855" s="45">
        <v>26487</v>
      </c>
      <c r="G855" s="46">
        <v>794.61</v>
      </c>
      <c r="H855" s="46">
        <v>28.8</v>
      </c>
      <c r="I855" s="46">
        <v>32.700000000000003</v>
      </c>
      <c r="J855" s="47">
        <v>0.30049500000000001</v>
      </c>
      <c r="K855" s="46">
        <v>86.4</v>
      </c>
      <c r="L855" s="46">
        <v>98.100000000000009</v>
      </c>
      <c r="M855" s="47">
        <v>0.90148500000000009</v>
      </c>
      <c r="N855" s="48" t="s">
        <v>1164</v>
      </c>
      <c r="O855" s="49">
        <v>85</v>
      </c>
      <c r="P855" s="49">
        <v>8516</v>
      </c>
      <c r="Q855" s="49" t="s">
        <v>973</v>
      </c>
      <c r="R855" s="50">
        <v>0.03</v>
      </c>
      <c r="S855" s="51" t="s">
        <v>28</v>
      </c>
      <c r="T855" s="27" t="str">
        <f>VLOOKUP(S855,[1]Страна!$A$2:$B$246,2,0)</f>
        <v>КИТАЙ</v>
      </c>
      <c r="W855" s="34"/>
      <c r="X855" s="35" t="e">
        <f t="shared" si="101"/>
        <v>#N/A</v>
      </c>
      <c r="Y855" s="35" t="e">
        <f>VLOOKUP(W855,A853:$S$5784,9,FALSE)</f>
        <v>#N/A</v>
      </c>
      <c r="Z855" s="36" t="e">
        <f t="shared" si="102"/>
        <v>#N/A</v>
      </c>
      <c r="AA855" s="37" t="e">
        <f t="shared" si="103"/>
        <v>#N/A</v>
      </c>
      <c r="AB855" s="38" t="e">
        <f t="shared" si="104"/>
        <v>#N/A</v>
      </c>
      <c r="AC855" s="39" t="e">
        <f t="shared" si="105"/>
        <v>#N/A</v>
      </c>
    </row>
    <row r="856" spans="1:29" ht="10.5" customHeight="1">
      <c r="A856" s="25">
        <v>191041</v>
      </c>
      <c r="B856" s="26" t="s">
        <v>1165</v>
      </c>
      <c r="C856" s="27">
        <v>1</v>
      </c>
      <c r="D856" s="27" t="s">
        <v>26</v>
      </c>
      <c r="E856" s="28">
        <v>16210</v>
      </c>
      <c r="F856" s="28">
        <v>16210</v>
      </c>
      <c r="G856" s="28">
        <v>486.29999999999995</v>
      </c>
      <c r="H856" s="28">
        <v>30.35</v>
      </c>
      <c r="I856" s="28">
        <v>34.25</v>
      </c>
      <c r="J856" s="29">
        <v>0.20880000000000001</v>
      </c>
      <c r="K856" s="28">
        <v>30.35</v>
      </c>
      <c r="L856" s="28">
        <v>34.25</v>
      </c>
      <c r="M856" s="29">
        <f>C856*J856</f>
        <v>0.20880000000000001</v>
      </c>
      <c r="N856" s="30">
        <v>0</v>
      </c>
      <c r="O856" s="27">
        <v>85</v>
      </c>
      <c r="P856" s="27">
        <v>8516</v>
      </c>
      <c r="Q856" s="27" t="s">
        <v>973</v>
      </c>
      <c r="R856" s="31">
        <f>VLOOKUP(Q856,[1]Страна!D$1:F$120,2,FALSE)</f>
        <v>0.03</v>
      </c>
      <c r="S856" s="32" t="s">
        <v>28</v>
      </c>
      <c r="T856" s="27" t="str">
        <f>VLOOKUP(S856,[1]Страна!$A$2:$B$246,2,0)</f>
        <v>КИТАЙ</v>
      </c>
      <c r="W856" s="40"/>
      <c r="X856" s="35" t="e">
        <f t="shared" si="101"/>
        <v>#N/A</v>
      </c>
      <c r="Y856" s="35" t="e">
        <f>VLOOKUP(W856,A854:$S$5784,9,FALSE)</f>
        <v>#N/A</v>
      </c>
      <c r="Z856" s="36" t="e">
        <f t="shared" si="102"/>
        <v>#N/A</v>
      </c>
      <c r="AA856" s="37" t="e">
        <f t="shared" si="103"/>
        <v>#N/A</v>
      </c>
      <c r="AB856" s="38" t="e">
        <f t="shared" si="104"/>
        <v>#N/A</v>
      </c>
      <c r="AC856" s="39" t="e">
        <f t="shared" si="105"/>
        <v>#N/A</v>
      </c>
    </row>
    <row r="857" spans="1:29" ht="10.5" customHeight="1">
      <c r="A857" s="25">
        <v>217840</v>
      </c>
      <c r="B857" s="26" t="s">
        <v>1166</v>
      </c>
      <c r="C857" s="27">
        <v>1</v>
      </c>
      <c r="D857" s="27" t="s">
        <v>26</v>
      </c>
      <c r="E857" s="28">
        <v>14705</v>
      </c>
      <c r="F857" s="28">
        <v>14705</v>
      </c>
      <c r="G857" s="28">
        <v>441.15</v>
      </c>
      <c r="H857" s="28">
        <v>13.5</v>
      </c>
      <c r="I857" s="28">
        <v>15</v>
      </c>
      <c r="J857" s="29">
        <v>0.20356399999999999</v>
      </c>
      <c r="K857" s="28">
        <v>13.5</v>
      </c>
      <c r="L857" s="28">
        <v>15</v>
      </c>
      <c r="M857" s="29">
        <v>0.20356399999999999</v>
      </c>
      <c r="N857" s="30">
        <v>4680013314460</v>
      </c>
      <c r="O857" s="27">
        <v>85</v>
      </c>
      <c r="P857" s="27">
        <v>8516</v>
      </c>
      <c r="Q857" s="27" t="s">
        <v>973</v>
      </c>
      <c r="R857" s="31">
        <f>VLOOKUP(Q857,[1]Страна!D$1:F$120,2,FALSE)</f>
        <v>0.03</v>
      </c>
      <c r="S857" s="32" t="s">
        <v>28</v>
      </c>
      <c r="T857" s="27" t="str">
        <f>VLOOKUP(S857,[1]Страна!$A$2:$B$246,2,0)</f>
        <v>КИТАЙ</v>
      </c>
      <c r="W857" s="34"/>
      <c r="X857" s="35" t="e">
        <f t="shared" si="101"/>
        <v>#N/A</v>
      </c>
      <c r="Y857" s="35" t="e">
        <f>VLOOKUP(W857,A855:$S$5784,9,FALSE)</f>
        <v>#N/A</v>
      </c>
      <c r="Z857" s="36" t="e">
        <f t="shared" si="102"/>
        <v>#N/A</v>
      </c>
      <c r="AA857" s="37" t="e">
        <f t="shared" si="103"/>
        <v>#N/A</v>
      </c>
      <c r="AB857" s="38" t="e">
        <f t="shared" si="104"/>
        <v>#N/A</v>
      </c>
      <c r="AC857" s="39" t="e">
        <f t="shared" si="105"/>
        <v>#N/A</v>
      </c>
    </row>
    <row r="858" spans="1:29" ht="10.5" customHeight="1">
      <c r="A858" s="25">
        <v>74088</v>
      </c>
      <c r="B858" s="26" t="s">
        <v>1167</v>
      </c>
      <c r="C858" s="27">
        <v>1</v>
      </c>
      <c r="D858" s="27" t="s">
        <v>26</v>
      </c>
      <c r="E858" s="28">
        <v>13116</v>
      </c>
      <c r="F858" s="28">
        <v>13116</v>
      </c>
      <c r="G858" s="28">
        <v>393.47999999999996</v>
      </c>
      <c r="H858" s="28">
        <v>28</v>
      </c>
      <c r="I858" s="28">
        <v>30</v>
      </c>
      <c r="J858" s="29">
        <v>0.29178500000000002</v>
      </c>
      <c r="K858" s="28">
        <v>28</v>
      </c>
      <c r="L858" s="28">
        <v>30</v>
      </c>
      <c r="M858" s="29">
        <f>C858*J858</f>
        <v>0.29178500000000002</v>
      </c>
      <c r="N858" s="30">
        <v>0</v>
      </c>
      <c r="O858" s="27">
        <v>85</v>
      </c>
      <c r="P858" s="27">
        <v>8516</v>
      </c>
      <c r="Q858" s="27" t="s">
        <v>973</v>
      </c>
      <c r="R858" s="31">
        <f>VLOOKUP(Q858,[1]Страна!D$1:F$120,2,FALSE)</f>
        <v>0.03</v>
      </c>
      <c r="S858" s="32" t="s">
        <v>28</v>
      </c>
      <c r="T858" s="27" t="str">
        <f>VLOOKUP(S858,[1]Страна!$A$2:$B$246,2,0)</f>
        <v>КИТАЙ</v>
      </c>
      <c r="W858" s="34"/>
      <c r="X858" s="35" t="e">
        <f t="shared" si="101"/>
        <v>#N/A</v>
      </c>
      <c r="Y858" s="35" t="e">
        <f>VLOOKUP(W858,A856:$S$5784,9,FALSE)</f>
        <v>#N/A</v>
      </c>
      <c r="Z858" s="36" t="e">
        <f t="shared" si="102"/>
        <v>#N/A</v>
      </c>
      <c r="AA858" s="37" t="e">
        <f t="shared" si="103"/>
        <v>#N/A</v>
      </c>
      <c r="AB858" s="38" t="e">
        <f t="shared" si="104"/>
        <v>#N/A</v>
      </c>
      <c r="AC858" s="39" t="e">
        <f t="shared" si="105"/>
        <v>#N/A</v>
      </c>
    </row>
    <row r="859" spans="1:29" ht="10.5" customHeight="1">
      <c r="A859" s="25">
        <v>52779</v>
      </c>
      <c r="B859" s="26" t="s">
        <v>1168</v>
      </c>
      <c r="C859" s="27">
        <v>1</v>
      </c>
      <c r="D859" s="27" t="s">
        <v>26</v>
      </c>
      <c r="E859" s="28">
        <v>11238</v>
      </c>
      <c r="F859" s="28">
        <v>11238</v>
      </c>
      <c r="G859" s="28">
        <v>337.14</v>
      </c>
      <c r="H859" s="28">
        <v>30</v>
      </c>
      <c r="I859" s="28">
        <v>34</v>
      </c>
      <c r="J859" s="29">
        <v>0.29601</v>
      </c>
      <c r="K859" s="28">
        <v>30</v>
      </c>
      <c r="L859" s="28">
        <v>34</v>
      </c>
      <c r="M859" s="29">
        <v>0.29601</v>
      </c>
      <c r="N859" s="30">
        <v>4680013312770</v>
      </c>
      <c r="O859" s="27">
        <v>85</v>
      </c>
      <c r="P859" s="27">
        <v>8516</v>
      </c>
      <c r="Q859" s="27" t="s">
        <v>973</v>
      </c>
      <c r="R859" s="31">
        <v>0.03</v>
      </c>
      <c r="S859" s="32" t="s">
        <v>28</v>
      </c>
      <c r="T859" s="27" t="str">
        <f>VLOOKUP(S859,[1]Страна!$A$2:$B$246,2,0)</f>
        <v>КИТАЙ</v>
      </c>
      <c r="W859" s="34"/>
      <c r="X859" s="35" t="e">
        <f t="shared" si="101"/>
        <v>#N/A</v>
      </c>
      <c r="Y859" s="35" t="e">
        <f>VLOOKUP(W859,A857:$S$5784,9,FALSE)</f>
        <v>#N/A</v>
      </c>
      <c r="Z859" s="36" t="e">
        <f t="shared" si="102"/>
        <v>#N/A</v>
      </c>
      <c r="AA859" s="37" t="e">
        <f t="shared" si="103"/>
        <v>#N/A</v>
      </c>
      <c r="AB859" s="38" t="e">
        <f t="shared" si="104"/>
        <v>#N/A</v>
      </c>
      <c r="AC859" s="39" t="e">
        <f t="shared" si="105"/>
        <v>#N/A</v>
      </c>
    </row>
    <row r="860" spans="1:29" ht="10.5" customHeight="1">
      <c r="A860" s="25">
        <v>61799</v>
      </c>
      <c r="B860" s="26" t="s">
        <v>1169</v>
      </c>
      <c r="C860" s="27">
        <v>1</v>
      </c>
      <c r="D860" s="27" t="s">
        <v>26</v>
      </c>
      <c r="E860" s="28">
        <v>18913</v>
      </c>
      <c r="F860" s="28">
        <v>18913</v>
      </c>
      <c r="G860" s="28">
        <v>567.39</v>
      </c>
      <c r="H860" s="28">
        <v>12</v>
      </c>
      <c r="I860" s="28">
        <v>15</v>
      </c>
      <c r="J860" s="29">
        <v>0.29601</v>
      </c>
      <c r="K860" s="28">
        <v>12</v>
      </c>
      <c r="L860" s="28">
        <v>15</v>
      </c>
      <c r="M860" s="29">
        <f>C860*J860</f>
        <v>0.29601</v>
      </c>
      <c r="N860" s="30">
        <v>0</v>
      </c>
      <c r="O860" s="27">
        <v>85</v>
      </c>
      <c r="P860" s="27">
        <v>8516</v>
      </c>
      <c r="Q860" s="27" t="s">
        <v>973</v>
      </c>
      <c r="R860" s="31">
        <f>VLOOKUP(Q860,[1]Страна!D$1:F$120,2,FALSE)</f>
        <v>0.03</v>
      </c>
      <c r="S860" s="32" t="s">
        <v>28</v>
      </c>
      <c r="T860" s="27" t="str">
        <f>VLOOKUP(S860,[1]Страна!$A$2:$B$246,2,0)</f>
        <v>КИТАЙ</v>
      </c>
      <c r="W860" s="40"/>
      <c r="X860" s="35" t="e">
        <f t="shared" si="101"/>
        <v>#N/A</v>
      </c>
      <c r="Y860" s="35" t="e">
        <f>VLOOKUP(W860,A858:$S$5784,9,FALSE)</f>
        <v>#N/A</v>
      </c>
      <c r="Z860" s="36" t="e">
        <f t="shared" si="102"/>
        <v>#N/A</v>
      </c>
      <c r="AA860" s="37" t="e">
        <f t="shared" si="103"/>
        <v>#N/A</v>
      </c>
      <c r="AB860" s="38" t="e">
        <f t="shared" si="104"/>
        <v>#N/A</v>
      </c>
      <c r="AC860" s="39" t="e">
        <f t="shared" si="105"/>
        <v>#N/A</v>
      </c>
    </row>
    <row r="861" spans="1:29" ht="10.5" customHeight="1">
      <c r="A861" s="25">
        <v>205087</v>
      </c>
      <c r="B861" s="26" t="s">
        <v>1170</v>
      </c>
      <c r="C861" s="27">
        <v>1</v>
      </c>
      <c r="D861" s="27" t="s">
        <v>26</v>
      </c>
      <c r="E861" s="28">
        <v>14433</v>
      </c>
      <c r="F861" s="28">
        <v>14433</v>
      </c>
      <c r="G861" s="28">
        <v>432.99</v>
      </c>
      <c r="H861" s="28">
        <v>32</v>
      </c>
      <c r="I861" s="28">
        <v>36</v>
      </c>
      <c r="J861" s="29">
        <v>0.29620800000000003</v>
      </c>
      <c r="K861" s="28">
        <v>32</v>
      </c>
      <c r="L861" s="28">
        <v>36</v>
      </c>
      <c r="M861" s="29">
        <f>C861*J861</f>
        <v>0.29620800000000003</v>
      </c>
      <c r="N861" s="30">
        <v>0</v>
      </c>
      <c r="O861" s="27">
        <v>85</v>
      </c>
      <c r="P861" s="27">
        <v>8516</v>
      </c>
      <c r="Q861" s="27" t="s">
        <v>973</v>
      </c>
      <c r="R861" s="31">
        <f>VLOOKUP(Q861,[1]Страна!D$1:F$120,2,FALSE)</f>
        <v>0.03</v>
      </c>
      <c r="S861" s="32" t="s">
        <v>28</v>
      </c>
      <c r="T861" s="27" t="str">
        <f>VLOOKUP(S861,[1]Страна!$A$2:$B$246,2,0)</f>
        <v>КИТАЙ</v>
      </c>
      <c r="W861" s="34"/>
      <c r="X861" s="35" t="e">
        <f t="shared" si="101"/>
        <v>#N/A</v>
      </c>
      <c r="Y861" s="35" t="e">
        <f>VLOOKUP(W861,A859:$S$5784,9,FALSE)</f>
        <v>#N/A</v>
      </c>
      <c r="Z861" s="36" t="e">
        <f t="shared" si="102"/>
        <v>#N/A</v>
      </c>
      <c r="AA861" s="37" t="e">
        <f t="shared" si="103"/>
        <v>#N/A</v>
      </c>
      <c r="AB861" s="38" t="e">
        <f t="shared" si="104"/>
        <v>#N/A</v>
      </c>
      <c r="AC861" s="39" t="e">
        <f t="shared" si="105"/>
        <v>#N/A</v>
      </c>
    </row>
    <row r="862" spans="1:29" ht="10.5" customHeight="1">
      <c r="A862" s="25">
        <v>74069</v>
      </c>
      <c r="B862" s="26" t="s">
        <v>1171</v>
      </c>
      <c r="C862" s="27">
        <v>1</v>
      </c>
      <c r="D862" s="27" t="s">
        <v>26</v>
      </c>
      <c r="E862" s="28">
        <v>17297</v>
      </c>
      <c r="F862" s="28">
        <v>17297</v>
      </c>
      <c r="G862" s="28">
        <v>518.91</v>
      </c>
      <c r="H862" s="28">
        <v>28</v>
      </c>
      <c r="I862" s="28">
        <v>30</v>
      </c>
      <c r="J862" s="29">
        <v>0.28743000000000002</v>
      </c>
      <c r="K862" s="28">
        <v>28</v>
      </c>
      <c r="L862" s="28">
        <v>30</v>
      </c>
      <c r="M862" s="29">
        <f>C862*J862</f>
        <v>0.28743000000000002</v>
      </c>
      <c r="N862" s="30">
        <v>0</v>
      </c>
      <c r="O862" s="27">
        <v>85</v>
      </c>
      <c r="P862" s="27">
        <v>8516</v>
      </c>
      <c r="Q862" s="27" t="s">
        <v>973</v>
      </c>
      <c r="R862" s="31">
        <f>VLOOKUP(Q862,[1]Страна!D$1:F$120,2,FALSE)</f>
        <v>0.03</v>
      </c>
      <c r="S862" s="32" t="s">
        <v>223</v>
      </c>
      <c r="T862" s="27" t="str">
        <f>VLOOKUP(S862,[1]Страна!$A$2:$B$246,2,0)</f>
        <v>ТУРЦИЯ</v>
      </c>
      <c r="W862" s="34"/>
      <c r="X862" s="35" t="e">
        <f t="shared" si="101"/>
        <v>#N/A</v>
      </c>
      <c r="Y862" s="35" t="e">
        <f>VLOOKUP(W862,A860:$S$5784,9,FALSE)</f>
        <v>#N/A</v>
      </c>
      <c r="Z862" s="36" t="e">
        <f t="shared" si="102"/>
        <v>#N/A</v>
      </c>
      <c r="AA862" s="37" t="e">
        <f t="shared" si="103"/>
        <v>#N/A</v>
      </c>
      <c r="AB862" s="38" t="e">
        <f t="shared" si="104"/>
        <v>#N/A</v>
      </c>
      <c r="AC862" s="39" t="e">
        <f t="shared" si="105"/>
        <v>#N/A</v>
      </c>
    </row>
    <row r="863" spans="1:29" ht="10.5" customHeight="1">
      <c r="A863" s="25">
        <v>198396</v>
      </c>
      <c r="B863" s="26" t="s">
        <v>1172</v>
      </c>
      <c r="C863" s="27">
        <v>1</v>
      </c>
      <c r="D863" s="27" t="s">
        <v>26</v>
      </c>
      <c r="E863" s="28">
        <v>15623</v>
      </c>
      <c r="F863" s="28">
        <v>15623</v>
      </c>
      <c r="G863" s="28">
        <v>468.69</v>
      </c>
      <c r="H863" s="28">
        <v>30.6</v>
      </c>
      <c r="I863" s="28">
        <v>34.5</v>
      </c>
      <c r="J863" s="29">
        <v>0.20880000000000001</v>
      </c>
      <c r="K863" s="28">
        <v>30.6</v>
      </c>
      <c r="L863" s="28">
        <v>34.5</v>
      </c>
      <c r="M863" s="29">
        <f>C863*J863</f>
        <v>0.20880000000000001</v>
      </c>
      <c r="N863" s="30">
        <v>4680013313616</v>
      </c>
      <c r="O863" s="27">
        <v>85</v>
      </c>
      <c r="P863" s="27">
        <v>8516</v>
      </c>
      <c r="Q863" s="27" t="s">
        <v>973</v>
      </c>
      <c r="R863" s="31">
        <f>VLOOKUP(Q863,[1]Страна!D$1:F$120,2,FALSE)</f>
        <v>0.03</v>
      </c>
      <c r="S863" s="32" t="s">
        <v>28</v>
      </c>
      <c r="T863" s="27" t="str">
        <f>VLOOKUP(S863,[1]Страна!$A$2:$B$246,2,0)</f>
        <v>КИТАЙ</v>
      </c>
      <c r="W863" s="34"/>
      <c r="X863" s="35" t="e">
        <f t="shared" si="101"/>
        <v>#N/A</v>
      </c>
      <c r="Y863" s="35" t="e">
        <f>VLOOKUP(W863,A861:$S$5784,9,FALSE)</f>
        <v>#N/A</v>
      </c>
      <c r="Z863" s="36" t="e">
        <f t="shared" si="102"/>
        <v>#N/A</v>
      </c>
      <c r="AA863" s="37" t="e">
        <f t="shared" si="103"/>
        <v>#N/A</v>
      </c>
      <c r="AB863" s="38" t="e">
        <f t="shared" si="104"/>
        <v>#N/A</v>
      </c>
      <c r="AC863" s="39" t="e">
        <f t="shared" si="105"/>
        <v>#N/A</v>
      </c>
    </row>
    <row r="864" spans="1:29" ht="10.5" customHeight="1">
      <c r="A864" s="25">
        <v>61798</v>
      </c>
      <c r="B864" s="26" t="s">
        <v>1173</v>
      </c>
      <c r="C864" s="27">
        <v>1</v>
      </c>
      <c r="D864" s="27" t="s">
        <v>26</v>
      </c>
      <c r="E864" s="28">
        <v>14451</v>
      </c>
      <c r="F864" s="28">
        <v>14451</v>
      </c>
      <c r="G864" s="28">
        <v>433.53</v>
      </c>
      <c r="H864" s="28">
        <v>35</v>
      </c>
      <c r="I864" s="28">
        <v>37</v>
      </c>
      <c r="J864" s="29">
        <v>0.29178500000000002</v>
      </c>
      <c r="K864" s="28">
        <v>35</v>
      </c>
      <c r="L864" s="28">
        <v>37</v>
      </c>
      <c r="M864" s="29">
        <v>0.29178500000000002</v>
      </c>
      <c r="N864" s="30" t="s">
        <v>1174</v>
      </c>
      <c r="O864" s="27">
        <v>85</v>
      </c>
      <c r="P864" s="27">
        <v>8516</v>
      </c>
      <c r="Q864" s="27" t="s">
        <v>973</v>
      </c>
      <c r="R864" s="31">
        <v>0.03</v>
      </c>
      <c r="S864" s="32" t="s">
        <v>28</v>
      </c>
      <c r="T864" s="27" t="str">
        <f>VLOOKUP(S864,[1]Страна!$A$2:$B$246,2,0)</f>
        <v>КИТАЙ</v>
      </c>
      <c r="W864" s="34"/>
      <c r="X864" s="35" t="e">
        <f t="shared" si="101"/>
        <v>#N/A</v>
      </c>
      <c r="Y864" s="35" t="e">
        <f>VLOOKUP(W864,A862:$S$5784,9,FALSE)</f>
        <v>#N/A</v>
      </c>
      <c r="Z864" s="36" t="e">
        <f t="shared" si="102"/>
        <v>#N/A</v>
      </c>
      <c r="AA864" s="37" t="e">
        <f t="shared" si="103"/>
        <v>#N/A</v>
      </c>
      <c r="AB864" s="38" t="e">
        <f t="shared" si="104"/>
        <v>#N/A</v>
      </c>
      <c r="AC864" s="39" t="e">
        <f t="shared" si="105"/>
        <v>#N/A</v>
      </c>
    </row>
    <row r="865" spans="1:29" ht="10.5" customHeight="1">
      <c r="A865" s="41">
        <v>205085</v>
      </c>
      <c r="B865" s="42" t="s">
        <v>1175</v>
      </c>
      <c r="C865" s="43">
        <v>1</v>
      </c>
      <c r="D865" s="44" t="s">
        <v>26</v>
      </c>
      <c r="E865" s="45">
        <v>12845</v>
      </c>
      <c r="F865" s="45">
        <v>12845</v>
      </c>
      <c r="G865" s="46">
        <v>385.34999999999997</v>
      </c>
      <c r="H865" s="46">
        <v>32</v>
      </c>
      <c r="I865" s="46">
        <v>36</v>
      </c>
      <c r="J865" s="47">
        <v>0.30049500000000001</v>
      </c>
      <c r="K865" s="46">
        <v>32</v>
      </c>
      <c r="L865" s="46">
        <v>36</v>
      </c>
      <c r="M865" s="47">
        <v>0.30049500000000001</v>
      </c>
      <c r="N865" s="48" t="s">
        <v>1176</v>
      </c>
      <c r="O865" s="49">
        <v>85</v>
      </c>
      <c r="P865" s="49">
        <v>8516</v>
      </c>
      <c r="Q865" s="49" t="s">
        <v>973</v>
      </c>
      <c r="R865" s="50">
        <v>0.03</v>
      </c>
      <c r="S865" s="51" t="s">
        <v>28</v>
      </c>
      <c r="T865" s="27" t="str">
        <f>VLOOKUP(S865,[1]Страна!$A$2:$B$246,2,0)</f>
        <v>КИТАЙ</v>
      </c>
      <c r="W865" s="40"/>
      <c r="X865" s="35" t="e">
        <f t="shared" si="101"/>
        <v>#N/A</v>
      </c>
      <c r="Y865" s="35" t="e">
        <f>VLOOKUP(W865,A863:$S$5784,9,FALSE)</f>
        <v>#N/A</v>
      </c>
      <c r="Z865" s="36" t="e">
        <f t="shared" si="102"/>
        <v>#N/A</v>
      </c>
      <c r="AA865" s="37" t="e">
        <f t="shared" si="103"/>
        <v>#N/A</v>
      </c>
      <c r="AB865" s="38" t="e">
        <f t="shared" si="104"/>
        <v>#N/A</v>
      </c>
      <c r="AC865" s="39" t="e">
        <f t="shared" si="105"/>
        <v>#N/A</v>
      </c>
    </row>
    <row r="866" spans="1:29" ht="10.5" customHeight="1">
      <c r="A866" s="25">
        <v>205086</v>
      </c>
      <c r="B866" s="26" t="s">
        <v>1177</v>
      </c>
      <c r="C866" s="27">
        <v>1</v>
      </c>
      <c r="D866" s="27" t="s">
        <v>26</v>
      </c>
      <c r="E866" s="28">
        <v>18012</v>
      </c>
      <c r="F866" s="28">
        <v>18012</v>
      </c>
      <c r="G866" s="28">
        <v>540.36</v>
      </c>
      <c r="H866" s="28">
        <v>32</v>
      </c>
      <c r="I866" s="28">
        <v>36</v>
      </c>
      <c r="J866" s="29">
        <v>0.30049500000000001</v>
      </c>
      <c r="K866" s="28">
        <v>32</v>
      </c>
      <c r="L866" s="28">
        <v>36</v>
      </c>
      <c r="M866" s="29">
        <f>C866*J866</f>
        <v>0.30049500000000001</v>
      </c>
      <c r="N866" s="30">
        <v>0</v>
      </c>
      <c r="O866" s="27">
        <v>85</v>
      </c>
      <c r="P866" s="27">
        <v>8516</v>
      </c>
      <c r="Q866" s="27" t="s">
        <v>973</v>
      </c>
      <c r="R866" s="31">
        <f>VLOOKUP(Q866,[1]Страна!D$1:F$120,2,FALSE)</f>
        <v>0.03</v>
      </c>
      <c r="S866" s="32" t="s">
        <v>223</v>
      </c>
      <c r="T866" s="27" t="str">
        <f>VLOOKUP(S866,[1]Страна!$A$2:$B$246,2,0)</f>
        <v>ТУРЦИЯ</v>
      </c>
      <c r="W866" s="40"/>
      <c r="X866" s="35" t="e">
        <f t="shared" si="101"/>
        <v>#N/A</v>
      </c>
      <c r="Y866" s="35" t="e">
        <f>VLOOKUP(W866,A864:$S$5784,9,FALSE)</f>
        <v>#N/A</v>
      </c>
      <c r="Z866" s="36" t="e">
        <f t="shared" si="102"/>
        <v>#N/A</v>
      </c>
      <c r="AA866" s="37" t="e">
        <f t="shared" si="103"/>
        <v>#N/A</v>
      </c>
      <c r="AB866" s="38" t="e">
        <f t="shared" si="104"/>
        <v>#N/A</v>
      </c>
      <c r="AC866" s="39" t="e">
        <f t="shared" si="105"/>
        <v>#N/A</v>
      </c>
    </row>
    <row r="867" spans="1:29" ht="10.5" customHeight="1">
      <c r="A867" s="25">
        <v>133581</v>
      </c>
      <c r="B867" s="26" t="s">
        <v>1178</v>
      </c>
      <c r="C867" s="27">
        <v>1</v>
      </c>
      <c r="D867" s="27" t="s">
        <v>26</v>
      </c>
      <c r="E867" s="28">
        <v>11705</v>
      </c>
      <c r="F867" s="28">
        <v>11705</v>
      </c>
      <c r="G867" s="28">
        <v>351.15</v>
      </c>
      <c r="H867" s="28">
        <v>35</v>
      </c>
      <c r="I867" s="28">
        <v>37</v>
      </c>
      <c r="J867" s="29">
        <v>0.27878399999999998</v>
      </c>
      <c r="K867" s="28">
        <v>35</v>
      </c>
      <c r="L867" s="28">
        <v>37</v>
      </c>
      <c r="M867" s="29">
        <f>C867*J867</f>
        <v>0.27878399999999998</v>
      </c>
      <c r="N867" s="30">
        <v>0</v>
      </c>
      <c r="O867" s="27">
        <v>85</v>
      </c>
      <c r="P867" s="27">
        <v>8516</v>
      </c>
      <c r="Q867" s="27" t="s">
        <v>973</v>
      </c>
      <c r="R867" s="31">
        <f>VLOOKUP(Q867,[1]Страна!D$1:F$120,2,FALSE)</f>
        <v>0.03</v>
      </c>
      <c r="S867" s="32" t="s">
        <v>223</v>
      </c>
      <c r="T867" s="27" t="str">
        <f>VLOOKUP(S867,[1]Страна!$A$2:$B$246,2,0)</f>
        <v>ТУРЦИЯ</v>
      </c>
      <c r="W867" s="34"/>
      <c r="X867" s="35" t="e">
        <f t="shared" si="101"/>
        <v>#N/A</v>
      </c>
      <c r="Y867" s="35" t="e">
        <f>VLOOKUP(W867,A865:$S$5784,9,FALSE)</f>
        <v>#N/A</v>
      </c>
      <c r="Z867" s="36" t="e">
        <f t="shared" si="102"/>
        <v>#N/A</v>
      </c>
      <c r="AA867" s="37" t="e">
        <f t="shared" si="103"/>
        <v>#N/A</v>
      </c>
      <c r="AB867" s="38" t="e">
        <f t="shared" si="104"/>
        <v>#N/A</v>
      </c>
      <c r="AC867" s="39" t="e">
        <f t="shared" si="105"/>
        <v>#N/A</v>
      </c>
    </row>
    <row r="868" spans="1:29" ht="10.5" customHeight="1">
      <c r="A868" s="25">
        <v>175502</v>
      </c>
      <c r="B868" s="26" t="s">
        <v>1179</v>
      </c>
      <c r="C868" s="27">
        <v>1</v>
      </c>
      <c r="D868" s="27" t="s">
        <v>26</v>
      </c>
      <c r="E868" s="28">
        <v>14017</v>
      </c>
      <c r="F868" s="28">
        <v>14017</v>
      </c>
      <c r="G868" s="28">
        <v>700.85</v>
      </c>
      <c r="H868" s="28">
        <v>31</v>
      </c>
      <c r="I868" s="28">
        <v>37</v>
      </c>
      <c r="J868" s="29">
        <v>0.29158400000000001</v>
      </c>
      <c r="K868" s="28">
        <v>31</v>
      </c>
      <c r="L868" s="28">
        <v>37</v>
      </c>
      <c r="M868" s="29">
        <f>C868*J868</f>
        <v>0.29158400000000001</v>
      </c>
      <c r="N868" s="30">
        <v>4680013313043</v>
      </c>
      <c r="O868" s="27">
        <v>73</v>
      </c>
      <c r="P868" s="27">
        <v>7321</v>
      </c>
      <c r="Q868" s="27" t="s">
        <v>415</v>
      </c>
      <c r="R868" s="31">
        <f>VLOOKUP(Q868,[1]Страна!D$1:F$120,2,FALSE)</f>
        <v>0.05</v>
      </c>
      <c r="S868" s="32" t="s">
        <v>223</v>
      </c>
      <c r="T868" s="27" t="str">
        <f>VLOOKUP(S868,[1]Страна!$A$2:$B$246,2,0)</f>
        <v>ТУРЦИЯ</v>
      </c>
      <c r="W868" s="34"/>
      <c r="X868" s="35" t="e">
        <f t="shared" si="101"/>
        <v>#N/A</v>
      </c>
      <c r="Y868" s="35" t="e">
        <f>VLOOKUP(W868,A866:$S$5784,9,FALSE)</f>
        <v>#N/A</v>
      </c>
      <c r="Z868" s="36" t="e">
        <f t="shared" si="102"/>
        <v>#N/A</v>
      </c>
      <c r="AA868" s="37" t="e">
        <f t="shared" si="103"/>
        <v>#N/A</v>
      </c>
      <c r="AB868" s="38" t="e">
        <f t="shared" si="104"/>
        <v>#N/A</v>
      </c>
      <c r="AC868" s="39" t="e">
        <f t="shared" si="105"/>
        <v>#N/A</v>
      </c>
    </row>
    <row r="869" spans="1:29" ht="10.5" customHeight="1">
      <c r="A869" s="25">
        <v>133536</v>
      </c>
      <c r="B869" s="26" t="s">
        <v>1180</v>
      </c>
      <c r="C869" s="27">
        <v>1</v>
      </c>
      <c r="D869" s="27" t="s">
        <v>26</v>
      </c>
      <c r="E869" s="28">
        <v>11926</v>
      </c>
      <c r="F869" s="28">
        <v>11926</v>
      </c>
      <c r="G869" s="28">
        <v>357.78</v>
      </c>
      <c r="H869" s="28">
        <v>29.8</v>
      </c>
      <c r="I869" s="28">
        <v>37</v>
      </c>
      <c r="J869" s="29">
        <v>0.27878399999999998</v>
      </c>
      <c r="K869" s="28">
        <v>29.8</v>
      </c>
      <c r="L869" s="28">
        <v>37</v>
      </c>
      <c r="M869" s="29">
        <f>C869*J869</f>
        <v>0.27878399999999998</v>
      </c>
      <c r="N869" s="30">
        <v>0</v>
      </c>
      <c r="O869" s="27">
        <v>85</v>
      </c>
      <c r="P869" s="27">
        <v>8516</v>
      </c>
      <c r="Q869" s="27" t="s">
        <v>973</v>
      </c>
      <c r="R869" s="31">
        <f>VLOOKUP(Q869,[1]Страна!D$1:F$120,2,FALSE)</f>
        <v>0.03</v>
      </c>
      <c r="S869" s="32" t="s">
        <v>223</v>
      </c>
      <c r="T869" s="27" t="str">
        <f>VLOOKUP(S869,[1]Страна!$A$2:$B$246,2,0)</f>
        <v>ТУРЦИЯ</v>
      </c>
      <c r="W869" s="34"/>
      <c r="X869" s="35" t="e">
        <f t="shared" si="101"/>
        <v>#N/A</v>
      </c>
      <c r="Y869" s="35" t="e">
        <f>VLOOKUP(W869,A867:$S$5784,9,FALSE)</f>
        <v>#N/A</v>
      </c>
      <c r="Z869" s="36" t="e">
        <f t="shared" si="102"/>
        <v>#N/A</v>
      </c>
      <c r="AA869" s="37" t="e">
        <f t="shared" si="103"/>
        <v>#N/A</v>
      </c>
      <c r="AB869" s="38" t="e">
        <f t="shared" si="104"/>
        <v>#N/A</v>
      </c>
      <c r="AC869" s="39" t="e">
        <f t="shared" si="105"/>
        <v>#N/A</v>
      </c>
    </row>
    <row r="870" spans="1:29" ht="10.5" customHeight="1">
      <c r="A870" s="25">
        <v>190862</v>
      </c>
      <c r="B870" s="26" t="s">
        <v>1181</v>
      </c>
      <c r="C870" s="27">
        <v>1</v>
      </c>
      <c r="D870" s="27" t="s">
        <v>26</v>
      </c>
      <c r="E870" s="28">
        <v>16720</v>
      </c>
      <c r="F870" s="28">
        <v>16720</v>
      </c>
      <c r="G870" s="28">
        <v>501.59999999999997</v>
      </c>
      <c r="H870" s="28">
        <v>30.4</v>
      </c>
      <c r="I870" s="28">
        <v>34.4</v>
      </c>
      <c r="J870" s="29">
        <v>0.20880000000000001</v>
      </c>
      <c r="K870" s="28">
        <v>30.4</v>
      </c>
      <c r="L870" s="28">
        <v>34.4</v>
      </c>
      <c r="M870" s="29">
        <f>C870*J870</f>
        <v>0.20880000000000001</v>
      </c>
      <c r="N870" s="30">
        <v>0</v>
      </c>
      <c r="O870" s="27">
        <v>85</v>
      </c>
      <c r="P870" s="27">
        <v>8516</v>
      </c>
      <c r="Q870" s="27" t="s">
        <v>973</v>
      </c>
      <c r="R870" s="31">
        <f>VLOOKUP(Q870,[1]Страна!D$1:F$120,2,FALSE)</f>
        <v>0.03</v>
      </c>
      <c r="S870" s="32" t="s">
        <v>28</v>
      </c>
      <c r="T870" s="27" t="str">
        <f>VLOOKUP(S870,[1]Страна!$A$2:$B$246,2,0)</f>
        <v>КИТАЙ</v>
      </c>
      <c r="W870" s="34"/>
      <c r="X870" s="35" t="e">
        <f t="shared" si="101"/>
        <v>#N/A</v>
      </c>
      <c r="Y870" s="35" t="e">
        <f>VLOOKUP(W870,A868:$S$5784,9,FALSE)</f>
        <v>#N/A</v>
      </c>
      <c r="Z870" s="36" t="e">
        <f t="shared" si="102"/>
        <v>#N/A</v>
      </c>
      <c r="AA870" s="37" t="e">
        <f t="shared" si="103"/>
        <v>#N/A</v>
      </c>
      <c r="AB870" s="38" t="e">
        <f t="shared" si="104"/>
        <v>#N/A</v>
      </c>
      <c r="AC870" s="39" t="e">
        <f t="shared" si="105"/>
        <v>#N/A</v>
      </c>
    </row>
    <row r="871" spans="1:29" ht="10.5" customHeight="1">
      <c r="A871" s="25">
        <v>128369</v>
      </c>
      <c r="B871" s="26" t="s">
        <v>1182</v>
      </c>
      <c r="C871" s="27">
        <v>1</v>
      </c>
      <c r="D871" s="27" t="s">
        <v>26</v>
      </c>
      <c r="E871" s="28">
        <v>9777</v>
      </c>
      <c r="F871" s="28">
        <f>C871*E871</f>
        <v>9777</v>
      </c>
      <c r="G871" s="28">
        <f>F871*R871</f>
        <v>293.31</v>
      </c>
      <c r="H871" s="28">
        <v>29.3</v>
      </c>
      <c r="I871" s="28">
        <v>33</v>
      </c>
      <c r="J871" s="29">
        <v>0.28531800000000002</v>
      </c>
      <c r="K871" s="28">
        <f>H871*C871</f>
        <v>29.3</v>
      </c>
      <c r="L871" s="28">
        <f>I871*C871</f>
        <v>33</v>
      </c>
      <c r="M871" s="29">
        <f>J871*C871</f>
        <v>0.28531800000000002</v>
      </c>
      <c r="N871" s="30" t="s">
        <v>1183</v>
      </c>
      <c r="O871" s="27">
        <v>85</v>
      </c>
      <c r="P871" s="27">
        <v>8516</v>
      </c>
      <c r="Q871" s="27" t="s">
        <v>973</v>
      </c>
      <c r="R871" s="31">
        <f>VLOOKUP(Q871,[1]Страна!D$1:F$120,2,FALSE)</f>
        <v>0.03</v>
      </c>
      <c r="S871" s="32" t="s">
        <v>223</v>
      </c>
      <c r="T871" s="27" t="str">
        <f>VLOOKUP(S871,[1]Страна!$A$2:$B$246,2,0)</f>
        <v>ТУРЦИЯ</v>
      </c>
      <c r="W871" s="34"/>
      <c r="X871" s="35" t="e">
        <f t="shared" si="101"/>
        <v>#N/A</v>
      </c>
      <c r="Y871" s="35" t="e">
        <f>VLOOKUP(W871,A869:$S$5784,9,FALSE)</f>
        <v>#N/A</v>
      </c>
      <c r="Z871" s="36" t="e">
        <f t="shared" si="102"/>
        <v>#N/A</v>
      </c>
      <c r="AA871" s="37" t="e">
        <f t="shared" si="103"/>
        <v>#N/A</v>
      </c>
      <c r="AB871" s="38" t="e">
        <f t="shared" si="104"/>
        <v>#N/A</v>
      </c>
      <c r="AC871" s="39" t="e">
        <f t="shared" si="105"/>
        <v>#N/A</v>
      </c>
    </row>
    <row r="872" spans="1:29" ht="10.5" customHeight="1">
      <c r="A872" s="25">
        <v>133783</v>
      </c>
      <c r="B872" s="26" t="s">
        <v>1184</v>
      </c>
      <c r="C872" s="27">
        <v>1</v>
      </c>
      <c r="D872" s="27" t="s">
        <v>26</v>
      </c>
      <c r="E872" s="28">
        <v>10504</v>
      </c>
      <c r="F872" s="28">
        <v>10504</v>
      </c>
      <c r="G872" s="28">
        <v>315.12</v>
      </c>
      <c r="H872" s="28">
        <v>32.6</v>
      </c>
      <c r="I872" s="28">
        <v>35</v>
      </c>
      <c r="J872" s="29">
        <v>0.27884999999999999</v>
      </c>
      <c r="K872" s="28">
        <v>32.6</v>
      </c>
      <c r="L872" s="28">
        <v>35</v>
      </c>
      <c r="M872" s="29">
        <v>0.27884999999999999</v>
      </c>
      <c r="N872" s="30">
        <v>8690842021404</v>
      </c>
      <c r="O872" s="27">
        <v>85</v>
      </c>
      <c r="P872" s="27">
        <v>8516</v>
      </c>
      <c r="Q872" s="27" t="s">
        <v>973</v>
      </c>
      <c r="R872" s="31">
        <f>VLOOKUP(Q872,[1]Страна!D$1:F$120,2,FALSE)</f>
        <v>0.03</v>
      </c>
      <c r="S872" s="32" t="s">
        <v>223</v>
      </c>
      <c r="T872" s="27" t="str">
        <f>VLOOKUP(S872,[1]Страна!$A$2:$B$246,2,0)</f>
        <v>ТУРЦИЯ</v>
      </c>
      <c r="W872" s="34"/>
      <c r="X872" s="35" t="e">
        <f t="shared" si="101"/>
        <v>#N/A</v>
      </c>
      <c r="Y872" s="35" t="e">
        <f>VLOOKUP(W872,A870:$S$5784,9,FALSE)</f>
        <v>#N/A</v>
      </c>
      <c r="Z872" s="36" t="e">
        <f t="shared" si="102"/>
        <v>#N/A</v>
      </c>
      <c r="AA872" s="37" t="e">
        <f t="shared" si="103"/>
        <v>#N/A</v>
      </c>
      <c r="AB872" s="38" t="e">
        <f t="shared" si="104"/>
        <v>#N/A</v>
      </c>
      <c r="AC872" s="39" t="e">
        <f t="shared" si="105"/>
        <v>#N/A</v>
      </c>
    </row>
    <row r="873" spans="1:29" ht="10.5" customHeight="1">
      <c r="A873" s="25">
        <v>128370</v>
      </c>
      <c r="B873" s="26" t="s">
        <v>1185</v>
      </c>
      <c r="C873" s="27">
        <v>1</v>
      </c>
      <c r="D873" s="27" t="s">
        <v>26</v>
      </c>
      <c r="E873" s="28">
        <v>12718</v>
      </c>
      <c r="F873" s="28">
        <v>12718</v>
      </c>
      <c r="G873" s="28">
        <v>381.53999999999996</v>
      </c>
      <c r="H873" s="28">
        <v>32.9</v>
      </c>
      <c r="I873" s="28">
        <v>34</v>
      </c>
      <c r="J873" s="29">
        <v>0.28531800000000002</v>
      </c>
      <c r="K873" s="28">
        <v>32.9</v>
      </c>
      <c r="L873" s="28">
        <v>34</v>
      </c>
      <c r="M873" s="29">
        <f>C873*J873</f>
        <v>0.28531800000000002</v>
      </c>
      <c r="N873" s="30">
        <v>0</v>
      </c>
      <c r="O873" s="27">
        <v>85</v>
      </c>
      <c r="P873" s="27">
        <v>8516</v>
      </c>
      <c r="Q873" s="27" t="s">
        <v>973</v>
      </c>
      <c r="R873" s="31">
        <f>VLOOKUP(Q873,[1]Страна!D$1:F$120,2,FALSE)</f>
        <v>0.03</v>
      </c>
      <c r="S873" s="32" t="s">
        <v>223</v>
      </c>
      <c r="T873" s="27" t="str">
        <f>VLOOKUP(S873,[1]Страна!$A$2:$B$246,2,0)</f>
        <v>ТУРЦИЯ</v>
      </c>
      <c r="W873" s="34"/>
      <c r="X873" s="35" t="e">
        <f t="shared" si="101"/>
        <v>#N/A</v>
      </c>
      <c r="Y873" s="35" t="e">
        <f>VLOOKUP(W873,A871:$S$5784,9,FALSE)</f>
        <v>#N/A</v>
      </c>
      <c r="Z873" s="36" t="e">
        <f t="shared" si="102"/>
        <v>#N/A</v>
      </c>
      <c r="AA873" s="37" t="e">
        <f t="shared" si="103"/>
        <v>#N/A</v>
      </c>
      <c r="AB873" s="38" t="e">
        <f t="shared" si="104"/>
        <v>#N/A</v>
      </c>
      <c r="AC873" s="39" t="e">
        <f t="shared" si="105"/>
        <v>#N/A</v>
      </c>
    </row>
    <row r="874" spans="1:29" ht="10.5" customHeight="1">
      <c r="A874" s="25">
        <v>241933</v>
      </c>
      <c r="B874" s="26" t="s">
        <v>1186</v>
      </c>
      <c r="C874" s="27">
        <v>1</v>
      </c>
      <c r="D874" s="27" t="s">
        <v>26</v>
      </c>
      <c r="E874" s="28">
        <v>8715</v>
      </c>
      <c r="F874" s="28">
        <v>8715</v>
      </c>
      <c r="G874" s="28">
        <v>261.45</v>
      </c>
      <c r="H874" s="28">
        <v>27</v>
      </c>
      <c r="I874" s="28">
        <v>28</v>
      </c>
      <c r="J874" s="29">
        <v>0.15</v>
      </c>
      <c r="K874" s="28">
        <v>27</v>
      </c>
      <c r="L874" s="28">
        <v>28</v>
      </c>
      <c r="M874" s="29">
        <v>0.15</v>
      </c>
      <c r="N874" s="30">
        <v>4607148935261</v>
      </c>
      <c r="O874" s="27">
        <v>85</v>
      </c>
      <c r="P874" s="27">
        <v>8516</v>
      </c>
      <c r="Q874" s="27" t="s">
        <v>973</v>
      </c>
      <c r="R874" s="31">
        <v>0.03</v>
      </c>
      <c r="S874" s="32" t="s">
        <v>47</v>
      </c>
      <c r="T874" s="27" t="str">
        <f>VLOOKUP(S874,[1]Страна!$A$2:$B$246,2,0)</f>
        <v>РОССИЯ</v>
      </c>
      <c r="W874" s="34"/>
      <c r="X874" s="35" t="e">
        <f t="shared" si="101"/>
        <v>#N/A</v>
      </c>
      <c r="Y874" s="35" t="e">
        <f>VLOOKUP(W874,A872:$S$5784,9,FALSE)</f>
        <v>#N/A</v>
      </c>
      <c r="Z874" s="36" t="e">
        <f t="shared" si="102"/>
        <v>#N/A</v>
      </c>
      <c r="AA874" s="37" t="e">
        <f t="shared" si="103"/>
        <v>#N/A</v>
      </c>
      <c r="AB874" s="38" t="e">
        <f t="shared" si="104"/>
        <v>#N/A</v>
      </c>
      <c r="AC874" s="39" t="e">
        <f t="shared" si="105"/>
        <v>#N/A</v>
      </c>
    </row>
    <row r="875" spans="1:29" ht="10.5" customHeight="1">
      <c r="A875" s="25">
        <v>129942</v>
      </c>
      <c r="B875" s="26" t="s">
        <v>1187</v>
      </c>
      <c r="C875" s="27">
        <v>1</v>
      </c>
      <c r="D875" s="27" t="s">
        <v>26</v>
      </c>
      <c r="E875" s="28">
        <v>15917</v>
      </c>
      <c r="F875" s="28">
        <f>C875*E875</f>
        <v>15917</v>
      </c>
      <c r="G875" s="28">
        <f>F875*R875</f>
        <v>477.51</v>
      </c>
      <c r="H875" s="28">
        <v>29</v>
      </c>
      <c r="I875" s="28">
        <v>30</v>
      </c>
      <c r="J875" s="29">
        <v>0.28743000000000002</v>
      </c>
      <c r="K875" s="28">
        <f>H875*C875</f>
        <v>29</v>
      </c>
      <c r="L875" s="28">
        <f>I875*C875</f>
        <v>30</v>
      </c>
      <c r="M875" s="29">
        <f>J875*C875</f>
        <v>0.28743000000000002</v>
      </c>
      <c r="N875" s="30" t="s">
        <v>1188</v>
      </c>
      <c r="O875" s="27">
        <v>85</v>
      </c>
      <c r="P875" s="27">
        <v>8516</v>
      </c>
      <c r="Q875" s="27" t="s">
        <v>973</v>
      </c>
      <c r="R875" s="31">
        <f>VLOOKUP(Q875,[1]Страна!D$1:F$120,2,FALSE)</f>
        <v>0.03</v>
      </c>
      <c r="S875" s="32" t="s">
        <v>457</v>
      </c>
      <c r="T875" s="27" t="str">
        <f>VLOOKUP(S875,[1]Страна!$A$2:$B$246,2,0)</f>
        <v xml:space="preserve">БЕЛАРУСЬ </v>
      </c>
      <c r="W875" s="40"/>
      <c r="X875" s="35" t="e">
        <f t="shared" si="101"/>
        <v>#N/A</v>
      </c>
      <c r="Y875" s="35" t="e">
        <f>VLOOKUP(W875,A873:$S$5784,9,FALSE)</f>
        <v>#N/A</v>
      </c>
      <c r="Z875" s="36" t="e">
        <f t="shared" si="102"/>
        <v>#N/A</v>
      </c>
      <c r="AA875" s="37" t="e">
        <f t="shared" si="103"/>
        <v>#N/A</v>
      </c>
      <c r="AB875" s="38" t="e">
        <f t="shared" si="104"/>
        <v>#N/A</v>
      </c>
      <c r="AC875" s="39" t="e">
        <f t="shared" si="105"/>
        <v>#N/A</v>
      </c>
    </row>
    <row r="876" spans="1:29" ht="10.5" customHeight="1">
      <c r="A876" s="25">
        <v>229840</v>
      </c>
      <c r="B876" s="26" t="s">
        <v>1189</v>
      </c>
      <c r="C876" s="27">
        <v>1</v>
      </c>
      <c r="D876" s="27" t="s">
        <v>26</v>
      </c>
      <c r="E876" s="28">
        <v>8660</v>
      </c>
      <c r="F876" s="28">
        <v>8660</v>
      </c>
      <c r="G876" s="28">
        <v>259.8</v>
      </c>
      <c r="H876" s="28">
        <v>31.9</v>
      </c>
      <c r="I876" s="28">
        <v>33</v>
      </c>
      <c r="J876" s="29">
        <v>0.28699999999999998</v>
      </c>
      <c r="K876" s="28">
        <v>31.9</v>
      </c>
      <c r="L876" s="28">
        <v>33</v>
      </c>
      <c r="M876" s="29">
        <v>0.28699999999999998</v>
      </c>
      <c r="N876" s="30">
        <v>0</v>
      </c>
      <c r="O876" s="27">
        <v>85</v>
      </c>
      <c r="P876" s="27">
        <v>8516</v>
      </c>
      <c r="Q876" s="27" t="s">
        <v>973</v>
      </c>
      <c r="R876" s="31">
        <f>VLOOKUP(Q876,[1]Страна!D$1:F$120,2,FALSE)</f>
        <v>0.03</v>
      </c>
      <c r="S876" s="32" t="s">
        <v>457</v>
      </c>
      <c r="T876" s="27" t="str">
        <f>VLOOKUP(S876,[1]Страна!$A$2:$B$246,2,0)</f>
        <v xml:space="preserve">БЕЛАРУСЬ </v>
      </c>
      <c r="W876" s="34"/>
      <c r="X876" s="35" t="e">
        <f t="shared" si="101"/>
        <v>#N/A</v>
      </c>
      <c r="Y876" s="35" t="e">
        <f>VLOOKUP(W876,A874:$S$5784,9,FALSE)</f>
        <v>#N/A</v>
      </c>
      <c r="Z876" s="36" t="e">
        <f t="shared" si="102"/>
        <v>#N/A</v>
      </c>
      <c r="AA876" s="37" t="e">
        <f t="shared" si="103"/>
        <v>#N/A</v>
      </c>
      <c r="AB876" s="38" t="e">
        <f t="shared" si="104"/>
        <v>#N/A</v>
      </c>
      <c r="AC876" s="39" t="e">
        <f t="shared" si="105"/>
        <v>#N/A</v>
      </c>
    </row>
    <row r="877" spans="1:29" ht="10.5" customHeight="1">
      <c r="A877" s="25">
        <v>50295</v>
      </c>
      <c r="B877" s="26" t="s">
        <v>1190</v>
      </c>
      <c r="C877" s="27">
        <v>4</v>
      </c>
      <c r="D877" s="27" t="s">
        <v>26</v>
      </c>
      <c r="E877" s="28">
        <v>8223</v>
      </c>
      <c r="F877" s="28">
        <v>32892</v>
      </c>
      <c r="G877" s="28">
        <v>986.76</v>
      </c>
      <c r="H877" s="28">
        <v>30.4</v>
      </c>
      <c r="I877" s="28">
        <v>37</v>
      </c>
      <c r="J877" s="29">
        <v>0.27456000000000003</v>
      </c>
      <c r="K877" s="28">
        <v>121.6</v>
      </c>
      <c r="L877" s="28">
        <v>148</v>
      </c>
      <c r="M877" s="29">
        <f t="shared" ref="M877:M882" si="107">C877*J877</f>
        <v>1.0982400000000001</v>
      </c>
      <c r="N877" s="30">
        <v>4811260003740</v>
      </c>
      <c r="O877" s="27">
        <v>85</v>
      </c>
      <c r="P877" s="27">
        <v>8516</v>
      </c>
      <c r="Q877" s="27" t="s">
        <v>973</v>
      </c>
      <c r="R877" s="31">
        <f>VLOOKUP(Q877,[1]Страна!D$1:F$120,2,FALSE)</f>
        <v>0.03</v>
      </c>
      <c r="S877" s="32" t="s">
        <v>457</v>
      </c>
      <c r="T877" s="27" t="str">
        <f>VLOOKUP(S877,[1]Страна!$A$2:$B$246,2,0)</f>
        <v xml:space="preserve">БЕЛАРУСЬ </v>
      </c>
      <c r="W877" s="34"/>
      <c r="X877" s="35" t="e">
        <f t="shared" si="101"/>
        <v>#N/A</v>
      </c>
      <c r="Y877" s="35" t="e">
        <f>VLOOKUP(W877,A875:$S$5784,9,FALSE)</f>
        <v>#N/A</v>
      </c>
      <c r="Z877" s="36" t="e">
        <f t="shared" si="102"/>
        <v>#N/A</v>
      </c>
      <c r="AA877" s="37" t="e">
        <f t="shared" si="103"/>
        <v>#N/A</v>
      </c>
      <c r="AB877" s="38" t="e">
        <f t="shared" si="104"/>
        <v>#N/A</v>
      </c>
      <c r="AC877" s="39" t="e">
        <f t="shared" si="105"/>
        <v>#N/A</v>
      </c>
    </row>
    <row r="878" spans="1:29" ht="10.5" customHeight="1">
      <c r="A878" s="25">
        <v>50296</v>
      </c>
      <c r="B878" s="26" t="s">
        <v>1191</v>
      </c>
      <c r="C878" s="27">
        <v>2</v>
      </c>
      <c r="D878" s="27" t="s">
        <v>26</v>
      </c>
      <c r="E878" s="28">
        <v>8430</v>
      </c>
      <c r="F878" s="28">
        <v>16860</v>
      </c>
      <c r="G878" s="28">
        <v>505.79999999999995</v>
      </c>
      <c r="H878" s="28">
        <v>30.4</v>
      </c>
      <c r="I878" s="28">
        <v>37</v>
      </c>
      <c r="J878" s="29">
        <v>0.29614000000000001</v>
      </c>
      <c r="K878" s="28">
        <v>60.8</v>
      </c>
      <c r="L878" s="28">
        <v>74</v>
      </c>
      <c r="M878" s="29">
        <f t="shared" si="107"/>
        <v>0.59228000000000003</v>
      </c>
      <c r="N878" s="30">
        <v>4811260003757</v>
      </c>
      <c r="O878" s="27">
        <v>85</v>
      </c>
      <c r="P878" s="27">
        <v>8516</v>
      </c>
      <c r="Q878" s="27" t="s">
        <v>973</v>
      </c>
      <c r="R878" s="31">
        <f>VLOOKUP(Q878,[1]Страна!D$1:F$120,2,FALSE)</f>
        <v>0.03</v>
      </c>
      <c r="S878" s="32" t="s">
        <v>457</v>
      </c>
      <c r="T878" s="27" t="str">
        <f>VLOOKUP(S878,[1]Страна!$A$2:$B$246,2,0)</f>
        <v xml:space="preserve">БЕЛАРУСЬ </v>
      </c>
      <c r="W878" s="34"/>
      <c r="X878" s="35" t="e">
        <f t="shared" ref="X878:X941" si="108">VLOOKUP(W878,$A$2:$S$5784,8,FALSE)</f>
        <v>#N/A</v>
      </c>
      <c r="Y878" s="35" t="e">
        <f>VLOOKUP(W878,A876:$S$5784,9,FALSE)</f>
        <v>#N/A</v>
      </c>
      <c r="Z878" s="36" t="e">
        <f t="shared" si="102"/>
        <v>#N/A</v>
      </c>
      <c r="AA878" s="37" t="e">
        <f t="shared" si="103"/>
        <v>#N/A</v>
      </c>
      <c r="AB878" s="38" t="e">
        <f t="shared" si="104"/>
        <v>#N/A</v>
      </c>
      <c r="AC878" s="39" t="e">
        <f t="shared" si="105"/>
        <v>#N/A</v>
      </c>
    </row>
    <row r="879" spans="1:29" ht="10.5" customHeight="1">
      <c r="A879" s="25">
        <v>219508</v>
      </c>
      <c r="B879" s="26" t="s">
        <v>1192</v>
      </c>
      <c r="C879" s="27">
        <v>1</v>
      </c>
      <c r="D879" s="27" t="s">
        <v>26</v>
      </c>
      <c r="E879" s="28">
        <v>8591</v>
      </c>
      <c r="F879" s="28">
        <v>8591</v>
      </c>
      <c r="G879" s="28">
        <v>171.82</v>
      </c>
      <c r="H879" s="28">
        <v>33</v>
      </c>
      <c r="I879" s="28">
        <v>36</v>
      </c>
      <c r="J879" s="29">
        <v>0.27456000000000003</v>
      </c>
      <c r="K879" s="28">
        <v>33</v>
      </c>
      <c r="L879" s="28">
        <v>36</v>
      </c>
      <c r="M879" s="29">
        <f t="shared" si="107"/>
        <v>0.27456000000000003</v>
      </c>
      <c r="N879" s="30">
        <v>4811260008561</v>
      </c>
      <c r="O879" s="27">
        <v>85</v>
      </c>
      <c r="P879" s="27">
        <v>8516</v>
      </c>
      <c r="Q879" s="27" t="s">
        <v>973</v>
      </c>
      <c r="R879" s="31">
        <f>VLOOKUP(Q879,[1]Страна!D$1:F$120,2,FALSE)</f>
        <v>0.03</v>
      </c>
      <c r="S879" s="32" t="s">
        <v>457</v>
      </c>
      <c r="T879" s="27" t="str">
        <f>VLOOKUP(S879,[1]Страна!$A$2:$B$246,2,0)</f>
        <v xml:space="preserve">БЕЛАРУСЬ </v>
      </c>
      <c r="W879" s="34"/>
      <c r="X879" s="35" t="e">
        <f t="shared" si="108"/>
        <v>#N/A</v>
      </c>
      <c r="Y879" s="35" t="e">
        <f>VLOOKUP(W879,A877:$S$5784,9,FALSE)</f>
        <v>#N/A</v>
      </c>
      <c r="Z879" s="36" t="e">
        <f t="shared" si="102"/>
        <v>#N/A</v>
      </c>
      <c r="AA879" s="37" t="e">
        <f t="shared" si="103"/>
        <v>#N/A</v>
      </c>
      <c r="AB879" s="38" t="e">
        <f t="shared" si="104"/>
        <v>#N/A</v>
      </c>
      <c r="AC879" s="39" t="e">
        <f t="shared" si="105"/>
        <v>#N/A</v>
      </c>
    </row>
    <row r="880" spans="1:29" ht="10.5" customHeight="1">
      <c r="A880" s="25">
        <v>24343</v>
      </c>
      <c r="B880" s="26" t="s">
        <v>1193</v>
      </c>
      <c r="C880" s="27">
        <v>3</v>
      </c>
      <c r="D880" s="27" t="s">
        <v>26</v>
      </c>
      <c r="E880" s="28">
        <v>8438</v>
      </c>
      <c r="F880" s="28">
        <v>25314</v>
      </c>
      <c r="G880" s="28">
        <v>759.42</v>
      </c>
      <c r="H880" s="28">
        <v>30.4</v>
      </c>
      <c r="I880" s="28">
        <v>37</v>
      </c>
      <c r="J880" s="29">
        <v>0.300763</v>
      </c>
      <c r="K880" s="28">
        <v>91.2</v>
      </c>
      <c r="L880" s="28">
        <v>111</v>
      </c>
      <c r="M880" s="29">
        <f t="shared" si="107"/>
        <v>0.90228900000000001</v>
      </c>
      <c r="N880" s="30">
        <v>4811260003733</v>
      </c>
      <c r="O880" s="27">
        <v>85</v>
      </c>
      <c r="P880" s="27">
        <v>8516</v>
      </c>
      <c r="Q880" s="27" t="s">
        <v>973</v>
      </c>
      <c r="R880" s="31">
        <f>VLOOKUP(Q880,[1]Страна!D$1:F$120,2,FALSE)</f>
        <v>0.03</v>
      </c>
      <c r="S880" s="32" t="s">
        <v>457</v>
      </c>
      <c r="T880" s="27" t="str">
        <f>VLOOKUP(S880,[1]Страна!$A$2:$B$246,2,0)</f>
        <v xml:space="preserve">БЕЛАРУСЬ </v>
      </c>
      <c r="W880" s="34"/>
      <c r="X880" s="35" t="e">
        <f t="shared" si="108"/>
        <v>#N/A</v>
      </c>
      <c r="Y880" s="35" t="e">
        <f>VLOOKUP(W880,A878:$S$5784,9,FALSE)</f>
        <v>#N/A</v>
      </c>
      <c r="Z880" s="36" t="e">
        <f t="shared" si="102"/>
        <v>#N/A</v>
      </c>
      <c r="AA880" s="37" t="e">
        <f t="shared" si="103"/>
        <v>#N/A</v>
      </c>
      <c r="AB880" s="38" t="e">
        <f t="shared" si="104"/>
        <v>#N/A</v>
      </c>
      <c r="AC880" s="39" t="e">
        <f t="shared" si="105"/>
        <v>#N/A</v>
      </c>
    </row>
    <row r="881" spans="1:29" ht="10.5" customHeight="1">
      <c r="A881" s="25">
        <v>27357</v>
      </c>
      <c r="B881" s="26" t="s">
        <v>1194</v>
      </c>
      <c r="C881" s="27">
        <v>1</v>
      </c>
      <c r="D881" s="27" t="s">
        <v>26</v>
      </c>
      <c r="E881" s="28">
        <v>10999</v>
      </c>
      <c r="F881" s="28">
        <v>10999</v>
      </c>
      <c r="G881" s="28">
        <v>329.96999999999997</v>
      </c>
      <c r="H881" s="28">
        <v>31.7</v>
      </c>
      <c r="I881" s="28">
        <v>37</v>
      </c>
      <c r="J881" s="29">
        <v>0.31443199999999999</v>
      </c>
      <c r="K881" s="28">
        <v>31.7</v>
      </c>
      <c r="L881" s="28">
        <v>37</v>
      </c>
      <c r="M881" s="29">
        <f t="shared" si="107"/>
        <v>0.31443199999999999</v>
      </c>
      <c r="N881" s="30">
        <v>4811260003474</v>
      </c>
      <c r="O881" s="27">
        <v>85</v>
      </c>
      <c r="P881" s="27">
        <v>8516</v>
      </c>
      <c r="Q881" s="27" t="s">
        <v>973</v>
      </c>
      <c r="R881" s="31">
        <f>VLOOKUP(Q881,[1]Страна!D$1:F$120,2,FALSE)</f>
        <v>0.03</v>
      </c>
      <c r="S881" s="32" t="s">
        <v>457</v>
      </c>
      <c r="T881" s="27" t="str">
        <f>VLOOKUP(S881,[1]Страна!$A$2:$B$246,2,0)</f>
        <v xml:space="preserve">БЕЛАРУСЬ </v>
      </c>
      <c r="W881" s="34"/>
      <c r="X881" s="35" t="e">
        <f t="shared" si="108"/>
        <v>#N/A</v>
      </c>
      <c r="Y881" s="35" t="e">
        <f>VLOOKUP(W881,A879:$S$5784,9,FALSE)</f>
        <v>#N/A</v>
      </c>
      <c r="Z881" s="36" t="e">
        <f t="shared" si="102"/>
        <v>#N/A</v>
      </c>
      <c r="AA881" s="37" t="e">
        <f t="shared" si="103"/>
        <v>#N/A</v>
      </c>
      <c r="AB881" s="38" t="e">
        <f t="shared" si="104"/>
        <v>#N/A</v>
      </c>
      <c r="AC881" s="39" t="e">
        <f t="shared" si="105"/>
        <v>#N/A</v>
      </c>
    </row>
    <row r="882" spans="1:29" ht="10.5" customHeight="1">
      <c r="A882" s="25">
        <v>108558</v>
      </c>
      <c r="B882" s="26" t="s">
        <v>1195</v>
      </c>
      <c r="C882" s="27">
        <v>1</v>
      </c>
      <c r="D882" s="27" t="s">
        <v>26</v>
      </c>
      <c r="E882" s="28">
        <v>11694</v>
      </c>
      <c r="F882" s="28">
        <v>11694</v>
      </c>
      <c r="G882" s="28">
        <v>350.82</v>
      </c>
      <c r="H882" s="28">
        <v>31.7</v>
      </c>
      <c r="I882" s="28">
        <v>37</v>
      </c>
      <c r="J882" s="29">
        <v>0.27884999999999999</v>
      </c>
      <c r="K882" s="28">
        <v>31.7</v>
      </c>
      <c r="L882" s="28">
        <v>37</v>
      </c>
      <c r="M882" s="29">
        <f t="shared" si="107"/>
        <v>0.27884999999999999</v>
      </c>
      <c r="N882" s="30">
        <v>4811260006611</v>
      </c>
      <c r="O882" s="27">
        <v>85</v>
      </c>
      <c r="P882" s="27">
        <v>8516</v>
      </c>
      <c r="Q882" s="27" t="s">
        <v>973</v>
      </c>
      <c r="R882" s="31">
        <f>VLOOKUP(Q882,[1]Страна!D$1:F$120,2,FALSE)</f>
        <v>0.03</v>
      </c>
      <c r="S882" s="32" t="s">
        <v>457</v>
      </c>
      <c r="T882" s="27" t="str">
        <f>VLOOKUP(S882,[1]Страна!$A$2:$B$246,2,0)</f>
        <v xml:space="preserve">БЕЛАРУСЬ </v>
      </c>
      <c r="W882" s="34"/>
      <c r="X882" s="35" t="e">
        <f t="shared" si="108"/>
        <v>#N/A</v>
      </c>
      <c r="Y882" s="35" t="e">
        <f>VLOOKUP(W882,A880:$S$5784,9,FALSE)</f>
        <v>#N/A</v>
      </c>
      <c r="Z882" s="36" t="e">
        <f t="shared" si="102"/>
        <v>#N/A</v>
      </c>
      <c r="AA882" s="37" t="e">
        <f t="shared" si="103"/>
        <v>#N/A</v>
      </c>
      <c r="AB882" s="38" t="e">
        <f t="shared" si="104"/>
        <v>#N/A</v>
      </c>
      <c r="AC882" s="39" t="e">
        <f t="shared" si="105"/>
        <v>#N/A</v>
      </c>
    </row>
    <row r="883" spans="1:29" ht="10.5" customHeight="1">
      <c r="A883" s="25">
        <v>53340</v>
      </c>
      <c r="B883" s="26" t="s">
        <v>1196</v>
      </c>
      <c r="C883" s="27">
        <v>1</v>
      </c>
      <c r="D883" s="27" t="s">
        <v>26</v>
      </c>
      <c r="E883" s="28">
        <v>11366</v>
      </c>
      <c r="F883" s="28">
        <v>11366</v>
      </c>
      <c r="G883" s="28">
        <v>340.98</v>
      </c>
      <c r="H883" s="28">
        <v>31.7</v>
      </c>
      <c r="I883" s="28">
        <v>37</v>
      </c>
      <c r="J883" s="29">
        <v>0.29593599999999998</v>
      </c>
      <c r="K883" s="28">
        <v>31.7</v>
      </c>
      <c r="L883" s="28">
        <v>37</v>
      </c>
      <c r="M883" s="29">
        <v>0.29593599999999998</v>
      </c>
      <c r="N883" s="30">
        <v>4811260003467</v>
      </c>
      <c r="O883" s="27">
        <v>85</v>
      </c>
      <c r="P883" s="27">
        <v>8516</v>
      </c>
      <c r="Q883" s="27" t="s">
        <v>973</v>
      </c>
      <c r="R883" s="31">
        <f>VLOOKUP(Q883,[1]Страна!D$1:F$120,2,FALSE)</f>
        <v>0.03</v>
      </c>
      <c r="S883" s="32" t="s">
        <v>457</v>
      </c>
      <c r="T883" s="27" t="str">
        <f>VLOOKUP(S883,[1]Страна!$A$2:$B$246,2,0)</f>
        <v xml:space="preserve">БЕЛАРУСЬ </v>
      </c>
      <c r="W883" s="34"/>
      <c r="X883" s="35" t="e">
        <f t="shared" si="108"/>
        <v>#N/A</v>
      </c>
      <c r="Y883" s="35" t="e">
        <f>VLOOKUP(W883,A881:$S$5784,9,FALSE)</f>
        <v>#N/A</v>
      </c>
      <c r="Z883" s="36" t="e">
        <f t="shared" si="102"/>
        <v>#N/A</v>
      </c>
      <c r="AA883" s="37" t="e">
        <f t="shared" si="103"/>
        <v>#N/A</v>
      </c>
      <c r="AB883" s="38" t="e">
        <f t="shared" si="104"/>
        <v>#N/A</v>
      </c>
      <c r="AC883" s="39" t="e">
        <f t="shared" si="105"/>
        <v>#N/A</v>
      </c>
    </row>
    <row r="884" spans="1:29" ht="10.5" customHeight="1">
      <c r="A884" s="25">
        <v>200638</v>
      </c>
      <c r="B884" s="26" t="s">
        <v>1197</v>
      </c>
      <c r="C884" s="27">
        <v>1</v>
      </c>
      <c r="D884" s="27" t="s">
        <v>26</v>
      </c>
      <c r="E884" s="28">
        <v>11800</v>
      </c>
      <c r="F884" s="28">
        <v>11800</v>
      </c>
      <c r="G884" s="28">
        <v>354</v>
      </c>
      <c r="H884" s="28">
        <v>7.2</v>
      </c>
      <c r="I884" s="28">
        <v>8</v>
      </c>
      <c r="J884" s="29">
        <v>0.278528</v>
      </c>
      <c r="K884" s="28">
        <v>7.2</v>
      </c>
      <c r="L884" s="28">
        <v>8</v>
      </c>
      <c r="M884" s="29">
        <f>C884*J884</f>
        <v>0.278528</v>
      </c>
      <c r="N884" s="30">
        <v>4811260007847</v>
      </c>
      <c r="O884" s="27">
        <v>85</v>
      </c>
      <c r="P884" s="27">
        <v>8516</v>
      </c>
      <c r="Q884" s="27" t="s">
        <v>973</v>
      </c>
      <c r="R884" s="31">
        <f>VLOOKUP(Q884,[1]Страна!D$1:F$120,2,FALSE)</f>
        <v>0.03</v>
      </c>
      <c r="S884" s="32" t="s">
        <v>457</v>
      </c>
      <c r="T884" s="27" t="str">
        <f>VLOOKUP(S884,[1]Страна!$A$2:$B$246,2,0)</f>
        <v xml:space="preserve">БЕЛАРУСЬ </v>
      </c>
      <c r="W884" s="34"/>
      <c r="X884" s="35" t="e">
        <f t="shared" si="108"/>
        <v>#N/A</v>
      </c>
      <c r="Y884" s="35" t="e">
        <f>VLOOKUP(W884,A882:$S$5784,9,FALSE)</f>
        <v>#N/A</v>
      </c>
      <c r="Z884" s="36" t="e">
        <f t="shared" si="102"/>
        <v>#N/A</v>
      </c>
      <c r="AA884" s="37" t="e">
        <f t="shared" si="103"/>
        <v>#N/A</v>
      </c>
      <c r="AB884" s="38" t="e">
        <f t="shared" si="104"/>
        <v>#N/A</v>
      </c>
      <c r="AC884" s="39" t="e">
        <f t="shared" si="105"/>
        <v>#N/A</v>
      </c>
    </row>
    <row r="885" spans="1:29" ht="10.5" customHeight="1">
      <c r="A885" s="25">
        <v>218130</v>
      </c>
      <c r="B885" s="26" t="s">
        <v>1198</v>
      </c>
      <c r="C885" s="27">
        <v>1</v>
      </c>
      <c r="D885" s="27" t="s">
        <v>26</v>
      </c>
      <c r="E885" s="28">
        <v>12915</v>
      </c>
      <c r="F885" s="28">
        <v>12915</v>
      </c>
      <c r="G885" s="28">
        <v>387.45</v>
      </c>
      <c r="H885" s="28">
        <v>9</v>
      </c>
      <c r="I885" s="28">
        <v>11</v>
      </c>
      <c r="J885" s="29">
        <v>0.29171999999999998</v>
      </c>
      <c r="K885" s="28">
        <v>9</v>
      </c>
      <c r="L885" s="28">
        <v>11</v>
      </c>
      <c r="M885" s="29">
        <v>0.29171999999999998</v>
      </c>
      <c r="N885" s="30" t="s">
        <v>1199</v>
      </c>
      <c r="O885" s="27">
        <v>85</v>
      </c>
      <c r="P885" s="27">
        <v>8516</v>
      </c>
      <c r="Q885" s="27" t="s">
        <v>973</v>
      </c>
      <c r="R885" s="31">
        <f>VLOOKUP(Q885,[1]Страна!D$1:F$120,2,FALSE)</f>
        <v>0.03</v>
      </c>
      <c r="S885" s="32" t="s">
        <v>457</v>
      </c>
      <c r="T885" s="27" t="str">
        <f>VLOOKUP(S885,[1]Страна!$A$2:$B$246,2,0)</f>
        <v xml:space="preserve">БЕЛАРУСЬ </v>
      </c>
      <c r="W885" s="34"/>
      <c r="X885" s="35" t="e">
        <f t="shared" si="108"/>
        <v>#N/A</v>
      </c>
      <c r="Y885" s="35" t="e">
        <f>VLOOKUP(W885,A883:$S$5784,9,FALSE)</f>
        <v>#N/A</v>
      </c>
      <c r="Z885" s="36" t="e">
        <f t="shared" si="102"/>
        <v>#N/A</v>
      </c>
      <c r="AA885" s="37" t="e">
        <f t="shared" si="103"/>
        <v>#N/A</v>
      </c>
      <c r="AB885" s="38" t="e">
        <f t="shared" si="104"/>
        <v>#N/A</v>
      </c>
      <c r="AC885" s="39" t="e">
        <f t="shared" si="105"/>
        <v>#N/A</v>
      </c>
    </row>
    <row r="886" spans="1:29" ht="10.5" customHeight="1">
      <c r="A886" s="25">
        <v>192116</v>
      </c>
      <c r="B886" s="26" t="s">
        <v>1200</v>
      </c>
      <c r="C886" s="27">
        <v>1</v>
      </c>
      <c r="D886" s="27" t="s">
        <v>26</v>
      </c>
      <c r="E886" s="28">
        <v>12620</v>
      </c>
      <c r="F886" s="28">
        <v>12620</v>
      </c>
      <c r="G886" s="28">
        <v>378.59999999999997</v>
      </c>
      <c r="H886" s="28">
        <v>31.3</v>
      </c>
      <c r="I886" s="28">
        <v>37</v>
      </c>
      <c r="J886" s="29">
        <v>0.2873</v>
      </c>
      <c r="K886" s="28">
        <v>31.3</v>
      </c>
      <c r="L886" s="28">
        <v>37</v>
      </c>
      <c r="M886" s="29">
        <f>C886*J886</f>
        <v>0.2873</v>
      </c>
      <c r="N886" s="30">
        <v>4811260007854</v>
      </c>
      <c r="O886" s="27">
        <v>85</v>
      </c>
      <c r="P886" s="27">
        <v>8516</v>
      </c>
      <c r="Q886" s="27" t="s">
        <v>973</v>
      </c>
      <c r="R886" s="31">
        <f>VLOOKUP(Q886,[1]Страна!D$1:F$120,2,FALSE)</f>
        <v>0.03</v>
      </c>
      <c r="S886" s="32" t="s">
        <v>457</v>
      </c>
      <c r="T886" s="27" t="str">
        <f>VLOOKUP(S886,[1]Страна!$A$2:$B$246,2,0)</f>
        <v xml:space="preserve">БЕЛАРУСЬ </v>
      </c>
      <c r="W886" s="34"/>
      <c r="X886" s="35" t="e">
        <f t="shared" si="108"/>
        <v>#N/A</v>
      </c>
      <c r="Y886" s="35" t="e">
        <f>VLOOKUP(W886,A884:$S$5784,9,FALSE)</f>
        <v>#N/A</v>
      </c>
      <c r="Z886" s="36" t="e">
        <f t="shared" si="102"/>
        <v>#N/A</v>
      </c>
      <c r="AA886" s="37" t="e">
        <f t="shared" si="103"/>
        <v>#N/A</v>
      </c>
      <c r="AB886" s="38" t="e">
        <f t="shared" si="104"/>
        <v>#N/A</v>
      </c>
      <c r="AC886" s="39" t="e">
        <f t="shared" si="105"/>
        <v>#N/A</v>
      </c>
    </row>
    <row r="887" spans="1:29" ht="10.5" customHeight="1">
      <c r="A887" s="25">
        <v>218131</v>
      </c>
      <c r="B887" s="26" t="s">
        <v>1201</v>
      </c>
      <c r="C887" s="27">
        <v>1</v>
      </c>
      <c r="D887" s="27" t="s">
        <v>26</v>
      </c>
      <c r="E887" s="28">
        <v>12924</v>
      </c>
      <c r="F887" s="28">
        <v>12924</v>
      </c>
      <c r="G887" s="28">
        <v>387.71999999999997</v>
      </c>
      <c r="H887" s="28">
        <v>8.1999999999999993</v>
      </c>
      <c r="I887" s="28">
        <v>9</v>
      </c>
      <c r="J887" s="29">
        <v>0.29171999999999998</v>
      </c>
      <c r="K887" s="28">
        <v>8.1999999999999993</v>
      </c>
      <c r="L887" s="28">
        <v>9</v>
      </c>
      <c r="M887" s="29">
        <f>C887*J887</f>
        <v>0.29171999999999998</v>
      </c>
      <c r="N887" s="30">
        <v>4811260008547</v>
      </c>
      <c r="O887" s="27">
        <v>85</v>
      </c>
      <c r="P887" s="27">
        <v>8516</v>
      </c>
      <c r="Q887" s="27" t="s">
        <v>973</v>
      </c>
      <c r="R887" s="31">
        <f>VLOOKUP(Q887,[1]Страна!D$1:F$120,2,FALSE)</f>
        <v>0.03</v>
      </c>
      <c r="S887" s="32" t="s">
        <v>457</v>
      </c>
      <c r="T887" s="27" t="str">
        <f>VLOOKUP(S887,[1]Страна!$A$2:$B$246,2,0)</f>
        <v xml:space="preserve">БЕЛАРУСЬ </v>
      </c>
      <c r="W887" s="34"/>
      <c r="X887" s="35" t="e">
        <f t="shared" si="108"/>
        <v>#N/A</v>
      </c>
      <c r="Y887" s="35" t="e">
        <f>VLOOKUP(W887,A885:$S$5784,9,FALSE)</f>
        <v>#N/A</v>
      </c>
      <c r="Z887" s="36" t="e">
        <f t="shared" si="102"/>
        <v>#N/A</v>
      </c>
      <c r="AA887" s="37" t="e">
        <f t="shared" si="103"/>
        <v>#N/A</v>
      </c>
      <c r="AB887" s="38" t="e">
        <f t="shared" si="104"/>
        <v>#N/A</v>
      </c>
      <c r="AC887" s="39" t="e">
        <f t="shared" si="105"/>
        <v>#N/A</v>
      </c>
    </row>
    <row r="888" spans="1:29" ht="10.5" customHeight="1">
      <c r="A888" s="25">
        <v>219052</v>
      </c>
      <c r="B888" s="26" t="s">
        <v>1202</v>
      </c>
      <c r="C888" s="27">
        <v>2</v>
      </c>
      <c r="D888" s="27" t="s">
        <v>26</v>
      </c>
      <c r="E888" s="28">
        <v>11489</v>
      </c>
      <c r="F888" s="28">
        <v>22978</v>
      </c>
      <c r="G888" s="28">
        <v>689.33999999999992</v>
      </c>
      <c r="H888" s="28">
        <v>33.700000000000003</v>
      </c>
      <c r="I888" s="28">
        <v>35</v>
      </c>
      <c r="J888" s="29">
        <v>0.28307500000000002</v>
      </c>
      <c r="K888" s="28">
        <v>67.400000000000006</v>
      </c>
      <c r="L888" s="28">
        <v>70</v>
      </c>
      <c r="M888" s="29">
        <f>C888*J888</f>
        <v>0.56615000000000004</v>
      </c>
      <c r="N888" s="30">
        <v>4811260008578</v>
      </c>
      <c r="O888" s="27">
        <v>85</v>
      </c>
      <c r="P888" s="27">
        <v>8516</v>
      </c>
      <c r="Q888" s="27" t="s">
        <v>973</v>
      </c>
      <c r="R888" s="31">
        <f>VLOOKUP(Q888,[1]Страна!D$1:F$120,2,FALSE)</f>
        <v>0.03</v>
      </c>
      <c r="S888" s="32" t="s">
        <v>457</v>
      </c>
      <c r="T888" s="27" t="str">
        <f>VLOOKUP(S888,[1]Страна!$A$2:$B$246,2,0)</f>
        <v xml:space="preserve">БЕЛАРУСЬ </v>
      </c>
      <c r="W888" s="34"/>
      <c r="X888" s="35" t="e">
        <f t="shared" si="108"/>
        <v>#N/A</v>
      </c>
      <c r="Y888" s="35" t="e">
        <f>VLOOKUP(W888,A886:$S$5784,9,FALSE)</f>
        <v>#N/A</v>
      </c>
      <c r="Z888" s="36" t="e">
        <f t="shared" si="102"/>
        <v>#N/A</v>
      </c>
      <c r="AA888" s="37" t="e">
        <f t="shared" si="103"/>
        <v>#N/A</v>
      </c>
      <c r="AB888" s="38" t="e">
        <f t="shared" si="104"/>
        <v>#N/A</v>
      </c>
      <c r="AC888" s="39" t="e">
        <f t="shared" si="105"/>
        <v>#N/A</v>
      </c>
    </row>
    <row r="889" spans="1:29" ht="10.5" customHeight="1">
      <c r="A889" s="25">
        <v>221217</v>
      </c>
      <c r="B889" s="26" t="s">
        <v>1203</v>
      </c>
      <c r="C889" s="27">
        <v>1</v>
      </c>
      <c r="D889" s="27" t="s">
        <v>26</v>
      </c>
      <c r="E889" s="28">
        <v>12571</v>
      </c>
      <c r="F889" s="28">
        <v>12571</v>
      </c>
      <c r="G889" s="28">
        <v>377.13</v>
      </c>
      <c r="H889" s="28">
        <v>8.1999999999999993</v>
      </c>
      <c r="I889" s="28">
        <v>9</v>
      </c>
      <c r="J889" s="29">
        <v>0.18</v>
      </c>
      <c r="K889" s="28">
        <v>8.1999999999999993</v>
      </c>
      <c r="L889" s="28">
        <v>9</v>
      </c>
      <c r="M889" s="29">
        <f>C889*J889</f>
        <v>0.18</v>
      </c>
      <c r="N889" s="30">
        <v>0</v>
      </c>
      <c r="O889" s="27">
        <v>85</v>
      </c>
      <c r="P889" s="27">
        <v>8516</v>
      </c>
      <c r="Q889" s="27" t="s">
        <v>973</v>
      </c>
      <c r="R889" s="31">
        <f>VLOOKUP(Q889,[1]Страна!D$1:F$120,2,FALSE)</f>
        <v>0.03</v>
      </c>
      <c r="S889" s="32" t="s">
        <v>457</v>
      </c>
      <c r="T889" s="27" t="str">
        <f>VLOOKUP(S889,[1]Страна!$A$2:$B$246,2,0)</f>
        <v xml:space="preserve">БЕЛАРУСЬ </v>
      </c>
      <c r="W889" s="34"/>
      <c r="X889" s="35" t="e">
        <f t="shared" si="108"/>
        <v>#N/A</v>
      </c>
      <c r="Y889" s="35" t="e">
        <f>VLOOKUP(W889,A887:$S$5784,9,FALSE)</f>
        <v>#N/A</v>
      </c>
      <c r="Z889" s="36" t="e">
        <f t="shared" si="102"/>
        <v>#N/A</v>
      </c>
      <c r="AA889" s="37" t="e">
        <f t="shared" si="103"/>
        <v>#N/A</v>
      </c>
      <c r="AB889" s="38" t="e">
        <f t="shared" si="104"/>
        <v>#N/A</v>
      </c>
      <c r="AC889" s="39" t="e">
        <f t="shared" si="105"/>
        <v>#N/A</v>
      </c>
    </row>
    <row r="890" spans="1:29" ht="10.5" customHeight="1">
      <c r="A890" s="25">
        <v>108559</v>
      </c>
      <c r="B890" s="26" t="s">
        <v>1204</v>
      </c>
      <c r="C890" s="27">
        <v>1</v>
      </c>
      <c r="D890" s="27" t="s">
        <v>26</v>
      </c>
      <c r="E890" s="28">
        <v>12013</v>
      </c>
      <c r="F890" s="28">
        <v>12013</v>
      </c>
      <c r="G890" s="28">
        <v>360.39</v>
      </c>
      <c r="H890" s="28">
        <v>32.9</v>
      </c>
      <c r="I890" s="28">
        <v>38</v>
      </c>
      <c r="J890" s="29">
        <v>0.28314</v>
      </c>
      <c r="K890" s="28">
        <v>32.9</v>
      </c>
      <c r="L890" s="28">
        <v>38</v>
      </c>
      <c r="M890" s="29">
        <v>0.28314</v>
      </c>
      <c r="N890" s="30">
        <v>4811260006604</v>
      </c>
      <c r="O890" s="27">
        <v>85</v>
      </c>
      <c r="P890" s="27">
        <v>8516</v>
      </c>
      <c r="Q890" s="27" t="s">
        <v>973</v>
      </c>
      <c r="R890" s="31">
        <f>VLOOKUP(Q890,[1]Страна!D$1:F$120,2,FALSE)</f>
        <v>0.03</v>
      </c>
      <c r="S890" s="32" t="s">
        <v>457</v>
      </c>
      <c r="T890" s="27" t="str">
        <f>VLOOKUP(S890,[1]Страна!$A$2:$B$246,2,0)</f>
        <v xml:space="preserve">БЕЛАРУСЬ </v>
      </c>
      <c r="W890" s="34"/>
      <c r="X890" s="35" t="e">
        <f t="shared" si="108"/>
        <v>#N/A</v>
      </c>
      <c r="Y890" s="35" t="e">
        <f>VLOOKUP(W890,A888:$S$5784,9,FALSE)</f>
        <v>#N/A</v>
      </c>
      <c r="Z890" s="36" t="e">
        <f t="shared" si="102"/>
        <v>#N/A</v>
      </c>
      <c r="AA890" s="37" t="e">
        <f t="shared" si="103"/>
        <v>#N/A</v>
      </c>
      <c r="AB890" s="38" t="e">
        <f t="shared" si="104"/>
        <v>#N/A</v>
      </c>
      <c r="AC890" s="39" t="e">
        <f t="shared" si="105"/>
        <v>#N/A</v>
      </c>
    </row>
    <row r="891" spans="1:29" ht="10.5" customHeight="1">
      <c r="A891" s="25">
        <v>14037</v>
      </c>
      <c r="B891" s="26" t="s">
        <v>1205</v>
      </c>
      <c r="C891" s="27">
        <v>1</v>
      </c>
      <c r="D891" s="27" t="s">
        <v>26</v>
      </c>
      <c r="E891" s="28">
        <v>12038</v>
      </c>
      <c r="F891" s="28">
        <v>12038</v>
      </c>
      <c r="G891" s="28">
        <v>361.14</v>
      </c>
      <c r="H891" s="28">
        <v>31.7</v>
      </c>
      <c r="I891" s="28">
        <v>37</v>
      </c>
      <c r="J891" s="29">
        <v>0.31443199999999999</v>
      </c>
      <c r="K891" s="28">
        <v>31.7</v>
      </c>
      <c r="L891" s="28">
        <v>37</v>
      </c>
      <c r="M891" s="29">
        <v>0.31443199999999999</v>
      </c>
      <c r="N891" s="30">
        <v>4811260003566</v>
      </c>
      <c r="O891" s="27">
        <v>85</v>
      </c>
      <c r="P891" s="27">
        <v>8516</v>
      </c>
      <c r="Q891" s="27" t="s">
        <v>973</v>
      </c>
      <c r="R891" s="31">
        <f>VLOOKUP(Q891,[1]Страна!D$1:F$120,2,FALSE)</f>
        <v>0.03</v>
      </c>
      <c r="S891" s="32" t="s">
        <v>457</v>
      </c>
      <c r="T891" s="27" t="str">
        <f>VLOOKUP(S891,[1]Страна!$A$2:$B$246,2,0)</f>
        <v xml:space="preserve">БЕЛАРУСЬ </v>
      </c>
      <c r="W891" s="34"/>
      <c r="X891" s="35" t="e">
        <f t="shared" si="108"/>
        <v>#N/A</v>
      </c>
      <c r="Y891" s="35" t="e">
        <f>VLOOKUP(W891,A889:$S$5784,9,FALSE)</f>
        <v>#N/A</v>
      </c>
      <c r="Z891" s="36" t="e">
        <f t="shared" si="102"/>
        <v>#N/A</v>
      </c>
      <c r="AA891" s="37" t="e">
        <f t="shared" si="103"/>
        <v>#N/A</v>
      </c>
      <c r="AB891" s="38" t="e">
        <f t="shared" si="104"/>
        <v>#N/A</v>
      </c>
      <c r="AC891" s="39" t="e">
        <f t="shared" si="105"/>
        <v>#N/A</v>
      </c>
    </row>
    <row r="892" spans="1:29" ht="10.5" customHeight="1">
      <c r="A892" s="25">
        <v>219514</v>
      </c>
      <c r="B892" s="26" t="s">
        <v>1206</v>
      </c>
      <c r="C892" s="27">
        <v>2</v>
      </c>
      <c r="D892" s="27" t="s">
        <v>26</v>
      </c>
      <c r="E892" s="28">
        <v>11374</v>
      </c>
      <c r="F892" s="28">
        <v>22748</v>
      </c>
      <c r="G892" s="28">
        <v>682.43999999999994</v>
      </c>
      <c r="H892" s="28">
        <v>31.5</v>
      </c>
      <c r="I892" s="28">
        <v>35</v>
      </c>
      <c r="J892" s="29">
        <v>0.27456000000000003</v>
      </c>
      <c r="K892" s="28">
        <v>63</v>
      </c>
      <c r="L892" s="28">
        <v>70</v>
      </c>
      <c r="M892" s="29">
        <f>C892*J892</f>
        <v>0.54912000000000005</v>
      </c>
      <c r="N892" s="30">
        <v>4811260008592</v>
      </c>
      <c r="O892" s="27">
        <v>85</v>
      </c>
      <c r="P892" s="27">
        <v>8516</v>
      </c>
      <c r="Q892" s="27" t="s">
        <v>973</v>
      </c>
      <c r="R892" s="31">
        <f>VLOOKUP(Q892,[1]Страна!D$1:F$120,2,FALSE)</f>
        <v>0.03</v>
      </c>
      <c r="S892" s="32" t="s">
        <v>457</v>
      </c>
      <c r="T892" s="27" t="str">
        <f>VLOOKUP(S892,[1]Страна!$A$2:$B$246,2,0)</f>
        <v xml:space="preserve">БЕЛАРУСЬ </v>
      </c>
      <c r="W892" s="34"/>
      <c r="X892" s="35" t="e">
        <f t="shared" si="108"/>
        <v>#N/A</v>
      </c>
      <c r="Y892" s="35" t="e">
        <f>VLOOKUP(W892,A890:$S$5784,9,FALSE)</f>
        <v>#N/A</v>
      </c>
      <c r="Z892" s="36" t="e">
        <f t="shared" si="102"/>
        <v>#N/A</v>
      </c>
      <c r="AA892" s="37" t="e">
        <f t="shared" si="103"/>
        <v>#N/A</v>
      </c>
      <c r="AB892" s="38" t="e">
        <f t="shared" si="104"/>
        <v>#N/A</v>
      </c>
      <c r="AC892" s="39" t="e">
        <f t="shared" si="105"/>
        <v>#N/A</v>
      </c>
    </row>
    <row r="893" spans="1:29" ht="10.5" customHeight="1">
      <c r="A893" s="25">
        <v>14174</v>
      </c>
      <c r="B893" s="26" t="s">
        <v>1207</v>
      </c>
      <c r="C893" s="27">
        <v>1</v>
      </c>
      <c r="D893" s="27" t="s">
        <v>26</v>
      </c>
      <c r="E893" s="28">
        <v>13473</v>
      </c>
      <c r="F893" s="28">
        <v>13473</v>
      </c>
      <c r="G893" s="28">
        <v>404.19</v>
      </c>
      <c r="H893" s="28">
        <v>32.9</v>
      </c>
      <c r="I893" s="28">
        <v>30</v>
      </c>
      <c r="J893" s="29">
        <v>0.28314</v>
      </c>
      <c r="K893" s="28">
        <v>32.9</v>
      </c>
      <c r="L893" s="28">
        <v>30</v>
      </c>
      <c r="M893" s="29">
        <v>0.28314</v>
      </c>
      <c r="N893" s="30" t="s">
        <v>1208</v>
      </c>
      <c r="O893" s="27">
        <v>85</v>
      </c>
      <c r="P893" s="27">
        <v>8516</v>
      </c>
      <c r="Q893" s="27" t="s">
        <v>973</v>
      </c>
      <c r="R893" s="31">
        <f>VLOOKUP(Q893,[1]Страна!D$1:F$120,2,FALSE)</f>
        <v>0.03</v>
      </c>
      <c r="S893" s="32" t="s">
        <v>457</v>
      </c>
      <c r="T893" s="27" t="str">
        <f>VLOOKUP(S893,[1]Страна!$A$2:$B$246,2,0)</f>
        <v xml:space="preserve">БЕЛАРУСЬ </v>
      </c>
      <c r="W893" s="34"/>
      <c r="X893" s="35" t="e">
        <f t="shared" si="108"/>
        <v>#N/A</v>
      </c>
      <c r="Y893" s="35" t="e">
        <f>VLOOKUP(W893,A891:$S$5784,9,FALSE)</f>
        <v>#N/A</v>
      </c>
      <c r="Z893" s="36" t="e">
        <f t="shared" si="102"/>
        <v>#N/A</v>
      </c>
      <c r="AA893" s="37" t="e">
        <f t="shared" si="103"/>
        <v>#N/A</v>
      </c>
      <c r="AB893" s="38" t="e">
        <f t="shared" si="104"/>
        <v>#N/A</v>
      </c>
      <c r="AC893" s="39" t="e">
        <f t="shared" si="105"/>
        <v>#N/A</v>
      </c>
    </row>
    <row r="894" spans="1:29" ht="10.5" customHeight="1">
      <c r="A894" s="25">
        <v>53424</v>
      </c>
      <c r="B894" s="26" t="s">
        <v>1209</v>
      </c>
      <c r="C894" s="27">
        <v>1</v>
      </c>
      <c r="D894" s="27" t="s">
        <v>26</v>
      </c>
      <c r="E894" s="28">
        <v>13522</v>
      </c>
      <c r="F894" s="28">
        <v>13522</v>
      </c>
      <c r="G894" s="28">
        <v>405.66</v>
      </c>
      <c r="H894" s="28">
        <v>32.9</v>
      </c>
      <c r="I894" s="28">
        <v>32.9</v>
      </c>
      <c r="J894" s="29">
        <v>0.31905600000000001</v>
      </c>
      <c r="K894" s="28">
        <v>32.9</v>
      </c>
      <c r="L894" s="28">
        <v>32.9</v>
      </c>
      <c r="M894" s="29">
        <v>0.31905600000000001</v>
      </c>
      <c r="N894" s="30">
        <v>4811260006024</v>
      </c>
      <c r="O894" s="27">
        <v>85</v>
      </c>
      <c r="P894" s="27">
        <v>8516</v>
      </c>
      <c r="Q894" s="27" t="s">
        <v>973</v>
      </c>
      <c r="R894" s="31">
        <f>VLOOKUP(Q894,[1]Страна!D$1:F$120,2,FALSE)</f>
        <v>0.03</v>
      </c>
      <c r="S894" s="32" t="s">
        <v>457</v>
      </c>
      <c r="T894" s="27" t="str">
        <f>VLOOKUP(S894,[1]Страна!$A$2:$B$246,2,0)</f>
        <v xml:space="preserve">БЕЛАРУСЬ </v>
      </c>
      <c r="W894" s="34"/>
      <c r="X894" s="35" t="e">
        <f t="shared" si="108"/>
        <v>#N/A</v>
      </c>
      <c r="Y894" s="35" t="e">
        <f>VLOOKUP(W894,A892:$S$5784,9,FALSE)</f>
        <v>#N/A</v>
      </c>
      <c r="Z894" s="36" t="e">
        <f t="shared" si="102"/>
        <v>#N/A</v>
      </c>
      <c r="AA894" s="37" t="e">
        <f t="shared" si="103"/>
        <v>#N/A</v>
      </c>
      <c r="AB894" s="38" t="e">
        <f t="shared" si="104"/>
        <v>#N/A</v>
      </c>
      <c r="AC894" s="39" t="e">
        <f t="shared" si="105"/>
        <v>#N/A</v>
      </c>
    </row>
    <row r="895" spans="1:29" ht="10.5" customHeight="1">
      <c r="A895" s="25">
        <v>108561</v>
      </c>
      <c r="B895" s="26" t="s">
        <v>1210</v>
      </c>
      <c r="C895" s="27">
        <v>1</v>
      </c>
      <c r="D895" s="27" t="s">
        <v>26</v>
      </c>
      <c r="E895" s="28">
        <v>13473</v>
      </c>
      <c r="F895" s="28">
        <v>13473</v>
      </c>
      <c r="G895" s="28">
        <v>404.19</v>
      </c>
      <c r="H895" s="28">
        <v>32.9</v>
      </c>
      <c r="I895" s="28">
        <v>38</v>
      </c>
      <c r="J895" s="29">
        <v>0.28314</v>
      </c>
      <c r="K895" s="28">
        <v>32.9</v>
      </c>
      <c r="L895" s="28">
        <v>38</v>
      </c>
      <c r="M895" s="29">
        <v>0.28314</v>
      </c>
      <c r="N895" s="30">
        <v>4811260007342</v>
      </c>
      <c r="O895" s="27">
        <v>85</v>
      </c>
      <c r="P895" s="27">
        <v>8516</v>
      </c>
      <c r="Q895" s="27" t="s">
        <v>973</v>
      </c>
      <c r="R895" s="31">
        <f>VLOOKUP(Q895,[1]Страна!D$1:F$120,2,FALSE)</f>
        <v>0.03</v>
      </c>
      <c r="S895" s="32" t="s">
        <v>457</v>
      </c>
      <c r="T895" s="27" t="str">
        <f>VLOOKUP(S895,[1]Страна!$A$2:$B$246,2,0)</f>
        <v xml:space="preserve">БЕЛАРУСЬ </v>
      </c>
      <c r="W895" s="34"/>
      <c r="X895" s="35" t="e">
        <f t="shared" si="108"/>
        <v>#N/A</v>
      </c>
      <c r="Y895" s="35" t="e">
        <f>VLOOKUP(W895,A893:$S$5784,9,FALSE)</f>
        <v>#N/A</v>
      </c>
      <c r="Z895" s="36" t="e">
        <f t="shared" si="102"/>
        <v>#N/A</v>
      </c>
      <c r="AA895" s="37" t="e">
        <f t="shared" si="103"/>
        <v>#N/A</v>
      </c>
      <c r="AB895" s="38" t="e">
        <f t="shared" si="104"/>
        <v>#N/A</v>
      </c>
      <c r="AC895" s="39" t="e">
        <f t="shared" si="105"/>
        <v>#N/A</v>
      </c>
    </row>
    <row r="896" spans="1:29" ht="10.5" customHeight="1">
      <c r="A896" s="25">
        <v>192117</v>
      </c>
      <c r="B896" s="26" t="s">
        <v>1211</v>
      </c>
      <c r="C896" s="27">
        <v>1</v>
      </c>
      <c r="D896" s="27" t="s">
        <v>26</v>
      </c>
      <c r="E896" s="28">
        <v>13358</v>
      </c>
      <c r="F896" s="28">
        <v>13358</v>
      </c>
      <c r="G896" s="28">
        <v>400.74</v>
      </c>
      <c r="H896" s="28">
        <v>32.9</v>
      </c>
      <c r="I896" s="28">
        <v>35</v>
      </c>
      <c r="J896" s="29">
        <v>0.29152499999999998</v>
      </c>
      <c r="K896" s="28">
        <v>32.9</v>
      </c>
      <c r="L896" s="28">
        <v>35</v>
      </c>
      <c r="M896" s="29">
        <f>C896*J896</f>
        <v>0.29152499999999998</v>
      </c>
      <c r="N896" s="30">
        <v>4811260007922</v>
      </c>
      <c r="O896" s="27">
        <v>85</v>
      </c>
      <c r="P896" s="27">
        <v>8516</v>
      </c>
      <c r="Q896" s="27" t="s">
        <v>973</v>
      </c>
      <c r="R896" s="31">
        <f>VLOOKUP(Q896,[1]Страна!D$1:F$120,2,FALSE)</f>
        <v>0.03</v>
      </c>
      <c r="S896" s="32" t="s">
        <v>457</v>
      </c>
      <c r="T896" s="27" t="str">
        <f>VLOOKUP(S896,[1]Страна!$A$2:$B$246,2,0)</f>
        <v xml:space="preserve">БЕЛАРУСЬ </v>
      </c>
      <c r="W896" s="34"/>
      <c r="X896" s="35" t="e">
        <f t="shared" si="108"/>
        <v>#N/A</v>
      </c>
      <c r="Y896" s="35" t="e">
        <f>VLOOKUP(W896,A894:$S$5784,9,FALSE)</f>
        <v>#N/A</v>
      </c>
      <c r="Z896" s="36" t="e">
        <f t="shared" si="102"/>
        <v>#N/A</v>
      </c>
      <c r="AA896" s="37" t="e">
        <f t="shared" si="103"/>
        <v>#N/A</v>
      </c>
      <c r="AB896" s="38" t="e">
        <f t="shared" si="104"/>
        <v>#N/A</v>
      </c>
      <c r="AC896" s="39" t="e">
        <f t="shared" si="105"/>
        <v>#N/A</v>
      </c>
    </row>
    <row r="897" spans="1:29" ht="10.5" customHeight="1">
      <c r="A897" s="25">
        <v>219515</v>
      </c>
      <c r="B897" s="26" t="s">
        <v>1212</v>
      </c>
      <c r="C897" s="27">
        <v>1</v>
      </c>
      <c r="D897" s="27" t="s">
        <v>26</v>
      </c>
      <c r="E897" s="28">
        <v>13580</v>
      </c>
      <c r="F897" s="28">
        <v>13580</v>
      </c>
      <c r="G897" s="28">
        <v>407.4</v>
      </c>
      <c r="H897" s="28">
        <v>33</v>
      </c>
      <c r="I897" s="28">
        <v>36</v>
      </c>
      <c r="J897" s="29">
        <v>0.27456000000000003</v>
      </c>
      <c r="K897" s="28">
        <v>33</v>
      </c>
      <c r="L897" s="28">
        <v>36</v>
      </c>
      <c r="M897" s="29">
        <f>C897*J897</f>
        <v>0.27456000000000003</v>
      </c>
      <c r="N897" s="30">
        <v>4811260008608</v>
      </c>
      <c r="O897" s="27">
        <v>85</v>
      </c>
      <c r="P897" s="27">
        <v>8516</v>
      </c>
      <c r="Q897" s="27" t="s">
        <v>973</v>
      </c>
      <c r="R897" s="31">
        <f>VLOOKUP(Q897,[1]Страна!D$1:F$120,2,FALSE)</f>
        <v>0.03</v>
      </c>
      <c r="S897" s="32" t="s">
        <v>457</v>
      </c>
      <c r="T897" s="27" t="str">
        <f>VLOOKUP(S897,[1]Страна!$A$2:$B$246,2,0)</f>
        <v xml:space="preserve">БЕЛАРУСЬ </v>
      </c>
      <c r="W897" s="34"/>
      <c r="X897" s="35" t="e">
        <f t="shared" si="108"/>
        <v>#N/A</v>
      </c>
      <c r="Y897" s="35" t="e">
        <f>VLOOKUP(W897,A895:$S$5784,9,FALSE)</f>
        <v>#N/A</v>
      </c>
      <c r="Z897" s="36" t="e">
        <f t="shared" si="102"/>
        <v>#N/A</v>
      </c>
      <c r="AA897" s="37" t="e">
        <f t="shared" si="103"/>
        <v>#N/A</v>
      </c>
      <c r="AB897" s="38" t="e">
        <f t="shared" si="104"/>
        <v>#N/A</v>
      </c>
      <c r="AC897" s="39" t="e">
        <f t="shared" si="105"/>
        <v>#N/A</v>
      </c>
    </row>
    <row r="898" spans="1:29" ht="10.5" customHeight="1">
      <c r="A898" s="25">
        <v>190813</v>
      </c>
      <c r="B898" s="26" t="s">
        <v>1213</v>
      </c>
      <c r="C898" s="27">
        <v>1</v>
      </c>
      <c r="D898" s="27" t="s">
        <v>26</v>
      </c>
      <c r="E898" s="28">
        <v>16925</v>
      </c>
      <c r="F898" s="28">
        <v>16925</v>
      </c>
      <c r="G898" s="28">
        <v>507.75</v>
      </c>
      <c r="H898" s="28">
        <v>32.9</v>
      </c>
      <c r="I898" s="28">
        <v>38</v>
      </c>
      <c r="J898" s="29">
        <v>0.2873</v>
      </c>
      <c r="K898" s="28">
        <v>32.9</v>
      </c>
      <c r="L898" s="28">
        <v>38</v>
      </c>
      <c r="M898" s="29">
        <v>0.2873</v>
      </c>
      <c r="N898" s="30">
        <v>4811260007861</v>
      </c>
      <c r="O898" s="27">
        <v>85</v>
      </c>
      <c r="P898" s="27">
        <v>8516</v>
      </c>
      <c r="Q898" s="27" t="s">
        <v>973</v>
      </c>
      <c r="R898" s="31">
        <f>VLOOKUP(Q898,[1]Страна!D$1:F$120,2,FALSE)</f>
        <v>0.03</v>
      </c>
      <c r="S898" s="32" t="s">
        <v>457</v>
      </c>
      <c r="T898" s="27" t="str">
        <f>VLOOKUP(S898,[1]Страна!$A$2:$B$246,2,0)</f>
        <v xml:space="preserve">БЕЛАРУСЬ </v>
      </c>
      <c r="W898" s="34"/>
      <c r="X898" s="35" t="e">
        <f t="shared" si="108"/>
        <v>#N/A</v>
      </c>
      <c r="Y898" s="35" t="e">
        <f>VLOOKUP(W898,A896:$S$5784,9,FALSE)</f>
        <v>#N/A</v>
      </c>
      <c r="Z898" s="36" t="e">
        <f t="shared" si="102"/>
        <v>#N/A</v>
      </c>
      <c r="AA898" s="37" t="e">
        <f t="shared" si="103"/>
        <v>#N/A</v>
      </c>
      <c r="AB898" s="38" t="e">
        <f t="shared" si="104"/>
        <v>#N/A</v>
      </c>
      <c r="AC898" s="39" t="e">
        <f t="shared" si="105"/>
        <v>#N/A</v>
      </c>
    </row>
    <row r="899" spans="1:29" ht="10.5" customHeight="1">
      <c r="A899" s="25">
        <v>218133</v>
      </c>
      <c r="B899" s="26" t="s">
        <v>1214</v>
      </c>
      <c r="C899" s="27">
        <v>1</v>
      </c>
      <c r="D899" s="27" t="s">
        <v>26</v>
      </c>
      <c r="E899" s="28">
        <v>16856</v>
      </c>
      <c r="F899" s="28">
        <v>16856</v>
      </c>
      <c r="G899" s="28">
        <v>505.68</v>
      </c>
      <c r="H899" s="28">
        <v>33.5</v>
      </c>
      <c r="I899" s="28">
        <v>37</v>
      </c>
      <c r="J899" s="29">
        <v>0.29171999999999998</v>
      </c>
      <c r="K899" s="28">
        <v>33.5</v>
      </c>
      <c r="L899" s="28">
        <v>37</v>
      </c>
      <c r="M899" s="29">
        <f>C899*J899</f>
        <v>0.29171999999999998</v>
      </c>
      <c r="N899" s="30">
        <v>4811260008424</v>
      </c>
      <c r="O899" s="27">
        <v>85</v>
      </c>
      <c r="P899" s="27">
        <v>8516</v>
      </c>
      <c r="Q899" s="27" t="s">
        <v>973</v>
      </c>
      <c r="R899" s="31">
        <f>VLOOKUP(Q899,[1]Страна!D$1:F$120,2,FALSE)</f>
        <v>0.03</v>
      </c>
      <c r="S899" s="32" t="s">
        <v>457</v>
      </c>
      <c r="T899" s="27" t="str">
        <f>VLOOKUP(S899,[1]Страна!$A$2:$B$246,2,0)</f>
        <v xml:space="preserve">БЕЛАРУСЬ </v>
      </c>
      <c r="W899" s="34"/>
      <c r="X899" s="35" t="e">
        <f t="shared" si="108"/>
        <v>#N/A</v>
      </c>
      <c r="Y899" s="35" t="e">
        <f>VLOOKUP(W899,A897:$S$5784,9,FALSE)</f>
        <v>#N/A</v>
      </c>
      <c r="Z899" s="36" t="e">
        <f t="shared" ref="Z899:Z962" si="109">VLOOKUP(W899,A$3:T$5784,18,FALSE)</f>
        <v>#N/A</v>
      </c>
      <c r="AA899" s="37" t="e">
        <f t="shared" ref="AA899:AA962" si="110">VLOOKUP(W899,A$3:S$5784,10,FALSE)</f>
        <v>#N/A</v>
      </c>
      <c r="AB899" s="38" t="e">
        <f t="shared" ref="AB899:AB962" si="111">VLOOKUP(W899,A$3:T$5784,20,FALSE)</f>
        <v>#N/A</v>
      </c>
      <c r="AC899" s="39" t="e">
        <f t="shared" si="105"/>
        <v>#N/A</v>
      </c>
    </row>
    <row r="900" spans="1:29" ht="10.5" customHeight="1">
      <c r="A900" s="25">
        <v>38283</v>
      </c>
      <c r="B900" s="26" t="s">
        <v>1215</v>
      </c>
      <c r="C900" s="27">
        <v>3</v>
      </c>
      <c r="D900" s="27" t="s">
        <v>26</v>
      </c>
      <c r="E900" s="28">
        <v>24177</v>
      </c>
      <c r="F900" s="28">
        <v>72531</v>
      </c>
      <c r="G900" s="28">
        <v>2175.9299999999998</v>
      </c>
      <c r="H900" s="28">
        <v>36.200000000000003</v>
      </c>
      <c r="I900" s="28">
        <v>37</v>
      </c>
      <c r="J900" s="29">
        <v>0.18</v>
      </c>
      <c r="K900" s="28">
        <v>108.60000000000001</v>
      </c>
      <c r="L900" s="28">
        <v>111</v>
      </c>
      <c r="M900" s="29">
        <f>C900*J900</f>
        <v>0.54</v>
      </c>
      <c r="N900" s="30">
        <v>3838942950278</v>
      </c>
      <c r="O900" s="27">
        <v>85</v>
      </c>
      <c r="P900" s="27">
        <v>8516</v>
      </c>
      <c r="Q900" s="27" t="s">
        <v>973</v>
      </c>
      <c r="R900" s="31">
        <f>VLOOKUP(Q900,[1]Страна!D$1:F$120,2,FALSE)</f>
        <v>0.03</v>
      </c>
      <c r="S900" s="32" t="s">
        <v>506</v>
      </c>
      <c r="T900" s="27" t="str">
        <f>VLOOKUP(S900,[1]Страна!$A$2:$B$246,2,0)</f>
        <v xml:space="preserve">СЛОВЕНИЯ </v>
      </c>
      <c r="W900" s="34"/>
      <c r="X900" s="35" t="e">
        <f t="shared" si="108"/>
        <v>#N/A</v>
      </c>
      <c r="Y900" s="35" t="e">
        <f>VLOOKUP(W900,A898:$S$5784,9,FALSE)</f>
        <v>#N/A</v>
      </c>
      <c r="Z900" s="36" t="e">
        <f t="shared" si="109"/>
        <v>#N/A</v>
      </c>
      <c r="AA900" s="37" t="e">
        <f t="shared" si="110"/>
        <v>#N/A</v>
      </c>
      <c r="AB900" s="38" t="e">
        <f t="shared" si="111"/>
        <v>#N/A</v>
      </c>
      <c r="AC900" s="39" t="e">
        <f t="shared" ref="AC900:AC963" si="112">VLOOKUP(W900,A$3:T$5784,14,FALSE)</f>
        <v>#N/A</v>
      </c>
    </row>
    <row r="901" spans="1:29" ht="10.5" customHeight="1">
      <c r="A901" s="25">
        <v>38282</v>
      </c>
      <c r="B901" s="26" t="s">
        <v>1216</v>
      </c>
      <c r="C901" s="27">
        <v>3</v>
      </c>
      <c r="D901" s="27" t="s">
        <v>26</v>
      </c>
      <c r="E901" s="28">
        <v>25936</v>
      </c>
      <c r="F901" s="28">
        <v>77808</v>
      </c>
      <c r="G901" s="28">
        <v>2334.2399999999998</v>
      </c>
      <c r="H901" s="28">
        <v>36.200000000000003</v>
      </c>
      <c r="I901" s="28">
        <v>37</v>
      </c>
      <c r="J901" s="29">
        <v>0.29131200000000002</v>
      </c>
      <c r="K901" s="28">
        <v>108.60000000000001</v>
      </c>
      <c r="L901" s="28">
        <v>111</v>
      </c>
      <c r="M901" s="29">
        <f>C901*J901</f>
        <v>0.87393600000000005</v>
      </c>
      <c r="N901" s="30">
        <v>3838942950261</v>
      </c>
      <c r="O901" s="27">
        <v>85</v>
      </c>
      <c r="P901" s="27">
        <v>8516</v>
      </c>
      <c r="Q901" s="27" t="s">
        <v>973</v>
      </c>
      <c r="R901" s="31">
        <f>VLOOKUP(Q901,[1]Страна!D$1:F$120,2,FALSE)</f>
        <v>0.03</v>
      </c>
      <c r="S901" s="32" t="s">
        <v>506</v>
      </c>
      <c r="T901" s="27" t="str">
        <f>VLOOKUP(S901,[1]Страна!$A$2:$B$246,2,0)</f>
        <v xml:space="preserve">СЛОВЕНИЯ </v>
      </c>
      <c r="W901" s="34"/>
      <c r="X901" s="35" t="e">
        <f t="shared" si="108"/>
        <v>#N/A</v>
      </c>
      <c r="Y901" s="35" t="e">
        <f>VLOOKUP(W901,A899:$S$5784,9,FALSE)</f>
        <v>#N/A</v>
      </c>
      <c r="Z901" s="36" t="e">
        <f t="shared" si="109"/>
        <v>#N/A</v>
      </c>
      <c r="AA901" s="37" t="e">
        <f t="shared" si="110"/>
        <v>#N/A</v>
      </c>
      <c r="AB901" s="38" t="e">
        <f t="shared" si="111"/>
        <v>#N/A</v>
      </c>
      <c r="AC901" s="39" t="e">
        <f t="shared" si="112"/>
        <v>#N/A</v>
      </c>
    </row>
    <row r="902" spans="1:29" ht="10.5" customHeight="1">
      <c r="A902" s="25">
        <v>39939</v>
      </c>
      <c r="B902" s="26" t="s">
        <v>1217</v>
      </c>
      <c r="C902" s="27">
        <v>2</v>
      </c>
      <c r="D902" s="27" t="s">
        <v>26</v>
      </c>
      <c r="E902" s="28">
        <v>29260</v>
      </c>
      <c r="F902" s="28">
        <v>58520</v>
      </c>
      <c r="G902" s="28">
        <v>1755.6</v>
      </c>
      <c r="H902" s="28">
        <v>41</v>
      </c>
      <c r="I902" s="28">
        <v>42</v>
      </c>
      <c r="J902" s="29">
        <v>0.30464000000000002</v>
      </c>
      <c r="K902" s="28">
        <v>82</v>
      </c>
      <c r="L902" s="28">
        <v>84</v>
      </c>
      <c r="M902" s="29">
        <f>C902*J902</f>
        <v>0.60928000000000004</v>
      </c>
      <c r="N902" s="30"/>
      <c r="O902" s="27">
        <v>85</v>
      </c>
      <c r="P902" s="27">
        <v>8516</v>
      </c>
      <c r="Q902" s="27" t="s">
        <v>973</v>
      </c>
      <c r="R902" s="31">
        <f>VLOOKUP(Q902,[1]Страна!D$1:F$120,2,FALSE)</f>
        <v>0.03</v>
      </c>
      <c r="S902" s="32" t="s">
        <v>506</v>
      </c>
      <c r="T902" s="27" t="str">
        <f>VLOOKUP(S902,[1]Страна!$A$2:$B$246,2,0)</f>
        <v xml:space="preserve">СЛОВЕНИЯ </v>
      </c>
      <c r="W902" s="34"/>
      <c r="X902" s="35" t="e">
        <f t="shared" si="108"/>
        <v>#N/A</v>
      </c>
      <c r="Y902" s="35" t="e">
        <f>VLOOKUP(W902,A900:$S$5784,9,FALSE)</f>
        <v>#N/A</v>
      </c>
      <c r="Z902" s="36" t="e">
        <f t="shared" si="109"/>
        <v>#N/A</v>
      </c>
      <c r="AA902" s="37" t="e">
        <f t="shared" si="110"/>
        <v>#N/A</v>
      </c>
      <c r="AB902" s="38" t="e">
        <f t="shared" si="111"/>
        <v>#N/A</v>
      </c>
      <c r="AC902" s="39" t="e">
        <f t="shared" si="112"/>
        <v>#N/A</v>
      </c>
    </row>
    <row r="903" spans="1:29" ht="10.5" customHeight="1">
      <c r="A903" s="25">
        <v>38280</v>
      </c>
      <c r="B903" s="26" t="s">
        <v>1218</v>
      </c>
      <c r="C903" s="27">
        <v>1</v>
      </c>
      <c r="D903" s="27" t="s">
        <v>26</v>
      </c>
      <c r="E903" s="28">
        <v>18479</v>
      </c>
      <c r="F903" s="28">
        <f>C903*E903</f>
        <v>18479</v>
      </c>
      <c r="G903" s="28">
        <f>F903*R903</f>
        <v>554.37</v>
      </c>
      <c r="H903" s="28">
        <v>35</v>
      </c>
      <c r="I903" s="28">
        <v>44</v>
      </c>
      <c r="J903" s="29">
        <v>0.29124899999999998</v>
      </c>
      <c r="K903" s="28">
        <f>H903*C903</f>
        <v>35</v>
      </c>
      <c r="L903" s="28">
        <f>I903*C903</f>
        <v>44</v>
      </c>
      <c r="M903" s="29">
        <f>J903*C903</f>
        <v>0.29124899999999998</v>
      </c>
      <c r="N903" s="30" t="s">
        <v>1219</v>
      </c>
      <c r="O903" s="27">
        <v>85</v>
      </c>
      <c r="P903" s="27">
        <v>8516</v>
      </c>
      <c r="Q903" s="27" t="s">
        <v>973</v>
      </c>
      <c r="R903" s="31">
        <f>VLOOKUP(Q903,[1]Страна!D$1:F$120,2,FALSE)</f>
        <v>0.03</v>
      </c>
      <c r="S903" s="32" t="s">
        <v>506</v>
      </c>
      <c r="T903" s="27" t="str">
        <f>VLOOKUP(S903,[1]Страна!$A$2:$B$246,2,0)</f>
        <v xml:space="preserve">СЛОВЕНИЯ </v>
      </c>
      <c r="W903" s="34"/>
      <c r="X903" s="35" t="e">
        <f t="shared" si="108"/>
        <v>#N/A</v>
      </c>
      <c r="Y903" s="35" t="e">
        <f>VLOOKUP(W903,A901:$S$5784,9,FALSE)</f>
        <v>#N/A</v>
      </c>
      <c r="Z903" s="36" t="e">
        <f t="shared" si="109"/>
        <v>#N/A</v>
      </c>
      <c r="AA903" s="37" t="e">
        <f t="shared" si="110"/>
        <v>#N/A</v>
      </c>
      <c r="AB903" s="38" t="e">
        <f t="shared" si="111"/>
        <v>#N/A</v>
      </c>
      <c r="AC903" s="39" t="e">
        <f t="shared" si="112"/>
        <v>#N/A</v>
      </c>
    </row>
    <row r="904" spans="1:29" ht="10.5" customHeight="1">
      <c r="A904" s="25">
        <v>129943</v>
      </c>
      <c r="B904" s="26" t="s">
        <v>1220</v>
      </c>
      <c r="C904" s="27">
        <v>2</v>
      </c>
      <c r="D904" s="27" t="s">
        <v>26</v>
      </c>
      <c r="E904" s="28">
        <v>21817</v>
      </c>
      <c r="F904" s="28">
        <v>43634</v>
      </c>
      <c r="G904" s="28">
        <v>1309.02</v>
      </c>
      <c r="H904" s="28">
        <v>29.5</v>
      </c>
      <c r="I904" s="28">
        <v>32</v>
      </c>
      <c r="J904" s="29">
        <v>0.30940000000000001</v>
      </c>
      <c r="K904" s="28">
        <v>59</v>
      </c>
      <c r="L904" s="28">
        <v>64</v>
      </c>
      <c r="M904" s="29">
        <f>C904*J904</f>
        <v>0.61880000000000002</v>
      </c>
      <c r="N904" s="30">
        <v>3838942936753</v>
      </c>
      <c r="O904" s="27">
        <v>85</v>
      </c>
      <c r="P904" s="27">
        <v>8516</v>
      </c>
      <c r="Q904" s="27" t="s">
        <v>973</v>
      </c>
      <c r="R904" s="31">
        <f>VLOOKUP(Q904,[1]Страна!D$1:F$120,2,FALSE)</f>
        <v>0.03</v>
      </c>
      <c r="S904" s="32" t="s">
        <v>506</v>
      </c>
      <c r="T904" s="27" t="str">
        <f>VLOOKUP(S904,[1]Страна!$A$2:$B$246,2,0)</f>
        <v xml:space="preserve">СЛОВЕНИЯ </v>
      </c>
      <c r="W904" s="34"/>
      <c r="X904" s="35" t="e">
        <f t="shared" si="108"/>
        <v>#N/A</v>
      </c>
      <c r="Y904" s="35" t="e">
        <f>VLOOKUP(W904,A902:$S$5784,9,FALSE)</f>
        <v>#N/A</v>
      </c>
      <c r="Z904" s="36" t="e">
        <f t="shared" si="109"/>
        <v>#N/A</v>
      </c>
      <c r="AA904" s="37" t="e">
        <f t="shared" si="110"/>
        <v>#N/A</v>
      </c>
      <c r="AB904" s="38" t="e">
        <f t="shared" si="111"/>
        <v>#N/A</v>
      </c>
      <c r="AC904" s="39" t="e">
        <f t="shared" si="112"/>
        <v>#N/A</v>
      </c>
    </row>
    <row r="905" spans="1:29" ht="10.5" customHeight="1">
      <c r="A905" s="41">
        <v>121496</v>
      </c>
      <c r="B905" s="42" t="s">
        <v>1221</v>
      </c>
      <c r="C905" s="43">
        <v>1</v>
      </c>
      <c r="D905" s="44" t="s">
        <v>26</v>
      </c>
      <c r="E905" s="45">
        <v>21488</v>
      </c>
      <c r="F905" s="45">
        <v>21488</v>
      </c>
      <c r="G905" s="46">
        <v>644.64</v>
      </c>
      <c r="H905" s="46">
        <v>29.3</v>
      </c>
      <c r="I905" s="46">
        <v>35</v>
      </c>
      <c r="J905" s="47">
        <v>0.29593599999999998</v>
      </c>
      <c r="K905" s="46">
        <v>29.3</v>
      </c>
      <c r="L905" s="46">
        <v>35</v>
      </c>
      <c r="M905" s="47">
        <v>0.29593599999999998</v>
      </c>
      <c r="N905" s="48" t="s">
        <v>1222</v>
      </c>
      <c r="O905" s="49">
        <v>85</v>
      </c>
      <c r="P905" s="49">
        <v>8516</v>
      </c>
      <c r="Q905" s="49" t="s">
        <v>973</v>
      </c>
      <c r="R905" s="50">
        <v>0.03</v>
      </c>
      <c r="S905" s="51" t="s">
        <v>506</v>
      </c>
      <c r="T905" s="27" t="str">
        <f>VLOOKUP(S905,[1]Страна!$A$2:$B$246,2,0)</f>
        <v xml:space="preserve">СЛОВЕНИЯ </v>
      </c>
      <c r="W905" s="34"/>
      <c r="X905" s="35" t="e">
        <f t="shared" si="108"/>
        <v>#N/A</v>
      </c>
      <c r="Y905" s="35" t="e">
        <f>VLOOKUP(W905,A903:$S$5784,9,FALSE)</f>
        <v>#N/A</v>
      </c>
      <c r="Z905" s="36" t="e">
        <f t="shared" si="109"/>
        <v>#N/A</v>
      </c>
      <c r="AA905" s="37" t="e">
        <f t="shared" si="110"/>
        <v>#N/A</v>
      </c>
      <c r="AB905" s="38" t="e">
        <f t="shared" si="111"/>
        <v>#N/A</v>
      </c>
      <c r="AC905" s="39" t="e">
        <f t="shared" si="112"/>
        <v>#N/A</v>
      </c>
    </row>
    <row r="906" spans="1:29" ht="10.5" customHeight="1">
      <c r="A906" s="25">
        <v>238078</v>
      </c>
      <c r="B906" s="26" t="s">
        <v>1223</v>
      </c>
      <c r="C906" s="27">
        <v>1</v>
      </c>
      <c r="D906" s="27" t="s">
        <v>26</v>
      </c>
      <c r="E906" s="28">
        <v>12849</v>
      </c>
      <c r="F906" s="28">
        <f>C906*E906</f>
        <v>12849</v>
      </c>
      <c r="G906" s="28">
        <f>F906*R906</f>
        <v>385.46999999999997</v>
      </c>
      <c r="H906" s="28">
        <v>31.5</v>
      </c>
      <c r="I906" s="28">
        <v>34</v>
      </c>
      <c r="J906" s="29">
        <v>0.24582999999999999</v>
      </c>
      <c r="K906" s="28">
        <f>H906*C906</f>
        <v>31.5</v>
      </c>
      <c r="L906" s="28">
        <f>I906*C906</f>
        <v>34</v>
      </c>
      <c r="M906" s="29">
        <f>J906*C906</f>
        <v>0.24582999999999999</v>
      </c>
      <c r="N906" s="30" t="s">
        <v>1224</v>
      </c>
      <c r="O906" s="27">
        <v>85</v>
      </c>
      <c r="P906" s="27">
        <v>8516</v>
      </c>
      <c r="Q906" s="27" t="s">
        <v>973</v>
      </c>
      <c r="R906" s="31">
        <f>VLOOKUP(Q906,[1]Страна!D$1:F$120,2,FALSE)</f>
        <v>0.03</v>
      </c>
      <c r="S906" s="32" t="s">
        <v>506</v>
      </c>
      <c r="T906" s="27" t="str">
        <f>VLOOKUP(S906,[1]Страна!$A$2:$B$246,2,0)</f>
        <v xml:space="preserve">СЛОВЕНИЯ </v>
      </c>
      <c r="W906" s="40"/>
      <c r="X906" s="35" t="e">
        <f t="shared" si="108"/>
        <v>#N/A</v>
      </c>
      <c r="Y906" s="35" t="e">
        <f>VLOOKUP(W906,A904:$S$5784,9,FALSE)</f>
        <v>#N/A</v>
      </c>
      <c r="Z906" s="36" t="e">
        <f t="shared" si="109"/>
        <v>#N/A</v>
      </c>
      <c r="AA906" s="37" t="e">
        <f t="shared" si="110"/>
        <v>#N/A</v>
      </c>
      <c r="AB906" s="38" t="e">
        <f t="shared" si="111"/>
        <v>#N/A</v>
      </c>
      <c r="AC906" s="39" t="e">
        <f t="shared" si="112"/>
        <v>#N/A</v>
      </c>
    </row>
    <row r="907" spans="1:29" ht="10.5" customHeight="1">
      <c r="A907" s="41">
        <v>125171</v>
      </c>
      <c r="B907" s="42" t="s">
        <v>1225</v>
      </c>
      <c r="C907" s="43">
        <v>3</v>
      </c>
      <c r="D907" s="44" t="s">
        <v>26</v>
      </c>
      <c r="E907" s="45">
        <v>13985</v>
      </c>
      <c r="F907" s="45">
        <v>41955</v>
      </c>
      <c r="G907" s="46">
        <v>1258.6499999999999</v>
      </c>
      <c r="H907" s="46">
        <v>29.3</v>
      </c>
      <c r="I907" s="46">
        <v>34.299999999999997</v>
      </c>
      <c r="J907" s="47">
        <v>0.29559600000000003</v>
      </c>
      <c r="K907" s="46">
        <v>87.9</v>
      </c>
      <c r="L907" s="46">
        <v>102.89999999999999</v>
      </c>
      <c r="M907" s="47">
        <v>0.88678800000000013</v>
      </c>
      <c r="N907" s="48" t="s">
        <v>1226</v>
      </c>
      <c r="O907" s="49">
        <v>85</v>
      </c>
      <c r="P907" s="49">
        <v>8516</v>
      </c>
      <c r="Q907" s="49" t="s">
        <v>973</v>
      </c>
      <c r="R907" s="50">
        <v>0.03</v>
      </c>
      <c r="S907" s="51" t="s">
        <v>506</v>
      </c>
      <c r="T907" s="27" t="str">
        <f>VLOOKUP(S907,[1]Страна!$A$2:$B$246,2,0)</f>
        <v xml:space="preserve">СЛОВЕНИЯ </v>
      </c>
      <c r="W907" s="34"/>
      <c r="X907" s="35" t="e">
        <f t="shared" si="108"/>
        <v>#N/A</v>
      </c>
      <c r="Y907" s="35" t="e">
        <f>VLOOKUP(W907,A905:$S$5784,9,FALSE)</f>
        <v>#N/A</v>
      </c>
      <c r="Z907" s="36" t="e">
        <f t="shared" si="109"/>
        <v>#N/A</v>
      </c>
      <c r="AA907" s="37" t="e">
        <f t="shared" si="110"/>
        <v>#N/A</v>
      </c>
      <c r="AB907" s="38" t="e">
        <f t="shared" si="111"/>
        <v>#N/A</v>
      </c>
      <c r="AC907" s="39" t="e">
        <f t="shared" si="112"/>
        <v>#N/A</v>
      </c>
    </row>
    <row r="908" spans="1:29" ht="10.5" customHeight="1">
      <c r="A908" s="25">
        <v>236172</v>
      </c>
      <c r="B908" s="26" t="s">
        <v>1227</v>
      </c>
      <c r="C908" s="27">
        <v>1</v>
      </c>
      <c r="D908" s="27" t="s">
        <v>26</v>
      </c>
      <c r="E908" s="28">
        <v>12782</v>
      </c>
      <c r="F908" s="28">
        <f>C908*E908</f>
        <v>12782</v>
      </c>
      <c r="G908" s="28">
        <f>F908*R908</f>
        <v>383.46</v>
      </c>
      <c r="H908" s="28">
        <v>31.5</v>
      </c>
      <c r="I908" s="28">
        <v>34</v>
      </c>
      <c r="J908" s="29">
        <v>0.22620000000000001</v>
      </c>
      <c r="K908" s="28">
        <f>H908*C908</f>
        <v>31.5</v>
      </c>
      <c r="L908" s="28">
        <f>I908*C908</f>
        <v>34</v>
      </c>
      <c r="M908" s="29">
        <f>J908*C908</f>
        <v>0.22620000000000001</v>
      </c>
      <c r="N908" s="30" t="s">
        <v>1228</v>
      </c>
      <c r="O908" s="27">
        <v>85</v>
      </c>
      <c r="P908" s="27">
        <v>8516</v>
      </c>
      <c r="Q908" s="27" t="s">
        <v>973</v>
      </c>
      <c r="R908" s="31">
        <f>VLOOKUP(Q908,[1]Страна!D$1:F$120,2,FALSE)</f>
        <v>0.03</v>
      </c>
      <c r="S908" s="32" t="s">
        <v>506</v>
      </c>
      <c r="T908" s="27" t="str">
        <f>VLOOKUP(S908,[1]Страна!$A$2:$B$246,2,0)</f>
        <v xml:space="preserve">СЛОВЕНИЯ </v>
      </c>
      <c r="W908" s="40"/>
      <c r="X908" s="35" t="e">
        <f t="shared" si="108"/>
        <v>#N/A</v>
      </c>
      <c r="Y908" s="35" t="e">
        <f>VLOOKUP(W908,A906:$S$5784,9,FALSE)</f>
        <v>#N/A</v>
      </c>
      <c r="Z908" s="36" t="e">
        <f t="shared" si="109"/>
        <v>#N/A</v>
      </c>
      <c r="AA908" s="37" t="e">
        <f t="shared" si="110"/>
        <v>#N/A</v>
      </c>
      <c r="AB908" s="38" t="e">
        <f t="shared" si="111"/>
        <v>#N/A</v>
      </c>
      <c r="AC908" s="39" t="e">
        <f t="shared" si="112"/>
        <v>#N/A</v>
      </c>
    </row>
    <row r="909" spans="1:29" ht="10.5" customHeight="1">
      <c r="A909" s="25">
        <v>238079</v>
      </c>
      <c r="B909" s="26" t="s">
        <v>1229</v>
      </c>
      <c r="C909" s="27">
        <v>1</v>
      </c>
      <c r="D909" s="27" t="s">
        <v>26</v>
      </c>
      <c r="E909" s="28">
        <v>13158</v>
      </c>
      <c r="F909" s="28">
        <f>C909*E909</f>
        <v>13158</v>
      </c>
      <c r="G909" s="28">
        <f>F909*R909</f>
        <v>394.74</v>
      </c>
      <c r="H909" s="28">
        <v>31.5</v>
      </c>
      <c r="I909" s="28">
        <v>34</v>
      </c>
      <c r="J909" s="29">
        <v>0.24582999999999999</v>
      </c>
      <c r="K909" s="28">
        <f>H909*C909</f>
        <v>31.5</v>
      </c>
      <c r="L909" s="28">
        <f>I909*C909</f>
        <v>34</v>
      </c>
      <c r="M909" s="29">
        <f>J909*C909</f>
        <v>0.24582999999999999</v>
      </c>
      <c r="N909" s="30" t="s">
        <v>1230</v>
      </c>
      <c r="O909" s="27">
        <v>85</v>
      </c>
      <c r="P909" s="27">
        <v>8516</v>
      </c>
      <c r="Q909" s="27" t="s">
        <v>973</v>
      </c>
      <c r="R909" s="31">
        <f>VLOOKUP(Q909,[1]Страна!D$1:F$120,2,FALSE)</f>
        <v>0.03</v>
      </c>
      <c r="S909" s="32" t="s">
        <v>506</v>
      </c>
      <c r="T909" s="27" t="str">
        <f>VLOOKUP(S909,[1]Страна!$A$2:$B$246,2,0)</f>
        <v xml:space="preserve">СЛОВЕНИЯ </v>
      </c>
      <c r="W909" s="34"/>
      <c r="X909" s="35" t="e">
        <f t="shared" si="108"/>
        <v>#N/A</v>
      </c>
      <c r="Y909" s="35" t="e">
        <f>VLOOKUP(W909,A907:$S$5784,9,FALSE)</f>
        <v>#N/A</v>
      </c>
      <c r="Z909" s="36" t="e">
        <f t="shared" si="109"/>
        <v>#N/A</v>
      </c>
      <c r="AA909" s="37" t="e">
        <f t="shared" si="110"/>
        <v>#N/A</v>
      </c>
      <c r="AB909" s="38" t="e">
        <f t="shared" si="111"/>
        <v>#N/A</v>
      </c>
      <c r="AC909" s="39" t="e">
        <f t="shared" si="112"/>
        <v>#N/A</v>
      </c>
    </row>
    <row r="910" spans="1:29" ht="10.5" customHeight="1">
      <c r="A910" s="25">
        <v>133787</v>
      </c>
      <c r="B910" s="26" t="s">
        <v>1231</v>
      </c>
      <c r="C910" s="27">
        <v>1</v>
      </c>
      <c r="D910" s="27" t="s">
        <v>26</v>
      </c>
      <c r="E910" s="28">
        <v>14192</v>
      </c>
      <c r="F910" s="28">
        <v>14192</v>
      </c>
      <c r="G910" s="28">
        <v>425.76</v>
      </c>
      <c r="H910" s="28">
        <v>29.3</v>
      </c>
      <c r="I910" s="28">
        <v>32</v>
      </c>
      <c r="J910" s="29">
        <v>0.27404000000000001</v>
      </c>
      <c r="K910" s="28">
        <v>29.3</v>
      </c>
      <c r="L910" s="28">
        <v>32</v>
      </c>
      <c r="M910" s="29">
        <v>0.27404000000000001</v>
      </c>
      <c r="N910" s="30">
        <v>3838942064869</v>
      </c>
      <c r="O910" s="27">
        <v>85</v>
      </c>
      <c r="P910" s="27">
        <v>8516</v>
      </c>
      <c r="Q910" s="27" t="s">
        <v>973</v>
      </c>
      <c r="R910" s="31">
        <f>VLOOKUP(Q910,[1]Страна!D$1:F$120,2,FALSE)</f>
        <v>0.03</v>
      </c>
      <c r="S910" s="32" t="s">
        <v>506</v>
      </c>
      <c r="T910" s="27" t="str">
        <f>VLOOKUP(S910,[1]Страна!$A$2:$B$246,2,0)</f>
        <v xml:space="preserve">СЛОВЕНИЯ </v>
      </c>
      <c r="W910" s="34"/>
      <c r="X910" s="35" t="e">
        <f t="shared" si="108"/>
        <v>#N/A</v>
      </c>
      <c r="Y910" s="35" t="e">
        <f>VLOOKUP(W910,A908:$S$5784,9,FALSE)</f>
        <v>#N/A</v>
      </c>
      <c r="Z910" s="36" t="e">
        <f t="shared" si="109"/>
        <v>#N/A</v>
      </c>
      <c r="AA910" s="37" t="e">
        <f t="shared" si="110"/>
        <v>#N/A</v>
      </c>
      <c r="AB910" s="38" t="e">
        <f t="shared" si="111"/>
        <v>#N/A</v>
      </c>
      <c r="AC910" s="39" t="e">
        <f t="shared" si="112"/>
        <v>#N/A</v>
      </c>
    </row>
    <row r="911" spans="1:29" ht="10.5" customHeight="1">
      <c r="A911" s="25">
        <v>125172</v>
      </c>
      <c r="B911" s="26" t="s">
        <v>1232</v>
      </c>
      <c r="C911" s="27">
        <v>1</v>
      </c>
      <c r="D911" s="27" t="s">
        <v>26</v>
      </c>
      <c r="E911" s="28">
        <v>16959</v>
      </c>
      <c r="F911" s="28">
        <v>16959</v>
      </c>
      <c r="G911" s="28">
        <v>508.77</v>
      </c>
      <c r="H911" s="28">
        <v>29.8</v>
      </c>
      <c r="I911" s="28">
        <v>34.299999999999997</v>
      </c>
      <c r="J911" s="29">
        <v>0.29559600000000003</v>
      </c>
      <c r="K911" s="28">
        <v>29.8</v>
      </c>
      <c r="L911" s="28">
        <v>34.299999999999997</v>
      </c>
      <c r="M911" s="29">
        <v>0.29559600000000003</v>
      </c>
      <c r="N911" s="30" t="s">
        <v>1233</v>
      </c>
      <c r="O911" s="27">
        <v>85</v>
      </c>
      <c r="P911" s="27">
        <v>8516</v>
      </c>
      <c r="Q911" s="27" t="s">
        <v>973</v>
      </c>
      <c r="R911" s="31">
        <f>VLOOKUP(Q911,[1]Страна!D$1:F$120,2,FALSE)</f>
        <v>0.03</v>
      </c>
      <c r="S911" s="32" t="s">
        <v>506</v>
      </c>
      <c r="T911" s="27" t="str">
        <f>VLOOKUP(S911,[1]Страна!$A$2:$B$246,2,0)</f>
        <v xml:space="preserve">СЛОВЕНИЯ </v>
      </c>
      <c r="W911" s="34"/>
      <c r="X911" s="35" t="e">
        <f t="shared" si="108"/>
        <v>#N/A</v>
      </c>
      <c r="Y911" s="35" t="e">
        <f>VLOOKUP(W911,A909:$S$5784,9,FALSE)</f>
        <v>#N/A</v>
      </c>
      <c r="Z911" s="36" t="e">
        <f t="shared" si="109"/>
        <v>#N/A</v>
      </c>
      <c r="AA911" s="37" t="e">
        <f t="shared" si="110"/>
        <v>#N/A</v>
      </c>
      <c r="AB911" s="38" t="e">
        <f t="shared" si="111"/>
        <v>#N/A</v>
      </c>
      <c r="AC911" s="39" t="e">
        <f t="shared" si="112"/>
        <v>#N/A</v>
      </c>
    </row>
    <row r="912" spans="1:29" ht="10.5" customHeight="1">
      <c r="A912" s="25">
        <v>125173</v>
      </c>
      <c r="B912" s="26" t="s">
        <v>1234</v>
      </c>
      <c r="C912" s="27">
        <v>1</v>
      </c>
      <c r="D912" s="27" t="s">
        <v>26</v>
      </c>
      <c r="E912" s="28">
        <v>17640</v>
      </c>
      <c r="F912" s="28">
        <v>17640</v>
      </c>
      <c r="G912" s="28">
        <v>529.19999999999993</v>
      </c>
      <c r="H912" s="28">
        <v>32.200000000000003</v>
      </c>
      <c r="I912" s="28">
        <v>34</v>
      </c>
      <c r="J912" s="29">
        <v>0.29131200000000002</v>
      </c>
      <c r="K912" s="28">
        <v>32.200000000000003</v>
      </c>
      <c r="L912" s="28">
        <v>34</v>
      </c>
      <c r="M912" s="29">
        <f>C912*J912</f>
        <v>0.29131200000000002</v>
      </c>
      <c r="N912" s="30">
        <v>3838942064890</v>
      </c>
      <c r="O912" s="27">
        <v>85</v>
      </c>
      <c r="P912" s="27">
        <v>8516</v>
      </c>
      <c r="Q912" s="27" t="s">
        <v>973</v>
      </c>
      <c r="R912" s="31">
        <f>VLOOKUP(Q912,[1]Страна!D$1:F$120,2,FALSE)</f>
        <v>0.03</v>
      </c>
      <c r="S912" s="32" t="s">
        <v>506</v>
      </c>
      <c r="T912" s="27" t="str">
        <f>VLOOKUP(S912,[1]Страна!$A$2:$B$246,2,0)</f>
        <v xml:space="preserve">СЛОВЕНИЯ </v>
      </c>
      <c r="W912" s="34"/>
      <c r="X912" s="35" t="e">
        <f t="shared" si="108"/>
        <v>#N/A</v>
      </c>
      <c r="Y912" s="35" t="e">
        <f>VLOOKUP(W912,A910:$S$5784,9,FALSE)</f>
        <v>#N/A</v>
      </c>
      <c r="Z912" s="36" t="e">
        <f t="shared" si="109"/>
        <v>#N/A</v>
      </c>
      <c r="AA912" s="37" t="e">
        <f t="shared" si="110"/>
        <v>#N/A</v>
      </c>
      <c r="AB912" s="38" t="e">
        <f t="shared" si="111"/>
        <v>#N/A</v>
      </c>
      <c r="AC912" s="39" t="e">
        <f t="shared" si="112"/>
        <v>#N/A</v>
      </c>
    </row>
    <row r="913" spans="1:29" ht="10.5" customHeight="1">
      <c r="A913" s="25">
        <v>190945</v>
      </c>
      <c r="B913" s="26" t="s">
        <v>1235</v>
      </c>
      <c r="C913" s="27">
        <v>1</v>
      </c>
      <c r="D913" s="27" t="s">
        <v>26</v>
      </c>
      <c r="E913" s="28">
        <v>15555</v>
      </c>
      <c r="F913" s="28">
        <f>C913*E913</f>
        <v>15555</v>
      </c>
      <c r="G913" s="28">
        <f>F913*R913</f>
        <v>466.65</v>
      </c>
      <c r="H913" s="28">
        <v>31</v>
      </c>
      <c r="I913" s="28">
        <v>35</v>
      </c>
      <c r="J913" s="29">
        <v>0.29614000000000001</v>
      </c>
      <c r="K913" s="28">
        <f>H913*C913</f>
        <v>31</v>
      </c>
      <c r="L913" s="28">
        <f>I913*C913</f>
        <v>35</v>
      </c>
      <c r="M913" s="29">
        <f>J913*C913</f>
        <v>0.29614000000000001</v>
      </c>
      <c r="N913" s="30" t="s">
        <v>1236</v>
      </c>
      <c r="O913" s="27">
        <v>85</v>
      </c>
      <c r="P913" s="27">
        <v>8516</v>
      </c>
      <c r="Q913" s="27" t="s">
        <v>973</v>
      </c>
      <c r="R913" s="31">
        <f>VLOOKUP(Q913,[1]Страна!D$1:F$120,2,FALSE)</f>
        <v>0.03</v>
      </c>
      <c r="S913" s="32" t="s">
        <v>506</v>
      </c>
      <c r="T913" s="27" t="str">
        <f>VLOOKUP(S913,[1]Страна!$A$2:$B$246,2,0)</f>
        <v xml:space="preserve">СЛОВЕНИЯ </v>
      </c>
      <c r="W913" s="34"/>
      <c r="X913" s="35" t="e">
        <f t="shared" si="108"/>
        <v>#N/A</v>
      </c>
      <c r="Y913" s="35" t="e">
        <f>VLOOKUP(W913,A911:$S$5784,9,FALSE)</f>
        <v>#N/A</v>
      </c>
      <c r="Z913" s="36" t="e">
        <f t="shared" si="109"/>
        <v>#N/A</v>
      </c>
      <c r="AA913" s="37" t="e">
        <f t="shared" si="110"/>
        <v>#N/A</v>
      </c>
      <c r="AB913" s="38" t="e">
        <f t="shared" si="111"/>
        <v>#N/A</v>
      </c>
      <c r="AC913" s="39" t="e">
        <f t="shared" si="112"/>
        <v>#N/A</v>
      </c>
    </row>
    <row r="914" spans="1:29" ht="10.5" customHeight="1">
      <c r="A914" s="41">
        <v>209470</v>
      </c>
      <c r="B914" s="42" t="s">
        <v>1237</v>
      </c>
      <c r="C914" s="43">
        <v>1</v>
      </c>
      <c r="D914" s="44" t="s">
        <v>26</v>
      </c>
      <c r="E914" s="45">
        <v>15877</v>
      </c>
      <c r="F914" s="45">
        <v>15877</v>
      </c>
      <c r="G914" s="46">
        <v>476.31</v>
      </c>
      <c r="H914" s="46">
        <v>33.5</v>
      </c>
      <c r="I914" s="46">
        <v>35</v>
      </c>
      <c r="J914" s="47">
        <v>0.29559600000000003</v>
      </c>
      <c r="K914" s="46">
        <v>33.5</v>
      </c>
      <c r="L914" s="46">
        <v>35</v>
      </c>
      <c r="M914" s="47">
        <v>0.29559600000000003</v>
      </c>
      <c r="N914" s="48" t="s">
        <v>1238</v>
      </c>
      <c r="O914" s="49">
        <v>85</v>
      </c>
      <c r="P914" s="49">
        <v>8516</v>
      </c>
      <c r="Q914" s="49" t="s">
        <v>973</v>
      </c>
      <c r="R914" s="50">
        <v>0.03</v>
      </c>
      <c r="S914" s="51" t="s">
        <v>506</v>
      </c>
      <c r="T914" s="27" t="str">
        <f>VLOOKUP(S914,[1]Страна!$A$2:$B$246,2,0)</f>
        <v xml:space="preserve">СЛОВЕНИЯ </v>
      </c>
      <c r="W914" s="34"/>
      <c r="X914" s="35" t="e">
        <f t="shared" si="108"/>
        <v>#N/A</v>
      </c>
      <c r="Y914" s="35" t="e">
        <f>VLOOKUP(W914,A912:$S$5784,9,FALSE)</f>
        <v>#N/A</v>
      </c>
      <c r="Z914" s="36" t="e">
        <f t="shared" si="109"/>
        <v>#N/A</v>
      </c>
      <c r="AA914" s="37" t="e">
        <f t="shared" si="110"/>
        <v>#N/A</v>
      </c>
      <c r="AB914" s="38" t="e">
        <f t="shared" si="111"/>
        <v>#N/A</v>
      </c>
      <c r="AC914" s="39" t="e">
        <f t="shared" si="112"/>
        <v>#N/A</v>
      </c>
    </row>
    <row r="915" spans="1:29" ht="10.5" customHeight="1">
      <c r="A915" s="25">
        <v>230496</v>
      </c>
      <c r="B915" s="26" t="s">
        <v>1239</v>
      </c>
      <c r="C915" s="27">
        <v>1</v>
      </c>
      <c r="D915" s="27" t="s">
        <v>26</v>
      </c>
      <c r="E915" s="28">
        <v>17946</v>
      </c>
      <c r="F915" s="28">
        <v>17946</v>
      </c>
      <c r="G915" s="28">
        <v>538.38</v>
      </c>
      <c r="H915" s="28">
        <v>29.5</v>
      </c>
      <c r="I915" s="28">
        <v>33.799999999999997</v>
      </c>
      <c r="J915" s="29">
        <v>0.30029</v>
      </c>
      <c r="K915" s="28">
        <v>29.5</v>
      </c>
      <c r="L915" s="28">
        <v>33.799999999999997</v>
      </c>
      <c r="M915" s="29">
        <v>0.30029</v>
      </c>
      <c r="N915" s="30" t="s">
        <v>1240</v>
      </c>
      <c r="O915" s="27">
        <v>85</v>
      </c>
      <c r="P915" s="27">
        <v>8516</v>
      </c>
      <c r="Q915" s="27" t="s">
        <v>973</v>
      </c>
      <c r="R915" s="31">
        <f>VLOOKUP(Q915,[1]Страна!D$1:F$120,2,FALSE)</f>
        <v>0.03</v>
      </c>
      <c r="S915" s="32" t="s">
        <v>506</v>
      </c>
      <c r="T915" s="27" t="str">
        <f>VLOOKUP(S915,[1]Страна!$A$2:$B$246,2,0)</f>
        <v xml:space="preserve">СЛОВЕНИЯ </v>
      </c>
      <c r="W915" s="40"/>
      <c r="X915" s="35" t="e">
        <f t="shared" si="108"/>
        <v>#N/A</v>
      </c>
      <c r="Y915" s="35" t="e">
        <f>VLOOKUP(W915,A913:$S$5784,9,FALSE)</f>
        <v>#N/A</v>
      </c>
      <c r="Z915" s="36" t="e">
        <f t="shared" si="109"/>
        <v>#N/A</v>
      </c>
      <c r="AA915" s="37" t="e">
        <f t="shared" si="110"/>
        <v>#N/A</v>
      </c>
      <c r="AB915" s="38" t="e">
        <f t="shared" si="111"/>
        <v>#N/A</v>
      </c>
      <c r="AC915" s="39" t="e">
        <f t="shared" si="112"/>
        <v>#N/A</v>
      </c>
    </row>
    <row r="916" spans="1:29" ht="10.5" customHeight="1">
      <c r="A916" s="41">
        <v>39949</v>
      </c>
      <c r="B916" s="42" t="s">
        <v>1241</v>
      </c>
      <c r="C916" s="43">
        <v>1</v>
      </c>
      <c r="D916" s="44" t="s">
        <v>26</v>
      </c>
      <c r="E916" s="45">
        <v>18799</v>
      </c>
      <c r="F916" s="45">
        <v>18799</v>
      </c>
      <c r="G916" s="46">
        <v>563.97</v>
      </c>
      <c r="H916" s="46">
        <v>38</v>
      </c>
      <c r="I916" s="46">
        <v>41</v>
      </c>
      <c r="J916" s="47">
        <v>0.305118</v>
      </c>
      <c r="K916" s="46">
        <v>38</v>
      </c>
      <c r="L916" s="46">
        <v>41</v>
      </c>
      <c r="M916" s="47">
        <v>0.305118</v>
      </c>
      <c r="N916" s="48" t="s">
        <v>1242</v>
      </c>
      <c r="O916" s="49">
        <v>85</v>
      </c>
      <c r="P916" s="49">
        <v>8516</v>
      </c>
      <c r="Q916" s="49" t="s">
        <v>973</v>
      </c>
      <c r="R916" s="50">
        <v>0.03</v>
      </c>
      <c r="S916" s="51" t="s">
        <v>506</v>
      </c>
      <c r="T916" s="27" t="str">
        <f>VLOOKUP(S916,[1]Страна!$A$2:$B$246,2,0)</f>
        <v xml:space="preserve">СЛОВЕНИЯ </v>
      </c>
      <c r="W916" s="34"/>
      <c r="X916" s="35" t="e">
        <f t="shared" si="108"/>
        <v>#N/A</v>
      </c>
      <c r="Y916" s="35" t="e">
        <f>VLOOKUP(W916,A914:$S$5784,9,FALSE)</f>
        <v>#N/A</v>
      </c>
      <c r="Z916" s="36" t="e">
        <f t="shared" si="109"/>
        <v>#N/A</v>
      </c>
      <c r="AA916" s="37" t="e">
        <f t="shared" si="110"/>
        <v>#N/A</v>
      </c>
      <c r="AB916" s="38" t="e">
        <f t="shared" si="111"/>
        <v>#N/A</v>
      </c>
      <c r="AC916" s="39" t="e">
        <f t="shared" si="112"/>
        <v>#N/A</v>
      </c>
    </row>
    <row r="917" spans="1:29" ht="10.5" customHeight="1">
      <c r="A917" s="25">
        <v>129944</v>
      </c>
      <c r="B917" s="26" t="s">
        <v>1243</v>
      </c>
      <c r="C917" s="27">
        <v>1</v>
      </c>
      <c r="D917" s="27" t="s">
        <v>26</v>
      </c>
      <c r="E917" s="28">
        <v>23418</v>
      </c>
      <c r="F917" s="28">
        <v>23418</v>
      </c>
      <c r="G917" s="28">
        <v>702.54</v>
      </c>
      <c r="H917" s="28">
        <v>36.6</v>
      </c>
      <c r="I917" s="28">
        <v>38</v>
      </c>
      <c r="J917" s="29">
        <v>0.300288</v>
      </c>
      <c r="K917" s="28">
        <v>36.6</v>
      </c>
      <c r="L917" s="28">
        <v>38</v>
      </c>
      <c r="M917" s="29">
        <f>C917*J917</f>
        <v>0.300288</v>
      </c>
      <c r="N917" s="30">
        <v>3838942936722</v>
      </c>
      <c r="O917" s="27">
        <v>85</v>
      </c>
      <c r="P917" s="27">
        <v>8516</v>
      </c>
      <c r="Q917" s="27" t="s">
        <v>973</v>
      </c>
      <c r="R917" s="31">
        <f>VLOOKUP(Q917,[1]Страна!D$1:F$120,2,FALSE)</f>
        <v>0.03</v>
      </c>
      <c r="S917" s="32" t="s">
        <v>506</v>
      </c>
      <c r="T917" s="27" t="str">
        <f>VLOOKUP(S917,[1]Страна!$A$2:$B$246,2,0)</f>
        <v xml:space="preserve">СЛОВЕНИЯ </v>
      </c>
      <c r="W917" s="40"/>
      <c r="X917" s="35" t="e">
        <f t="shared" si="108"/>
        <v>#N/A</v>
      </c>
      <c r="Y917" s="35" t="e">
        <f>VLOOKUP(W917,A915:$S$5784,9,FALSE)</f>
        <v>#N/A</v>
      </c>
      <c r="Z917" s="36" t="e">
        <f t="shared" si="109"/>
        <v>#N/A</v>
      </c>
      <c r="AA917" s="37" t="e">
        <f t="shared" si="110"/>
        <v>#N/A</v>
      </c>
      <c r="AB917" s="38" t="e">
        <f t="shared" si="111"/>
        <v>#N/A</v>
      </c>
      <c r="AC917" s="39" t="e">
        <f t="shared" si="112"/>
        <v>#N/A</v>
      </c>
    </row>
    <row r="918" spans="1:29" ht="10.5" customHeight="1">
      <c r="A918" s="25">
        <v>129945</v>
      </c>
      <c r="B918" s="26" t="s">
        <v>1244</v>
      </c>
      <c r="C918" s="27">
        <v>1</v>
      </c>
      <c r="D918" s="27" t="s">
        <v>26</v>
      </c>
      <c r="E918" s="28">
        <v>21556</v>
      </c>
      <c r="F918" s="28">
        <v>21556</v>
      </c>
      <c r="G918" s="28">
        <v>646.67999999999995</v>
      </c>
      <c r="H918" s="28">
        <v>32.799999999999997</v>
      </c>
      <c r="I918" s="28">
        <v>37.1</v>
      </c>
      <c r="J918" s="29">
        <v>0.29593599999999998</v>
      </c>
      <c r="K918" s="28">
        <v>32.799999999999997</v>
      </c>
      <c r="L918" s="28">
        <v>37.1</v>
      </c>
      <c r="M918" s="29">
        <f>C918*J918</f>
        <v>0.29593599999999998</v>
      </c>
      <c r="N918" s="30">
        <v>3838942936708</v>
      </c>
      <c r="O918" s="27">
        <v>85</v>
      </c>
      <c r="P918" s="27">
        <v>8516</v>
      </c>
      <c r="Q918" s="27" t="s">
        <v>973</v>
      </c>
      <c r="R918" s="31">
        <f>VLOOKUP(Q918,[1]Страна!D$1:F$120,2,FALSE)</f>
        <v>0.03</v>
      </c>
      <c r="S918" s="32" t="s">
        <v>506</v>
      </c>
      <c r="T918" s="27" t="str">
        <f>VLOOKUP(S918,[1]Страна!$A$2:$B$246,2,0)</f>
        <v xml:space="preserve">СЛОВЕНИЯ </v>
      </c>
      <c r="W918" s="34"/>
      <c r="X918" s="35" t="e">
        <f t="shared" si="108"/>
        <v>#N/A</v>
      </c>
      <c r="Y918" s="35" t="e">
        <f>VLOOKUP(W918,A916:$S$5784,9,FALSE)</f>
        <v>#N/A</v>
      </c>
      <c r="Z918" s="36" t="e">
        <f t="shared" si="109"/>
        <v>#N/A</v>
      </c>
      <c r="AA918" s="37" t="e">
        <f t="shared" si="110"/>
        <v>#N/A</v>
      </c>
      <c r="AB918" s="38" t="e">
        <f t="shared" si="111"/>
        <v>#N/A</v>
      </c>
      <c r="AC918" s="39" t="e">
        <f t="shared" si="112"/>
        <v>#N/A</v>
      </c>
    </row>
    <row r="919" spans="1:29" ht="10.5" customHeight="1">
      <c r="A919" s="25">
        <v>190946</v>
      </c>
      <c r="B919" s="26" t="s">
        <v>1245</v>
      </c>
      <c r="C919" s="27">
        <v>2</v>
      </c>
      <c r="D919" s="27" t="s">
        <v>26</v>
      </c>
      <c r="E919" s="28">
        <v>12045</v>
      </c>
      <c r="F919" s="28">
        <v>24090</v>
      </c>
      <c r="G919" s="28">
        <v>722.69999999999993</v>
      </c>
      <c r="H919" s="28">
        <v>29.4</v>
      </c>
      <c r="I919" s="28">
        <v>33.700000000000003</v>
      </c>
      <c r="J919" s="29">
        <v>0.28704000000000002</v>
      </c>
      <c r="K919" s="28">
        <v>58.8</v>
      </c>
      <c r="L919" s="28">
        <v>67.400000000000006</v>
      </c>
      <c r="M919" s="29">
        <f>C919*J919</f>
        <v>0.57408000000000003</v>
      </c>
      <c r="N919" s="30">
        <v>3838942011085</v>
      </c>
      <c r="O919" s="27">
        <v>85</v>
      </c>
      <c r="P919" s="27">
        <v>8516</v>
      </c>
      <c r="Q919" s="27" t="s">
        <v>973</v>
      </c>
      <c r="R919" s="31">
        <f>VLOOKUP(Q919,[1]Страна!D$1:F$120,2,FALSE)</f>
        <v>0.03</v>
      </c>
      <c r="S919" s="32" t="s">
        <v>506</v>
      </c>
      <c r="T919" s="27" t="str">
        <f>VLOOKUP(S919,[1]Страна!$A$2:$B$246,2,0)</f>
        <v xml:space="preserve">СЛОВЕНИЯ </v>
      </c>
      <c r="W919" s="34"/>
      <c r="X919" s="35" t="e">
        <f t="shared" si="108"/>
        <v>#N/A</v>
      </c>
      <c r="Y919" s="35" t="e">
        <f>VLOOKUP(W919,A917:$S$5784,9,FALSE)</f>
        <v>#N/A</v>
      </c>
      <c r="Z919" s="36" t="e">
        <f t="shared" si="109"/>
        <v>#N/A</v>
      </c>
      <c r="AA919" s="37" t="e">
        <f t="shared" si="110"/>
        <v>#N/A</v>
      </c>
      <c r="AB919" s="38" t="e">
        <f t="shared" si="111"/>
        <v>#N/A</v>
      </c>
      <c r="AC919" s="39" t="e">
        <f t="shared" si="112"/>
        <v>#N/A</v>
      </c>
    </row>
    <row r="920" spans="1:29" ht="10.5" customHeight="1">
      <c r="A920" s="25">
        <v>77251</v>
      </c>
      <c r="B920" s="26" t="s">
        <v>1246</v>
      </c>
      <c r="C920" s="27">
        <v>1</v>
      </c>
      <c r="D920" s="27" t="s">
        <v>26</v>
      </c>
      <c r="E920" s="28">
        <v>16456</v>
      </c>
      <c r="F920" s="28">
        <v>16456</v>
      </c>
      <c r="G920" s="28">
        <v>493.68</v>
      </c>
      <c r="H920" s="28">
        <v>18</v>
      </c>
      <c r="I920" s="28">
        <v>20</v>
      </c>
      <c r="J920" s="29">
        <v>0.30953999999999998</v>
      </c>
      <c r="K920" s="28">
        <v>18</v>
      </c>
      <c r="L920" s="28">
        <v>20</v>
      </c>
      <c r="M920" s="29">
        <f>C920*J920</f>
        <v>0.30953999999999998</v>
      </c>
      <c r="N920" s="30">
        <v>5906006549688</v>
      </c>
      <c r="O920" s="27">
        <v>85</v>
      </c>
      <c r="P920" s="27">
        <v>8516</v>
      </c>
      <c r="Q920" s="27" t="s">
        <v>973</v>
      </c>
      <c r="R920" s="31">
        <f>VLOOKUP(Q920,[1]Страна!D$1:F$120,2,FALSE)</f>
        <v>0.03</v>
      </c>
      <c r="S920" s="32" t="s">
        <v>540</v>
      </c>
      <c r="T920" s="27" t="str">
        <f>VLOOKUP(S920,[1]Страна!$A$2:$B$246,2,0)</f>
        <v>ПОЛЬША</v>
      </c>
      <c r="W920" s="34"/>
      <c r="X920" s="35" t="e">
        <f t="shared" si="108"/>
        <v>#N/A</v>
      </c>
      <c r="Y920" s="35" t="e">
        <f>VLOOKUP(W920,A918:$S$5784,9,FALSE)</f>
        <v>#N/A</v>
      </c>
      <c r="Z920" s="36" t="e">
        <f t="shared" si="109"/>
        <v>#N/A</v>
      </c>
      <c r="AA920" s="37" t="e">
        <f t="shared" si="110"/>
        <v>#N/A</v>
      </c>
      <c r="AB920" s="38" t="e">
        <f t="shared" si="111"/>
        <v>#N/A</v>
      </c>
      <c r="AC920" s="39" t="e">
        <f t="shared" si="112"/>
        <v>#N/A</v>
      </c>
    </row>
    <row r="921" spans="1:29" ht="10.5" customHeight="1">
      <c r="A921" s="25">
        <v>77246</v>
      </c>
      <c r="B921" s="26" t="s">
        <v>1247</v>
      </c>
      <c r="C921" s="27">
        <v>1</v>
      </c>
      <c r="D921" s="27" t="s">
        <v>26</v>
      </c>
      <c r="E921" s="28">
        <v>9265</v>
      </c>
      <c r="F921" s="28">
        <v>9265</v>
      </c>
      <c r="G921" s="28">
        <v>277.95</v>
      </c>
      <c r="H921" s="28">
        <v>36</v>
      </c>
      <c r="I921" s="28">
        <v>38</v>
      </c>
      <c r="J921" s="29">
        <v>0.316575</v>
      </c>
      <c r="K921" s="28">
        <v>36</v>
      </c>
      <c r="L921" s="28">
        <v>38</v>
      </c>
      <c r="M921" s="29">
        <v>0.316575</v>
      </c>
      <c r="N921" s="30">
        <v>5906006546137</v>
      </c>
      <c r="O921" s="27">
        <v>85</v>
      </c>
      <c r="P921" s="27">
        <v>8516</v>
      </c>
      <c r="Q921" s="27" t="s">
        <v>973</v>
      </c>
      <c r="R921" s="31">
        <f>VLOOKUP(Q921,[1]Страна!D$1:F$120,2,FALSE)</f>
        <v>0.03</v>
      </c>
      <c r="S921" s="32" t="s">
        <v>540</v>
      </c>
      <c r="T921" s="27" t="str">
        <f>VLOOKUP(S921,[1]Страна!$A$2:$B$246,2,0)</f>
        <v>ПОЛЬША</v>
      </c>
      <c r="W921" s="34"/>
      <c r="X921" s="35" t="e">
        <f t="shared" si="108"/>
        <v>#N/A</v>
      </c>
      <c r="Y921" s="35" t="e">
        <f>VLOOKUP(W921,A919:$S$5784,9,FALSE)</f>
        <v>#N/A</v>
      </c>
      <c r="Z921" s="36" t="e">
        <f t="shared" si="109"/>
        <v>#N/A</v>
      </c>
      <c r="AA921" s="37" t="e">
        <f t="shared" si="110"/>
        <v>#N/A</v>
      </c>
      <c r="AB921" s="38" t="e">
        <f t="shared" si="111"/>
        <v>#N/A</v>
      </c>
      <c r="AC921" s="39" t="e">
        <f t="shared" si="112"/>
        <v>#N/A</v>
      </c>
    </row>
    <row r="922" spans="1:29" ht="10.5" customHeight="1">
      <c r="A922" s="25">
        <v>36900</v>
      </c>
      <c r="B922" s="26" t="s">
        <v>1248</v>
      </c>
      <c r="C922" s="27">
        <v>1</v>
      </c>
      <c r="D922" s="27" t="s">
        <v>26</v>
      </c>
      <c r="E922" s="28">
        <v>14904</v>
      </c>
      <c r="F922" s="28">
        <v>14904</v>
      </c>
      <c r="G922" s="28">
        <v>447.12</v>
      </c>
      <c r="H922" s="28">
        <v>36</v>
      </c>
      <c r="I922" s="28">
        <v>39</v>
      </c>
      <c r="J922" s="29">
        <v>0.31891999999999998</v>
      </c>
      <c r="K922" s="28">
        <v>36</v>
      </c>
      <c r="L922" s="28">
        <v>39</v>
      </c>
      <c r="M922" s="29">
        <f>C922*J922</f>
        <v>0.31891999999999998</v>
      </c>
      <c r="N922" s="30">
        <v>5906006546120</v>
      </c>
      <c r="O922" s="27">
        <v>85</v>
      </c>
      <c r="P922" s="27">
        <v>8516</v>
      </c>
      <c r="Q922" s="27" t="s">
        <v>973</v>
      </c>
      <c r="R922" s="31">
        <f>VLOOKUP(Q922,[1]Страна!D$1:F$120,2,FALSE)</f>
        <v>0.03</v>
      </c>
      <c r="S922" s="32" t="s">
        <v>540</v>
      </c>
      <c r="T922" s="27" t="str">
        <f>VLOOKUP(S922,[1]Страна!$A$2:$B$246,2,0)</f>
        <v>ПОЛЬША</v>
      </c>
      <c r="W922" s="34"/>
      <c r="X922" s="35" t="e">
        <f t="shared" si="108"/>
        <v>#N/A</v>
      </c>
      <c r="Y922" s="35" t="e">
        <f>VLOOKUP(W922,A920:$S$5784,9,FALSE)</f>
        <v>#N/A</v>
      </c>
      <c r="Z922" s="36" t="e">
        <f t="shared" si="109"/>
        <v>#N/A</v>
      </c>
      <c r="AA922" s="37" t="e">
        <f t="shared" si="110"/>
        <v>#N/A</v>
      </c>
      <c r="AB922" s="38" t="e">
        <f t="shared" si="111"/>
        <v>#N/A</v>
      </c>
      <c r="AC922" s="39" t="e">
        <f t="shared" si="112"/>
        <v>#N/A</v>
      </c>
    </row>
    <row r="923" spans="1:29" ht="10.5" customHeight="1">
      <c r="A923" s="25">
        <v>128396</v>
      </c>
      <c r="B923" s="26" t="s">
        <v>1249</v>
      </c>
      <c r="C923" s="27">
        <v>2</v>
      </c>
      <c r="D923" s="27" t="s">
        <v>26</v>
      </c>
      <c r="E923" s="28">
        <v>13479</v>
      </c>
      <c r="F923" s="28">
        <v>26958</v>
      </c>
      <c r="G923" s="28">
        <v>808.74</v>
      </c>
      <c r="H923" s="28">
        <v>32.4</v>
      </c>
      <c r="I923" s="28">
        <v>36</v>
      </c>
      <c r="J923" s="29">
        <v>0.30953999999999998</v>
      </c>
      <c r="K923" s="28">
        <v>64.8</v>
      </c>
      <c r="L923" s="28">
        <v>72</v>
      </c>
      <c r="M923" s="29">
        <f>C923*J923</f>
        <v>0.61907999999999996</v>
      </c>
      <c r="N923" s="30">
        <v>5906006551988</v>
      </c>
      <c r="O923" s="27">
        <v>85</v>
      </c>
      <c r="P923" s="27">
        <v>8516</v>
      </c>
      <c r="Q923" s="27" t="s">
        <v>973</v>
      </c>
      <c r="R923" s="31">
        <f>VLOOKUP(Q923,[1]Страна!D$1:F$120,2,FALSE)</f>
        <v>0.03</v>
      </c>
      <c r="S923" s="32" t="s">
        <v>540</v>
      </c>
      <c r="T923" s="27" t="str">
        <f>VLOOKUP(S923,[1]Страна!$A$2:$B$246,2,0)</f>
        <v>ПОЛЬША</v>
      </c>
      <c r="W923" s="34"/>
      <c r="X923" s="35" t="e">
        <f t="shared" si="108"/>
        <v>#N/A</v>
      </c>
      <c r="Y923" s="35" t="e">
        <f>VLOOKUP(W923,A921:$S$5784,9,FALSE)</f>
        <v>#N/A</v>
      </c>
      <c r="Z923" s="36" t="e">
        <f t="shared" si="109"/>
        <v>#N/A</v>
      </c>
      <c r="AA923" s="37" t="e">
        <f t="shared" si="110"/>
        <v>#N/A</v>
      </c>
      <c r="AB923" s="38" t="e">
        <f t="shared" si="111"/>
        <v>#N/A</v>
      </c>
      <c r="AC923" s="39" t="e">
        <f t="shared" si="112"/>
        <v>#N/A</v>
      </c>
    </row>
    <row r="924" spans="1:29" ht="10.5" customHeight="1">
      <c r="A924" s="25">
        <v>240023</v>
      </c>
      <c r="B924" s="26" t="s">
        <v>1250</v>
      </c>
      <c r="C924" s="27">
        <v>1</v>
      </c>
      <c r="D924" s="27" t="s">
        <v>26</v>
      </c>
      <c r="E924" s="28">
        <v>12246</v>
      </c>
      <c r="F924" s="28">
        <v>12246</v>
      </c>
      <c r="G924" s="28">
        <v>367.38</v>
      </c>
      <c r="H924" s="28">
        <v>32.4</v>
      </c>
      <c r="I924" s="28">
        <v>36</v>
      </c>
      <c r="J924" s="29">
        <v>0.30499999999999999</v>
      </c>
      <c r="K924" s="28">
        <v>32.4</v>
      </c>
      <c r="L924" s="28">
        <v>36</v>
      </c>
      <c r="M924" s="29">
        <v>0.30499999999999999</v>
      </c>
      <c r="N924" s="30" t="s">
        <v>1251</v>
      </c>
      <c r="O924" s="27">
        <v>85</v>
      </c>
      <c r="P924" s="27">
        <v>8516</v>
      </c>
      <c r="Q924" s="27" t="s">
        <v>973</v>
      </c>
      <c r="R924" s="31">
        <f>VLOOKUP(Q924,[1]Страна!D$1:F$120,2,FALSE)</f>
        <v>0.03</v>
      </c>
      <c r="S924" s="32" t="s">
        <v>540</v>
      </c>
      <c r="T924" s="27" t="str">
        <f>VLOOKUP(S924,[1]Страна!$A$2:$B$246,2,0)</f>
        <v>ПОЛЬША</v>
      </c>
      <c r="W924" s="34"/>
      <c r="X924" s="35" t="e">
        <f t="shared" si="108"/>
        <v>#N/A</v>
      </c>
      <c r="Y924" s="35" t="e">
        <f>VLOOKUP(W924,A922:$S$5784,9,FALSE)</f>
        <v>#N/A</v>
      </c>
      <c r="Z924" s="36" t="e">
        <f t="shared" si="109"/>
        <v>#N/A</v>
      </c>
      <c r="AA924" s="37" t="e">
        <f t="shared" si="110"/>
        <v>#N/A</v>
      </c>
      <c r="AB924" s="38" t="e">
        <f t="shared" si="111"/>
        <v>#N/A</v>
      </c>
      <c r="AC924" s="39" t="e">
        <f t="shared" si="112"/>
        <v>#N/A</v>
      </c>
    </row>
    <row r="925" spans="1:29" ht="10.5" customHeight="1">
      <c r="A925" s="25">
        <v>236268</v>
      </c>
      <c r="B925" s="26" t="s">
        <v>1252</v>
      </c>
      <c r="C925" s="27">
        <v>1</v>
      </c>
      <c r="D925" s="27" t="s">
        <v>26</v>
      </c>
      <c r="E925" s="28">
        <v>14237</v>
      </c>
      <c r="F925" s="28">
        <f>C925*E925</f>
        <v>14237</v>
      </c>
      <c r="G925" s="28">
        <f>F925*R925</f>
        <v>427.10999999999996</v>
      </c>
      <c r="H925" s="28">
        <v>33</v>
      </c>
      <c r="I925" s="28">
        <v>33.5</v>
      </c>
      <c r="J925" s="29">
        <v>0.31</v>
      </c>
      <c r="K925" s="28">
        <f>H925*C925</f>
        <v>33</v>
      </c>
      <c r="L925" s="28">
        <f>I925*C925</f>
        <v>33.5</v>
      </c>
      <c r="M925" s="29">
        <f>J925*C925</f>
        <v>0.31</v>
      </c>
      <c r="N925" s="30">
        <v>0</v>
      </c>
      <c r="O925" s="27">
        <v>85</v>
      </c>
      <c r="P925" s="27">
        <v>8516</v>
      </c>
      <c r="Q925" s="27" t="s">
        <v>973</v>
      </c>
      <c r="R925" s="31">
        <f>VLOOKUP(Q925,[1]Страна!D$1:F$120,2,FALSE)</f>
        <v>0.03</v>
      </c>
      <c r="S925" s="32" t="s">
        <v>540</v>
      </c>
      <c r="T925" s="27" t="str">
        <f>VLOOKUP(S925,[1]Страна!$A$2:$B$246,2,0)</f>
        <v>ПОЛЬША</v>
      </c>
      <c r="W925" s="34"/>
      <c r="X925" s="35" t="e">
        <f t="shared" si="108"/>
        <v>#N/A</v>
      </c>
      <c r="Y925" s="35" t="e">
        <f>VLOOKUP(W925,A923:$S$5784,9,FALSE)</f>
        <v>#N/A</v>
      </c>
      <c r="Z925" s="36" t="e">
        <f t="shared" si="109"/>
        <v>#N/A</v>
      </c>
      <c r="AA925" s="37" t="e">
        <f t="shared" si="110"/>
        <v>#N/A</v>
      </c>
      <c r="AB925" s="38" t="e">
        <f t="shared" si="111"/>
        <v>#N/A</v>
      </c>
      <c r="AC925" s="39" t="e">
        <f t="shared" si="112"/>
        <v>#N/A</v>
      </c>
    </row>
    <row r="926" spans="1:29" ht="10.5" customHeight="1">
      <c r="A926" s="25">
        <v>77253</v>
      </c>
      <c r="B926" s="26" t="s">
        <v>1253</v>
      </c>
      <c r="C926" s="27">
        <v>1</v>
      </c>
      <c r="D926" s="27" t="s">
        <v>26</v>
      </c>
      <c r="E926" s="28">
        <v>12631</v>
      </c>
      <c r="F926" s="28">
        <v>12631</v>
      </c>
      <c r="G926" s="28">
        <v>378.93</v>
      </c>
      <c r="H926" s="28">
        <v>36</v>
      </c>
      <c r="I926" s="28">
        <v>40</v>
      </c>
      <c r="J926" s="29">
        <v>0.311751</v>
      </c>
      <c r="K926" s="28">
        <v>36</v>
      </c>
      <c r="L926" s="28">
        <v>40</v>
      </c>
      <c r="M926" s="29">
        <f>C926*J926</f>
        <v>0.311751</v>
      </c>
      <c r="N926" s="30">
        <v>5906006549985</v>
      </c>
      <c r="O926" s="27">
        <v>85</v>
      </c>
      <c r="P926" s="27">
        <v>8516</v>
      </c>
      <c r="Q926" s="27" t="s">
        <v>973</v>
      </c>
      <c r="R926" s="31">
        <f>VLOOKUP(Q926,[1]Страна!D$1:F$120,2,FALSE)</f>
        <v>0.03</v>
      </c>
      <c r="S926" s="32" t="s">
        <v>540</v>
      </c>
      <c r="T926" s="27" t="str">
        <f>VLOOKUP(S926,[1]Страна!$A$2:$B$246,2,0)</f>
        <v>ПОЛЬША</v>
      </c>
      <c r="W926" s="34"/>
      <c r="X926" s="35" t="e">
        <f t="shared" si="108"/>
        <v>#N/A</v>
      </c>
      <c r="Y926" s="35" t="e">
        <f>VLOOKUP(W926,A924:$S$5784,9,FALSE)</f>
        <v>#N/A</v>
      </c>
      <c r="Z926" s="36" t="e">
        <f t="shared" si="109"/>
        <v>#N/A</v>
      </c>
      <c r="AA926" s="37" t="e">
        <f t="shared" si="110"/>
        <v>#N/A</v>
      </c>
      <c r="AB926" s="38" t="e">
        <f t="shared" si="111"/>
        <v>#N/A</v>
      </c>
      <c r="AC926" s="39" t="e">
        <f t="shared" si="112"/>
        <v>#N/A</v>
      </c>
    </row>
    <row r="927" spans="1:29" ht="10.5" customHeight="1">
      <c r="A927" s="25">
        <v>54589</v>
      </c>
      <c r="B927" s="26" t="s">
        <v>1254</v>
      </c>
      <c r="C927" s="27">
        <v>1</v>
      </c>
      <c r="D927" s="27" t="s">
        <v>26</v>
      </c>
      <c r="E927" s="28">
        <v>14062</v>
      </c>
      <c r="F927" s="28">
        <f>C927*E927</f>
        <v>14062</v>
      </c>
      <c r="G927" s="28">
        <f>F927*R927</f>
        <v>421.85999999999996</v>
      </c>
      <c r="H927" s="28">
        <v>30</v>
      </c>
      <c r="I927" s="28">
        <v>33.5</v>
      </c>
      <c r="J927" s="29">
        <v>0.30953999999999998</v>
      </c>
      <c r="K927" s="28">
        <f>H927*C927</f>
        <v>30</v>
      </c>
      <c r="L927" s="28">
        <f>I927*C927</f>
        <v>33.5</v>
      </c>
      <c r="M927" s="29">
        <f>J927*C927</f>
        <v>0.30953999999999998</v>
      </c>
      <c r="N927" s="30" t="s">
        <v>1255</v>
      </c>
      <c r="O927" s="27">
        <v>85</v>
      </c>
      <c r="P927" s="27">
        <v>8516</v>
      </c>
      <c r="Q927" s="27" t="s">
        <v>973</v>
      </c>
      <c r="R927" s="31">
        <f>VLOOKUP(Q927,[1]Страна!D$1:F$120,2,FALSE)</f>
        <v>0.03</v>
      </c>
      <c r="S927" s="32" t="s">
        <v>540</v>
      </c>
      <c r="T927" s="27" t="str">
        <f>VLOOKUP(S927,[1]Страна!$A$2:$B$246,2,0)</f>
        <v>ПОЛЬША</v>
      </c>
      <c r="W927" s="34"/>
      <c r="X927" s="35" t="e">
        <f t="shared" si="108"/>
        <v>#N/A</v>
      </c>
      <c r="Y927" s="35" t="e">
        <f>VLOOKUP(W927,A925:$S$5784,9,FALSE)</f>
        <v>#N/A</v>
      </c>
      <c r="Z927" s="36" t="e">
        <f t="shared" si="109"/>
        <v>#N/A</v>
      </c>
      <c r="AA927" s="37" t="e">
        <f t="shared" si="110"/>
        <v>#N/A</v>
      </c>
      <c r="AB927" s="38" t="e">
        <f t="shared" si="111"/>
        <v>#N/A</v>
      </c>
      <c r="AC927" s="39" t="e">
        <f t="shared" si="112"/>
        <v>#N/A</v>
      </c>
    </row>
    <row r="928" spans="1:29" ht="10.5" customHeight="1">
      <c r="A928" s="25">
        <v>77254</v>
      </c>
      <c r="B928" s="26" t="s">
        <v>1256</v>
      </c>
      <c r="C928" s="27">
        <v>1</v>
      </c>
      <c r="D928" s="27" t="s">
        <v>26</v>
      </c>
      <c r="E928" s="28">
        <v>17023</v>
      </c>
      <c r="F928" s="28">
        <v>17023</v>
      </c>
      <c r="G928" s="28">
        <v>510.69</v>
      </c>
      <c r="H928" s="28">
        <v>32.4</v>
      </c>
      <c r="I928" s="28">
        <v>35</v>
      </c>
      <c r="J928" s="29">
        <v>0.31891999999999998</v>
      </c>
      <c r="K928" s="28">
        <v>32.4</v>
      </c>
      <c r="L928" s="28">
        <v>35</v>
      </c>
      <c r="M928" s="29">
        <f t="shared" ref="M928:M953" si="113">C928*J928</f>
        <v>0.31891999999999998</v>
      </c>
      <c r="N928" s="30">
        <v>0</v>
      </c>
      <c r="O928" s="27">
        <v>85</v>
      </c>
      <c r="P928" s="27">
        <v>8516</v>
      </c>
      <c r="Q928" s="27" t="s">
        <v>973</v>
      </c>
      <c r="R928" s="31">
        <f>VLOOKUP(Q928,[1]Страна!D$1:F$120,2,FALSE)</f>
        <v>0.03</v>
      </c>
      <c r="S928" s="32" t="s">
        <v>540</v>
      </c>
      <c r="T928" s="27" t="str">
        <f>VLOOKUP(S928,[1]Страна!$A$2:$B$246,2,0)</f>
        <v>ПОЛЬША</v>
      </c>
      <c r="W928" s="34"/>
      <c r="X928" s="35" t="e">
        <f t="shared" si="108"/>
        <v>#N/A</v>
      </c>
      <c r="Y928" s="35" t="e">
        <f>VLOOKUP(W928,A926:$S$5784,9,FALSE)</f>
        <v>#N/A</v>
      </c>
      <c r="Z928" s="36" t="e">
        <f t="shared" si="109"/>
        <v>#N/A</v>
      </c>
      <c r="AA928" s="37" t="e">
        <f t="shared" si="110"/>
        <v>#N/A</v>
      </c>
      <c r="AB928" s="38" t="e">
        <f t="shared" si="111"/>
        <v>#N/A</v>
      </c>
      <c r="AC928" s="39" t="e">
        <f t="shared" si="112"/>
        <v>#N/A</v>
      </c>
    </row>
    <row r="929" spans="1:29" ht="10.5" customHeight="1">
      <c r="A929" s="25">
        <v>97818</v>
      </c>
      <c r="B929" s="26" t="s">
        <v>1257</v>
      </c>
      <c r="C929" s="27">
        <v>2</v>
      </c>
      <c r="D929" s="27" t="s">
        <v>26</v>
      </c>
      <c r="E929" s="28">
        <v>11849</v>
      </c>
      <c r="F929" s="28">
        <v>23698</v>
      </c>
      <c r="G929" s="28">
        <v>710.93999999999994</v>
      </c>
      <c r="H929" s="28">
        <v>30</v>
      </c>
      <c r="I929" s="28">
        <v>33</v>
      </c>
      <c r="J929" s="29">
        <v>0.30485000000000001</v>
      </c>
      <c r="K929" s="28">
        <v>60</v>
      </c>
      <c r="L929" s="28">
        <v>66</v>
      </c>
      <c r="M929" s="29">
        <f t="shared" si="113"/>
        <v>0.60970000000000002</v>
      </c>
      <c r="N929" s="30">
        <v>0</v>
      </c>
      <c r="O929" s="27">
        <v>85</v>
      </c>
      <c r="P929" s="27">
        <v>8516</v>
      </c>
      <c r="Q929" s="27" t="s">
        <v>973</v>
      </c>
      <c r="R929" s="31">
        <f>VLOOKUP(Q929,[1]Страна!D$1:F$120,2,FALSE)</f>
        <v>0.03</v>
      </c>
      <c r="S929" s="32" t="s">
        <v>540</v>
      </c>
      <c r="T929" s="27" t="str">
        <f>VLOOKUP(S929,[1]Страна!$A$2:$B$246,2,0)</f>
        <v>ПОЛЬША</v>
      </c>
      <c r="W929" s="34"/>
      <c r="X929" s="35" t="e">
        <f t="shared" si="108"/>
        <v>#N/A</v>
      </c>
      <c r="Y929" s="35" t="e">
        <f>VLOOKUP(W929,A927:$S$5784,9,FALSE)</f>
        <v>#N/A</v>
      </c>
      <c r="Z929" s="36" t="e">
        <f t="shared" si="109"/>
        <v>#N/A</v>
      </c>
      <c r="AA929" s="37" t="e">
        <f t="shared" si="110"/>
        <v>#N/A</v>
      </c>
      <c r="AB929" s="38" t="e">
        <f t="shared" si="111"/>
        <v>#N/A</v>
      </c>
      <c r="AC929" s="39" t="e">
        <f t="shared" si="112"/>
        <v>#N/A</v>
      </c>
    </row>
    <row r="930" spans="1:29" ht="10.5" customHeight="1">
      <c r="A930" s="25">
        <v>133792</v>
      </c>
      <c r="B930" s="26" t="s">
        <v>1258</v>
      </c>
      <c r="C930" s="27">
        <v>4</v>
      </c>
      <c r="D930" s="27" t="s">
        <v>26</v>
      </c>
      <c r="E930" s="28">
        <v>18961</v>
      </c>
      <c r="F930" s="28">
        <v>75844</v>
      </c>
      <c r="G930" s="28">
        <v>2275.3199999999997</v>
      </c>
      <c r="H930" s="28">
        <v>38</v>
      </c>
      <c r="I930" s="28">
        <v>41</v>
      </c>
      <c r="J930" s="29">
        <v>0.39960000000000001</v>
      </c>
      <c r="K930" s="28">
        <v>152</v>
      </c>
      <c r="L930" s="28">
        <v>164</v>
      </c>
      <c r="M930" s="29">
        <f t="shared" si="113"/>
        <v>1.5984</v>
      </c>
      <c r="N930" s="30"/>
      <c r="O930" s="27">
        <v>85</v>
      </c>
      <c r="P930" s="27">
        <v>8516</v>
      </c>
      <c r="Q930" s="27" t="s">
        <v>973</v>
      </c>
      <c r="R930" s="31">
        <f>VLOOKUP(Q930,[1]Страна!D$1:F$120,2,FALSE)</f>
        <v>0.03</v>
      </c>
      <c r="S930" s="32" t="s">
        <v>223</v>
      </c>
      <c r="T930" s="27" t="str">
        <f>VLOOKUP(S930,[1]Страна!$A$2:$B$246,2,0)</f>
        <v>ТУРЦИЯ</v>
      </c>
      <c r="W930" s="34"/>
      <c r="X930" s="35" t="e">
        <f t="shared" si="108"/>
        <v>#N/A</v>
      </c>
      <c r="Y930" s="35" t="e">
        <f>VLOOKUP(W930,A928:$S$5784,9,FALSE)</f>
        <v>#N/A</v>
      </c>
      <c r="Z930" s="36" t="e">
        <f t="shared" si="109"/>
        <v>#N/A</v>
      </c>
      <c r="AA930" s="37" t="e">
        <f t="shared" si="110"/>
        <v>#N/A</v>
      </c>
      <c r="AB930" s="38" t="e">
        <f t="shared" si="111"/>
        <v>#N/A</v>
      </c>
      <c r="AC930" s="39" t="e">
        <f t="shared" si="112"/>
        <v>#N/A</v>
      </c>
    </row>
    <row r="931" spans="1:29" ht="10.5" customHeight="1">
      <c r="A931" s="25">
        <v>77281</v>
      </c>
      <c r="B931" s="26" t="s">
        <v>1259</v>
      </c>
      <c r="C931" s="27">
        <v>1</v>
      </c>
      <c r="D931" s="27" t="s">
        <v>26</v>
      </c>
      <c r="E931" s="28">
        <v>19049</v>
      </c>
      <c r="F931" s="28">
        <v>19049</v>
      </c>
      <c r="G931" s="28">
        <v>571.47</v>
      </c>
      <c r="H931" s="28">
        <v>32</v>
      </c>
      <c r="I931" s="28">
        <v>34.5</v>
      </c>
      <c r="J931" s="29">
        <v>0.282744</v>
      </c>
      <c r="K931" s="28">
        <v>32</v>
      </c>
      <c r="L931" s="28">
        <v>34.5</v>
      </c>
      <c r="M931" s="29">
        <f t="shared" si="113"/>
        <v>0.282744</v>
      </c>
      <c r="N931" s="30">
        <v>8806084877338</v>
      </c>
      <c r="O931" s="27">
        <v>85</v>
      </c>
      <c r="P931" s="27">
        <v>8516</v>
      </c>
      <c r="Q931" s="27" t="s">
        <v>973</v>
      </c>
      <c r="R931" s="31">
        <f>VLOOKUP(Q931,[1]Страна!D$1:F$120,2,FALSE)</f>
        <v>0.03</v>
      </c>
      <c r="S931" s="32" t="s">
        <v>223</v>
      </c>
      <c r="T931" s="27" t="str">
        <f>VLOOKUP(S931,[1]Страна!$A$2:$B$246,2,0)</f>
        <v>ТУРЦИЯ</v>
      </c>
      <c r="W931" s="34"/>
      <c r="X931" s="35" t="e">
        <f t="shared" si="108"/>
        <v>#N/A</v>
      </c>
      <c r="Y931" s="35" t="e">
        <f>VLOOKUP(W931,A929:$S$5784,9,FALSE)</f>
        <v>#N/A</v>
      </c>
      <c r="Z931" s="36" t="e">
        <f t="shared" si="109"/>
        <v>#N/A</v>
      </c>
      <c r="AA931" s="37" t="e">
        <f t="shared" si="110"/>
        <v>#N/A</v>
      </c>
      <c r="AB931" s="38" t="e">
        <f t="shared" si="111"/>
        <v>#N/A</v>
      </c>
      <c r="AC931" s="39" t="e">
        <f t="shared" si="112"/>
        <v>#N/A</v>
      </c>
    </row>
    <row r="932" spans="1:29" ht="10.5" customHeight="1">
      <c r="A932" s="25">
        <v>77282</v>
      </c>
      <c r="B932" s="26" t="s">
        <v>1260</v>
      </c>
      <c r="C932" s="27">
        <v>3</v>
      </c>
      <c r="D932" s="27" t="s">
        <v>26</v>
      </c>
      <c r="E932" s="28">
        <v>19626</v>
      </c>
      <c r="F932" s="28">
        <v>58878</v>
      </c>
      <c r="G932" s="28">
        <v>1766.34</v>
      </c>
      <c r="H932" s="28">
        <v>10</v>
      </c>
      <c r="I932" s="28">
        <v>12</v>
      </c>
      <c r="J932" s="29">
        <v>0.28288000000000002</v>
      </c>
      <c r="K932" s="28">
        <v>30</v>
      </c>
      <c r="L932" s="28">
        <v>36</v>
      </c>
      <c r="M932" s="29">
        <f t="shared" si="113"/>
        <v>0.84864000000000006</v>
      </c>
      <c r="N932" s="30"/>
      <c r="O932" s="27">
        <v>85</v>
      </c>
      <c r="P932" s="27">
        <v>8516</v>
      </c>
      <c r="Q932" s="27" t="s">
        <v>973</v>
      </c>
      <c r="R932" s="31">
        <f>VLOOKUP(Q932,[1]Страна!D$1:F$120,2,FALSE)</f>
        <v>0.03</v>
      </c>
      <c r="S932" s="32" t="s">
        <v>223</v>
      </c>
      <c r="T932" s="27" t="str">
        <f>VLOOKUP(S932,[1]Страна!$A$2:$B$246,2,0)</f>
        <v>ТУРЦИЯ</v>
      </c>
      <c r="W932" s="34"/>
      <c r="X932" s="35" t="e">
        <f t="shared" si="108"/>
        <v>#N/A</v>
      </c>
      <c r="Y932" s="35" t="e">
        <f>VLOOKUP(W932,A930:$S$5784,9,FALSE)</f>
        <v>#N/A</v>
      </c>
      <c r="Z932" s="36" t="e">
        <f t="shared" si="109"/>
        <v>#N/A</v>
      </c>
      <c r="AA932" s="37" t="e">
        <f t="shared" si="110"/>
        <v>#N/A</v>
      </c>
      <c r="AB932" s="38" t="e">
        <f t="shared" si="111"/>
        <v>#N/A</v>
      </c>
      <c r="AC932" s="39" t="e">
        <f t="shared" si="112"/>
        <v>#N/A</v>
      </c>
    </row>
    <row r="933" spans="1:29" ht="10.5" customHeight="1">
      <c r="A933" s="25">
        <v>77285</v>
      </c>
      <c r="B933" s="26" t="s">
        <v>1261</v>
      </c>
      <c r="C933" s="27">
        <v>4</v>
      </c>
      <c r="D933" s="27" t="s">
        <v>26</v>
      </c>
      <c r="E933" s="28">
        <v>21053</v>
      </c>
      <c r="F933" s="28">
        <v>84212</v>
      </c>
      <c r="G933" s="28">
        <v>2526.36</v>
      </c>
      <c r="H933" s="28">
        <v>10</v>
      </c>
      <c r="I933" s="28">
        <v>12</v>
      </c>
      <c r="J933" s="29">
        <v>0.38894000000000001</v>
      </c>
      <c r="K933" s="28">
        <v>40</v>
      </c>
      <c r="L933" s="28">
        <v>48</v>
      </c>
      <c r="M933" s="29">
        <f t="shared" si="113"/>
        <v>1.55576</v>
      </c>
      <c r="N933" s="30"/>
      <c r="O933" s="27">
        <v>85</v>
      </c>
      <c r="P933" s="27">
        <v>8516</v>
      </c>
      <c r="Q933" s="27" t="s">
        <v>973</v>
      </c>
      <c r="R933" s="31">
        <f>VLOOKUP(Q933,[1]Страна!D$1:F$120,2,FALSE)</f>
        <v>0.03</v>
      </c>
      <c r="S933" s="32" t="s">
        <v>223</v>
      </c>
      <c r="T933" s="27" t="str">
        <f>VLOOKUP(S933,[1]Страна!$A$2:$B$246,2,0)</f>
        <v>ТУРЦИЯ</v>
      </c>
      <c r="W933" s="34"/>
      <c r="X933" s="35" t="e">
        <f t="shared" si="108"/>
        <v>#N/A</v>
      </c>
      <c r="Y933" s="35" t="e">
        <f>VLOOKUP(W933,A931:$S$5784,9,FALSE)</f>
        <v>#N/A</v>
      </c>
      <c r="Z933" s="36" t="e">
        <f t="shared" si="109"/>
        <v>#N/A</v>
      </c>
      <c r="AA933" s="37" t="e">
        <f t="shared" si="110"/>
        <v>#N/A</v>
      </c>
      <c r="AB933" s="38" t="e">
        <f t="shared" si="111"/>
        <v>#N/A</v>
      </c>
      <c r="AC933" s="39" t="e">
        <f t="shared" si="112"/>
        <v>#N/A</v>
      </c>
    </row>
    <row r="934" spans="1:29" ht="10.5" customHeight="1">
      <c r="A934" s="25">
        <v>35881</v>
      </c>
      <c r="B934" s="26" t="s">
        <v>1262</v>
      </c>
      <c r="C934" s="27">
        <v>2</v>
      </c>
      <c r="D934" s="27" t="s">
        <v>26</v>
      </c>
      <c r="E934" s="28">
        <v>13991</v>
      </c>
      <c r="F934" s="28">
        <v>27982</v>
      </c>
      <c r="G934" s="28">
        <v>839.45999999999992</v>
      </c>
      <c r="H934" s="28">
        <v>33</v>
      </c>
      <c r="I934" s="28">
        <v>38</v>
      </c>
      <c r="J934" s="29">
        <v>0.30061199999999999</v>
      </c>
      <c r="K934" s="28">
        <v>66</v>
      </c>
      <c r="L934" s="28">
        <v>76</v>
      </c>
      <c r="M934" s="29">
        <f t="shared" si="113"/>
        <v>0.60122399999999998</v>
      </c>
      <c r="N934" s="30">
        <v>0</v>
      </c>
      <c r="O934" s="27">
        <v>85</v>
      </c>
      <c r="P934" s="27">
        <v>8516</v>
      </c>
      <c r="Q934" s="27" t="s">
        <v>973</v>
      </c>
      <c r="R934" s="31">
        <f>VLOOKUP(Q934,[1]Страна!D$1:F$120,2,FALSE)</f>
        <v>0.03</v>
      </c>
      <c r="S934" s="32" t="s">
        <v>555</v>
      </c>
      <c r="T934" s="27" t="str">
        <f>VLOOKUP(S934,[1]Страна!$A$2:$B$246,2,0)</f>
        <v>ТАИЛАНД</v>
      </c>
      <c r="W934" s="34"/>
      <c r="X934" s="35" t="e">
        <f t="shared" si="108"/>
        <v>#N/A</v>
      </c>
      <c r="Y934" s="35" t="e">
        <f>VLOOKUP(W934,A932:$S$5784,9,FALSE)</f>
        <v>#N/A</v>
      </c>
      <c r="Z934" s="36" t="e">
        <f t="shared" si="109"/>
        <v>#N/A</v>
      </c>
      <c r="AA934" s="37" t="e">
        <f t="shared" si="110"/>
        <v>#N/A</v>
      </c>
      <c r="AB934" s="38" t="e">
        <f t="shared" si="111"/>
        <v>#N/A</v>
      </c>
      <c r="AC934" s="39" t="e">
        <f t="shared" si="112"/>
        <v>#N/A</v>
      </c>
    </row>
    <row r="935" spans="1:29" ht="10.5" customHeight="1">
      <c r="A935" s="25">
        <v>3324</v>
      </c>
      <c r="B935" s="26" t="s">
        <v>1263</v>
      </c>
      <c r="C935" s="27">
        <v>4</v>
      </c>
      <c r="D935" s="27" t="s">
        <v>26</v>
      </c>
      <c r="E935" s="28">
        <v>16779</v>
      </c>
      <c r="F935" s="28">
        <v>67116</v>
      </c>
      <c r="G935" s="28">
        <v>2013.48</v>
      </c>
      <c r="H935" s="28">
        <v>38</v>
      </c>
      <c r="I935" s="28">
        <v>42</v>
      </c>
      <c r="J935" s="29">
        <v>0.25703999999999999</v>
      </c>
      <c r="K935" s="28">
        <v>152</v>
      </c>
      <c r="L935" s="28">
        <v>152</v>
      </c>
      <c r="M935" s="29">
        <f t="shared" si="113"/>
        <v>1.02816</v>
      </c>
      <c r="N935" s="30"/>
      <c r="O935" s="27">
        <v>85</v>
      </c>
      <c r="P935" s="27">
        <v>8516</v>
      </c>
      <c r="Q935" s="27" t="s">
        <v>973</v>
      </c>
      <c r="R935" s="31">
        <f>VLOOKUP(Q935,[1]Страна!D$1:F$120,2,FALSE)</f>
        <v>0.03</v>
      </c>
      <c r="S935" s="32" t="s">
        <v>555</v>
      </c>
      <c r="T935" s="27" t="str">
        <f>VLOOKUP(S935,[1]Страна!$A$2:$B$246,2,0)</f>
        <v>ТАИЛАНД</v>
      </c>
      <c r="W935" s="34"/>
      <c r="X935" s="35" t="e">
        <f t="shared" si="108"/>
        <v>#N/A</v>
      </c>
      <c r="Y935" s="35" t="e">
        <f>VLOOKUP(W935,A933:$S$5784,9,FALSE)</f>
        <v>#N/A</v>
      </c>
      <c r="Z935" s="36" t="e">
        <f t="shared" si="109"/>
        <v>#N/A</v>
      </c>
      <c r="AA935" s="37" t="e">
        <f t="shared" si="110"/>
        <v>#N/A</v>
      </c>
      <c r="AB935" s="38" t="e">
        <f t="shared" si="111"/>
        <v>#N/A</v>
      </c>
      <c r="AC935" s="39" t="e">
        <f t="shared" si="112"/>
        <v>#N/A</v>
      </c>
    </row>
    <row r="936" spans="1:29" ht="10.5" customHeight="1">
      <c r="A936" s="25">
        <v>3325</v>
      </c>
      <c r="B936" s="26" t="s">
        <v>1264</v>
      </c>
      <c r="C936" s="27">
        <v>1</v>
      </c>
      <c r="D936" s="27" t="s">
        <v>26</v>
      </c>
      <c r="E936" s="28">
        <v>16237</v>
      </c>
      <c r="F936" s="28">
        <v>16237</v>
      </c>
      <c r="G936" s="28">
        <v>487.10999999999996</v>
      </c>
      <c r="H936" s="28">
        <v>38</v>
      </c>
      <c r="I936" s="28">
        <v>43</v>
      </c>
      <c r="J936" s="29">
        <v>0.32361000000000001</v>
      </c>
      <c r="K936" s="28">
        <v>38</v>
      </c>
      <c r="L936" s="28">
        <v>43</v>
      </c>
      <c r="M936" s="29">
        <f t="shared" si="113"/>
        <v>0.32361000000000001</v>
      </c>
      <c r="N936" s="30">
        <v>0</v>
      </c>
      <c r="O936" s="27">
        <v>85</v>
      </c>
      <c r="P936" s="27">
        <v>8516</v>
      </c>
      <c r="Q936" s="27" t="s">
        <v>973</v>
      </c>
      <c r="R936" s="31">
        <f>VLOOKUP(Q936,[1]Страна!D$1:F$120,2,FALSE)</f>
        <v>0.03</v>
      </c>
      <c r="S936" s="32" t="s">
        <v>555</v>
      </c>
      <c r="T936" s="27" t="str">
        <f>VLOOKUP(S936,[1]Страна!$A$2:$B$246,2,0)</f>
        <v>ТАИЛАНД</v>
      </c>
      <c r="W936" s="34"/>
      <c r="X936" s="35" t="e">
        <f t="shared" si="108"/>
        <v>#N/A</v>
      </c>
      <c r="Y936" s="35" t="e">
        <f>VLOOKUP(W936,A934:$S$5784,9,FALSE)</f>
        <v>#N/A</v>
      </c>
      <c r="Z936" s="36" t="e">
        <f t="shared" si="109"/>
        <v>#N/A</v>
      </c>
      <c r="AA936" s="37" t="e">
        <f t="shared" si="110"/>
        <v>#N/A</v>
      </c>
      <c r="AB936" s="38" t="e">
        <f t="shared" si="111"/>
        <v>#N/A</v>
      </c>
      <c r="AC936" s="39" t="e">
        <f t="shared" si="112"/>
        <v>#N/A</v>
      </c>
    </row>
    <row r="937" spans="1:29" ht="10.5" customHeight="1">
      <c r="A937" s="25">
        <v>35500</v>
      </c>
      <c r="B937" s="26" t="s">
        <v>1265</v>
      </c>
      <c r="C937" s="27">
        <v>4</v>
      </c>
      <c r="D937" s="27" t="s">
        <v>26</v>
      </c>
      <c r="E937" s="28">
        <v>18453</v>
      </c>
      <c r="F937" s="28">
        <v>73812</v>
      </c>
      <c r="G937" s="28">
        <v>2214.36</v>
      </c>
      <c r="H937" s="28">
        <v>39</v>
      </c>
      <c r="I937" s="28">
        <v>44</v>
      </c>
      <c r="J937" s="29">
        <v>0.31395000000000001</v>
      </c>
      <c r="K937" s="28">
        <v>156</v>
      </c>
      <c r="L937" s="28">
        <v>176</v>
      </c>
      <c r="M937" s="29">
        <f t="shared" si="113"/>
        <v>1.2558</v>
      </c>
      <c r="N937" s="30"/>
      <c r="O937" s="27">
        <v>85</v>
      </c>
      <c r="P937" s="27">
        <v>8516</v>
      </c>
      <c r="Q937" s="27" t="s">
        <v>973</v>
      </c>
      <c r="R937" s="31">
        <f>VLOOKUP(Q937,[1]Страна!D$1:F$120,2,FALSE)</f>
        <v>0.03</v>
      </c>
      <c r="S937" s="32" t="s">
        <v>555</v>
      </c>
      <c r="T937" s="27" t="str">
        <f>VLOOKUP(S937,[1]Страна!$A$2:$B$246,2,0)</f>
        <v>ТАИЛАНД</v>
      </c>
      <c r="W937" s="34"/>
      <c r="X937" s="35" t="e">
        <f t="shared" si="108"/>
        <v>#N/A</v>
      </c>
      <c r="Y937" s="35" t="e">
        <f>VLOOKUP(W937,A935:$S$5784,9,FALSE)</f>
        <v>#N/A</v>
      </c>
      <c r="Z937" s="36" t="e">
        <f t="shared" si="109"/>
        <v>#N/A</v>
      </c>
      <c r="AA937" s="37" t="e">
        <f t="shared" si="110"/>
        <v>#N/A</v>
      </c>
      <c r="AB937" s="38" t="e">
        <f t="shared" si="111"/>
        <v>#N/A</v>
      </c>
      <c r="AC937" s="39" t="e">
        <f t="shared" si="112"/>
        <v>#N/A</v>
      </c>
    </row>
    <row r="938" spans="1:29" ht="10.5" customHeight="1">
      <c r="A938" s="25">
        <v>35501</v>
      </c>
      <c r="B938" s="26" t="s">
        <v>1266</v>
      </c>
      <c r="C938" s="27">
        <v>2</v>
      </c>
      <c r="D938" s="27" t="s">
        <v>26</v>
      </c>
      <c r="E938" s="28">
        <v>19471</v>
      </c>
      <c r="F938" s="28">
        <v>38942</v>
      </c>
      <c r="G938" s="28">
        <v>1168.26</v>
      </c>
      <c r="H938" s="28">
        <v>35</v>
      </c>
      <c r="I938" s="28">
        <v>40</v>
      </c>
      <c r="J938" s="29">
        <v>0.31395000000000001</v>
      </c>
      <c r="K938" s="28">
        <v>70</v>
      </c>
      <c r="L938" s="28">
        <v>80</v>
      </c>
      <c r="M938" s="29">
        <f t="shared" si="113"/>
        <v>0.62790000000000001</v>
      </c>
      <c r="N938" s="30">
        <v>0</v>
      </c>
      <c r="O938" s="27">
        <v>85</v>
      </c>
      <c r="P938" s="27">
        <v>8516</v>
      </c>
      <c r="Q938" s="27" t="s">
        <v>973</v>
      </c>
      <c r="R938" s="31">
        <f>VLOOKUP(Q938,[1]Страна!D$1:F$120,2,FALSE)</f>
        <v>0.03</v>
      </c>
      <c r="S938" s="32" t="s">
        <v>555</v>
      </c>
      <c r="T938" s="27" t="str">
        <f>VLOOKUP(S938,[1]Страна!$A$2:$B$246,2,0)</f>
        <v>ТАИЛАНД</v>
      </c>
      <c r="W938" s="34"/>
      <c r="X938" s="35" t="e">
        <f t="shared" si="108"/>
        <v>#N/A</v>
      </c>
      <c r="Y938" s="35" t="e">
        <f>VLOOKUP(W938,A936:$S$5784,9,FALSE)</f>
        <v>#N/A</v>
      </c>
      <c r="Z938" s="36" t="e">
        <f t="shared" si="109"/>
        <v>#N/A</v>
      </c>
      <c r="AA938" s="37" t="e">
        <f t="shared" si="110"/>
        <v>#N/A</v>
      </c>
      <c r="AB938" s="38" t="e">
        <f t="shared" si="111"/>
        <v>#N/A</v>
      </c>
      <c r="AC938" s="39" t="e">
        <f t="shared" si="112"/>
        <v>#N/A</v>
      </c>
    </row>
    <row r="939" spans="1:29" ht="10.5" customHeight="1">
      <c r="A939" s="25">
        <v>213835</v>
      </c>
      <c r="B939" s="26" t="s">
        <v>1267</v>
      </c>
      <c r="C939" s="27">
        <v>1</v>
      </c>
      <c r="D939" s="27" t="s">
        <v>26</v>
      </c>
      <c r="E939" s="28">
        <v>15499</v>
      </c>
      <c r="F939" s="28">
        <v>15499</v>
      </c>
      <c r="G939" s="28">
        <v>464.96999999999997</v>
      </c>
      <c r="H939" s="28">
        <v>32.6</v>
      </c>
      <c r="I939" s="28">
        <v>36.6</v>
      </c>
      <c r="J939" s="29">
        <v>0.28690199999999999</v>
      </c>
      <c r="K939" s="28">
        <v>32.6</v>
      </c>
      <c r="L939" s="28">
        <v>36.6</v>
      </c>
      <c r="M939" s="29">
        <f t="shared" si="113"/>
        <v>0.28690199999999999</v>
      </c>
      <c r="N939" s="30">
        <v>0</v>
      </c>
      <c r="O939" s="27">
        <v>85</v>
      </c>
      <c r="P939" s="27">
        <v>8516</v>
      </c>
      <c r="Q939" s="27" t="s">
        <v>973</v>
      </c>
      <c r="R939" s="31">
        <f>VLOOKUP(Q939,[1]Страна!D$1:F$120,2,FALSE)</f>
        <v>0.03</v>
      </c>
      <c r="S939" s="32" t="s">
        <v>555</v>
      </c>
      <c r="T939" s="27" t="str">
        <f>VLOOKUP(S939,[1]Страна!$A$2:$B$246,2,0)</f>
        <v>ТАИЛАНД</v>
      </c>
      <c r="W939" s="34"/>
      <c r="X939" s="35" t="e">
        <f t="shared" si="108"/>
        <v>#N/A</v>
      </c>
      <c r="Y939" s="35" t="e">
        <f>VLOOKUP(W939,A937:$S$5784,9,FALSE)</f>
        <v>#N/A</v>
      </c>
      <c r="Z939" s="36" t="e">
        <f t="shared" si="109"/>
        <v>#N/A</v>
      </c>
      <c r="AA939" s="37" t="e">
        <f t="shared" si="110"/>
        <v>#N/A</v>
      </c>
      <c r="AB939" s="38" t="e">
        <f t="shared" si="111"/>
        <v>#N/A</v>
      </c>
      <c r="AC939" s="39" t="e">
        <f t="shared" si="112"/>
        <v>#N/A</v>
      </c>
    </row>
    <row r="940" spans="1:29" ht="10.5" customHeight="1">
      <c r="A940" s="25">
        <v>213836</v>
      </c>
      <c r="B940" s="26" t="s">
        <v>1268</v>
      </c>
      <c r="C940" s="27">
        <v>4</v>
      </c>
      <c r="D940" s="27" t="s">
        <v>26</v>
      </c>
      <c r="E940" s="28">
        <v>16162</v>
      </c>
      <c r="F940" s="28">
        <v>64648</v>
      </c>
      <c r="G940" s="28">
        <v>1939.4399999999998</v>
      </c>
      <c r="H940" s="28">
        <v>32.6</v>
      </c>
      <c r="I940" s="28">
        <v>36.6</v>
      </c>
      <c r="J940" s="29">
        <v>0.29620800000000003</v>
      </c>
      <c r="K940" s="28">
        <v>130.4</v>
      </c>
      <c r="L940" s="28">
        <v>146.4</v>
      </c>
      <c r="M940" s="29">
        <f t="shared" si="113"/>
        <v>1.1848320000000001</v>
      </c>
      <c r="N940" s="30">
        <v>0</v>
      </c>
      <c r="O940" s="27">
        <v>85</v>
      </c>
      <c r="P940" s="27">
        <v>8516</v>
      </c>
      <c r="Q940" s="27" t="s">
        <v>973</v>
      </c>
      <c r="R940" s="31">
        <f>VLOOKUP(Q940,[1]Страна!D$1:F$120,2,FALSE)</f>
        <v>0.03</v>
      </c>
      <c r="S940" s="32" t="s">
        <v>555</v>
      </c>
      <c r="T940" s="27" t="str">
        <f>VLOOKUP(S940,[1]Страна!$A$2:$B$246,2,0)</f>
        <v>ТАИЛАНД</v>
      </c>
      <c r="W940" s="34"/>
      <c r="X940" s="35" t="e">
        <f t="shared" si="108"/>
        <v>#N/A</v>
      </c>
      <c r="Y940" s="35" t="e">
        <f>VLOOKUP(W940,A938:$S$5784,9,FALSE)</f>
        <v>#N/A</v>
      </c>
      <c r="Z940" s="36" t="e">
        <f t="shared" si="109"/>
        <v>#N/A</v>
      </c>
      <c r="AA940" s="37" t="e">
        <f t="shared" si="110"/>
        <v>#N/A</v>
      </c>
      <c r="AB940" s="38" t="e">
        <f t="shared" si="111"/>
        <v>#N/A</v>
      </c>
      <c r="AC940" s="39" t="e">
        <f t="shared" si="112"/>
        <v>#N/A</v>
      </c>
    </row>
    <row r="941" spans="1:29" ht="10.5" customHeight="1">
      <c r="A941" s="25">
        <v>213834</v>
      </c>
      <c r="B941" s="26" t="s">
        <v>1269</v>
      </c>
      <c r="C941" s="27">
        <v>1</v>
      </c>
      <c r="D941" s="27" t="s">
        <v>26</v>
      </c>
      <c r="E941" s="28">
        <v>16584</v>
      </c>
      <c r="F941" s="28">
        <v>16584</v>
      </c>
      <c r="G941" s="28">
        <v>497.52</v>
      </c>
      <c r="H941" s="28">
        <v>32.6</v>
      </c>
      <c r="I941" s="28">
        <v>36.6</v>
      </c>
      <c r="J941" s="29">
        <v>0.300564</v>
      </c>
      <c r="K941" s="28">
        <v>32.6</v>
      </c>
      <c r="L941" s="28">
        <v>36.6</v>
      </c>
      <c r="M941" s="29">
        <f t="shared" si="113"/>
        <v>0.300564</v>
      </c>
      <c r="N941" s="30">
        <v>0</v>
      </c>
      <c r="O941" s="27">
        <v>85</v>
      </c>
      <c r="P941" s="27">
        <v>8516</v>
      </c>
      <c r="Q941" s="27" t="s">
        <v>973</v>
      </c>
      <c r="R941" s="31">
        <f>VLOOKUP(Q941,[1]Страна!D$1:F$120,2,FALSE)</f>
        <v>0.03</v>
      </c>
      <c r="S941" s="32" t="s">
        <v>555</v>
      </c>
      <c r="T941" s="27" t="str">
        <f>VLOOKUP(S941,[1]Страна!$A$2:$B$246,2,0)</f>
        <v>ТАИЛАНД</v>
      </c>
      <c r="W941" s="34"/>
      <c r="X941" s="35" t="e">
        <f t="shared" si="108"/>
        <v>#N/A</v>
      </c>
      <c r="Y941" s="35" t="e">
        <f>VLOOKUP(W941,A939:$S$5784,9,FALSE)</f>
        <v>#N/A</v>
      </c>
      <c r="Z941" s="36" t="e">
        <f t="shared" si="109"/>
        <v>#N/A</v>
      </c>
      <c r="AA941" s="37" t="e">
        <f t="shared" si="110"/>
        <v>#N/A</v>
      </c>
      <c r="AB941" s="38" t="e">
        <f t="shared" si="111"/>
        <v>#N/A</v>
      </c>
      <c r="AC941" s="39" t="e">
        <f t="shared" si="112"/>
        <v>#N/A</v>
      </c>
    </row>
    <row r="942" spans="1:29" ht="10.5" customHeight="1">
      <c r="A942" s="25">
        <v>133800</v>
      </c>
      <c r="B942" s="26" t="s">
        <v>1270</v>
      </c>
      <c r="C942" s="27">
        <v>2</v>
      </c>
      <c r="D942" s="27" t="s">
        <v>26</v>
      </c>
      <c r="E942" s="28">
        <v>22595</v>
      </c>
      <c r="F942" s="28">
        <v>45190</v>
      </c>
      <c r="G942" s="28">
        <v>1355.7</v>
      </c>
      <c r="H942" s="28">
        <v>36.299999999999997</v>
      </c>
      <c r="I942" s="28">
        <v>39</v>
      </c>
      <c r="J942" s="29">
        <v>0.30069600000000002</v>
      </c>
      <c r="K942" s="28">
        <v>72.599999999999994</v>
      </c>
      <c r="L942" s="28">
        <v>78</v>
      </c>
      <c r="M942" s="29">
        <f t="shared" si="113"/>
        <v>0.60139200000000004</v>
      </c>
      <c r="N942" s="30"/>
      <c r="O942" s="27">
        <v>85</v>
      </c>
      <c r="P942" s="27">
        <v>8516</v>
      </c>
      <c r="Q942" s="27" t="s">
        <v>973</v>
      </c>
      <c r="R942" s="31">
        <f>VLOOKUP(Q942,[1]Страна!D$1:F$120,2,FALSE)</f>
        <v>0.03</v>
      </c>
      <c r="S942" s="32" t="s">
        <v>555</v>
      </c>
      <c r="T942" s="27" t="str">
        <f>VLOOKUP(S942,[1]Страна!$A$2:$B$246,2,0)</f>
        <v>ТАИЛАНД</v>
      </c>
      <c r="W942" s="34"/>
      <c r="X942" s="35" t="e">
        <f t="shared" ref="X942:X1005" si="114">VLOOKUP(W942,$A$2:$S$5784,8,FALSE)</f>
        <v>#N/A</v>
      </c>
      <c r="Y942" s="35" t="e">
        <f>VLOOKUP(W942,A940:$S$5784,9,FALSE)</f>
        <v>#N/A</v>
      </c>
      <c r="Z942" s="36" t="e">
        <f t="shared" si="109"/>
        <v>#N/A</v>
      </c>
      <c r="AA942" s="37" t="e">
        <f t="shared" si="110"/>
        <v>#N/A</v>
      </c>
      <c r="AB942" s="38" t="e">
        <f t="shared" si="111"/>
        <v>#N/A</v>
      </c>
      <c r="AC942" s="39" t="e">
        <f t="shared" si="112"/>
        <v>#N/A</v>
      </c>
    </row>
    <row r="943" spans="1:29" ht="10.5" customHeight="1">
      <c r="A943" s="25">
        <v>108781</v>
      </c>
      <c r="B943" s="26" t="s">
        <v>1271</v>
      </c>
      <c r="C943" s="27">
        <v>2</v>
      </c>
      <c r="D943" s="27" t="s">
        <v>26</v>
      </c>
      <c r="E943" s="28">
        <v>24532</v>
      </c>
      <c r="F943" s="28">
        <v>49064</v>
      </c>
      <c r="G943" s="28">
        <v>1471.9199999999998</v>
      </c>
      <c r="H943" s="28">
        <v>37.4</v>
      </c>
      <c r="I943" s="28">
        <v>40.1</v>
      </c>
      <c r="J943" s="29">
        <v>0.2535</v>
      </c>
      <c r="K943" s="28">
        <v>74.8</v>
      </c>
      <c r="L943" s="28">
        <v>80.2</v>
      </c>
      <c r="M943" s="29">
        <f t="shared" si="113"/>
        <v>0.50700000000000001</v>
      </c>
      <c r="N943" s="30"/>
      <c r="O943" s="27">
        <v>85</v>
      </c>
      <c r="P943" s="27">
        <v>8516</v>
      </c>
      <c r="Q943" s="27" t="s">
        <v>973</v>
      </c>
      <c r="R943" s="31">
        <f>VLOOKUP(Q943,[1]Страна!D$1:F$120,2,FALSE)</f>
        <v>0.03</v>
      </c>
      <c r="S943" s="32" t="s">
        <v>555</v>
      </c>
      <c r="T943" s="27" t="str">
        <f>VLOOKUP(S943,[1]Страна!$A$2:$B$246,2,0)</f>
        <v>ТАИЛАНД</v>
      </c>
      <c r="W943" s="34"/>
      <c r="X943" s="35" t="e">
        <f t="shared" si="114"/>
        <v>#N/A</v>
      </c>
      <c r="Y943" s="35" t="e">
        <f>VLOOKUP(W943,A941:$S$5784,9,FALSE)</f>
        <v>#N/A</v>
      </c>
      <c r="Z943" s="36" t="e">
        <f t="shared" si="109"/>
        <v>#N/A</v>
      </c>
      <c r="AA943" s="37" t="e">
        <f t="shared" si="110"/>
        <v>#N/A</v>
      </c>
      <c r="AB943" s="38" t="e">
        <f t="shared" si="111"/>
        <v>#N/A</v>
      </c>
      <c r="AC943" s="39" t="e">
        <f t="shared" si="112"/>
        <v>#N/A</v>
      </c>
    </row>
    <row r="944" spans="1:29" ht="10.5" customHeight="1">
      <c r="A944" s="25" t="s">
        <v>1272</v>
      </c>
      <c r="B944" s="26" t="s">
        <v>1273</v>
      </c>
      <c r="C944" s="27">
        <v>5</v>
      </c>
      <c r="D944" s="27" t="s">
        <v>26</v>
      </c>
      <c r="E944" s="28">
        <v>11450</v>
      </c>
      <c r="F944" s="28">
        <v>57250</v>
      </c>
      <c r="G944" s="28">
        <v>2862.5</v>
      </c>
      <c r="H944" s="28">
        <v>27</v>
      </c>
      <c r="I944" s="28">
        <v>29</v>
      </c>
      <c r="J944" s="29">
        <v>0.30061199999999999</v>
      </c>
      <c r="K944" s="28">
        <v>135</v>
      </c>
      <c r="L944" s="28">
        <v>145</v>
      </c>
      <c r="M944" s="29">
        <f t="shared" si="113"/>
        <v>1.5030600000000001</v>
      </c>
      <c r="N944" s="30" t="e">
        <v>#N/A</v>
      </c>
      <c r="O944" s="27">
        <v>85</v>
      </c>
      <c r="P944" s="27">
        <v>8516</v>
      </c>
      <c r="Q944" s="27" t="s">
        <v>389</v>
      </c>
      <c r="R944" s="31">
        <f>VLOOKUP(Q944,[1]Страна!D$1:F$120,2,FALSE)</f>
        <v>0.05</v>
      </c>
      <c r="S944" s="32" t="s">
        <v>223</v>
      </c>
      <c r="T944" s="27" t="str">
        <f>VLOOKUP(S944,[1]Страна!$A$2:$B$246,2,0)</f>
        <v>ТУРЦИЯ</v>
      </c>
      <c r="W944" s="34"/>
      <c r="X944" s="35" t="e">
        <f t="shared" si="114"/>
        <v>#N/A</v>
      </c>
      <c r="Y944" s="35" t="e">
        <f>VLOOKUP(W944,A942:$S$5784,9,FALSE)</f>
        <v>#N/A</v>
      </c>
      <c r="Z944" s="36" t="e">
        <f t="shared" si="109"/>
        <v>#N/A</v>
      </c>
      <c r="AA944" s="37" t="e">
        <f t="shared" si="110"/>
        <v>#N/A</v>
      </c>
      <c r="AB944" s="38" t="e">
        <f t="shared" si="111"/>
        <v>#N/A</v>
      </c>
      <c r="AC944" s="39" t="e">
        <f t="shared" si="112"/>
        <v>#N/A</v>
      </c>
    </row>
    <row r="945" spans="1:29" ht="10.5" customHeight="1">
      <c r="A945" s="25" t="s">
        <v>1274</v>
      </c>
      <c r="B945" s="26" t="s">
        <v>1275</v>
      </c>
      <c r="C945" s="27">
        <v>5</v>
      </c>
      <c r="D945" s="27" t="s">
        <v>26</v>
      </c>
      <c r="E945" s="28">
        <v>11372</v>
      </c>
      <c r="F945" s="28">
        <v>56860</v>
      </c>
      <c r="G945" s="28">
        <v>2843</v>
      </c>
      <c r="H945" s="28">
        <v>27</v>
      </c>
      <c r="I945" s="28">
        <v>29</v>
      </c>
      <c r="J945" s="29">
        <v>0.30061199999999999</v>
      </c>
      <c r="K945" s="28">
        <v>135</v>
      </c>
      <c r="L945" s="28">
        <v>145</v>
      </c>
      <c r="M945" s="29">
        <f t="shared" si="113"/>
        <v>1.5030600000000001</v>
      </c>
      <c r="N945" s="30" t="e">
        <v>#N/A</v>
      </c>
      <c r="O945" s="27">
        <v>85</v>
      </c>
      <c r="P945" s="27">
        <v>8516</v>
      </c>
      <c r="Q945" s="27" t="s">
        <v>389</v>
      </c>
      <c r="R945" s="31">
        <f>VLOOKUP(Q945,[1]Страна!D$1:F$120,2,FALSE)</f>
        <v>0.05</v>
      </c>
      <c r="S945" s="32" t="s">
        <v>223</v>
      </c>
      <c r="T945" s="27" t="str">
        <f>VLOOKUP(S945,[1]Страна!$A$2:$B$246,2,0)</f>
        <v>ТУРЦИЯ</v>
      </c>
      <c r="W945" s="34"/>
      <c r="X945" s="35" t="e">
        <f t="shared" si="114"/>
        <v>#N/A</v>
      </c>
      <c r="Y945" s="35" t="e">
        <f>VLOOKUP(W945,A943:$S$5784,9,FALSE)</f>
        <v>#N/A</v>
      </c>
      <c r="Z945" s="36" t="e">
        <f t="shared" si="109"/>
        <v>#N/A</v>
      </c>
      <c r="AA945" s="37" t="e">
        <f t="shared" si="110"/>
        <v>#N/A</v>
      </c>
      <c r="AB945" s="38" t="e">
        <f t="shared" si="111"/>
        <v>#N/A</v>
      </c>
      <c r="AC945" s="39" t="e">
        <f t="shared" si="112"/>
        <v>#N/A</v>
      </c>
    </row>
    <row r="946" spans="1:29" ht="10.5" customHeight="1">
      <c r="A946" s="25" t="s">
        <v>1276</v>
      </c>
      <c r="B946" s="26" t="s">
        <v>1277</v>
      </c>
      <c r="C946" s="27">
        <v>1</v>
      </c>
      <c r="D946" s="27" t="s">
        <v>26</v>
      </c>
      <c r="E946" s="28">
        <v>13275</v>
      </c>
      <c r="F946" s="28">
        <v>13275</v>
      </c>
      <c r="G946" s="28">
        <v>663.75</v>
      </c>
      <c r="H946" s="28">
        <v>31</v>
      </c>
      <c r="I946" s="28">
        <v>33</v>
      </c>
      <c r="J946" s="29">
        <v>0.30061199999999999</v>
      </c>
      <c r="K946" s="28">
        <v>31</v>
      </c>
      <c r="L946" s="28">
        <v>33</v>
      </c>
      <c r="M946" s="29">
        <f t="shared" si="113"/>
        <v>0.30061199999999999</v>
      </c>
      <c r="N946" s="30" t="e">
        <v>#N/A</v>
      </c>
      <c r="O946" s="27">
        <v>85</v>
      </c>
      <c r="P946" s="27">
        <v>8516</v>
      </c>
      <c r="Q946" s="27" t="s">
        <v>389</v>
      </c>
      <c r="R946" s="31">
        <f>VLOOKUP(Q946,[1]Страна!D$1:F$120,2,FALSE)</f>
        <v>0.05</v>
      </c>
      <c r="S946" s="32" t="s">
        <v>223</v>
      </c>
      <c r="T946" s="27" t="str">
        <f>VLOOKUP(S946,[1]Страна!$A$2:$B$246,2,0)</f>
        <v>ТУРЦИЯ</v>
      </c>
      <c r="W946" s="34"/>
      <c r="X946" s="35" t="e">
        <f t="shared" si="114"/>
        <v>#N/A</v>
      </c>
      <c r="Y946" s="35" t="e">
        <f>VLOOKUP(W946,A944:$S$5784,9,FALSE)</f>
        <v>#N/A</v>
      </c>
      <c r="Z946" s="36" t="e">
        <f t="shared" si="109"/>
        <v>#N/A</v>
      </c>
      <c r="AA946" s="37" t="e">
        <f t="shared" si="110"/>
        <v>#N/A</v>
      </c>
      <c r="AB946" s="38" t="e">
        <f t="shared" si="111"/>
        <v>#N/A</v>
      </c>
      <c r="AC946" s="39" t="e">
        <f t="shared" si="112"/>
        <v>#N/A</v>
      </c>
    </row>
    <row r="947" spans="1:29" ht="10.5" customHeight="1">
      <c r="A947" s="25" t="s">
        <v>1278</v>
      </c>
      <c r="B947" s="26" t="s">
        <v>1279</v>
      </c>
      <c r="C947" s="27">
        <v>10</v>
      </c>
      <c r="D947" s="27" t="s">
        <v>220</v>
      </c>
      <c r="E947" s="28">
        <v>8990</v>
      </c>
      <c r="F947" s="28">
        <v>89900</v>
      </c>
      <c r="G947" s="28"/>
      <c r="H947" s="28">
        <v>5.5</v>
      </c>
      <c r="I947" s="28">
        <v>6.5</v>
      </c>
      <c r="J947" s="29">
        <v>0.15629999999999999</v>
      </c>
      <c r="K947" s="28"/>
      <c r="L947" s="28"/>
      <c r="M947" s="29">
        <f t="shared" si="113"/>
        <v>1.5629999999999999</v>
      </c>
      <c r="N947" s="30"/>
      <c r="O947" s="27">
        <v>85</v>
      </c>
      <c r="P947" s="27">
        <v>8528</v>
      </c>
      <c r="Q947" s="27" t="s">
        <v>100</v>
      </c>
      <c r="R947" s="31">
        <f>VLOOKUP(Q947,[1]Страна!D$1:F$120,2,FALSE)</f>
        <v>0.03</v>
      </c>
      <c r="S947" s="32" t="s">
        <v>47</v>
      </c>
      <c r="T947" s="27" t="str">
        <f>VLOOKUP(S947,[1]Страна!$A$2:$B$246,2,0)</f>
        <v>РОССИЯ</v>
      </c>
      <c r="W947" s="34"/>
      <c r="X947" s="35" t="e">
        <f t="shared" si="114"/>
        <v>#N/A</v>
      </c>
      <c r="Y947" s="35" t="e">
        <f>VLOOKUP(W947,A945:$S$5784,9,FALSE)</f>
        <v>#N/A</v>
      </c>
      <c r="Z947" s="36" t="e">
        <f t="shared" si="109"/>
        <v>#N/A</v>
      </c>
      <c r="AA947" s="37" t="e">
        <f t="shared" si="110"/>
        <v>#N/A</v>
      </c>
      <c r="AB947" s="38" t="e">
        <f t="shared" si="111"/>
        <v>#N/A</v>
      </c>
      <c r="AC947" s="39" t="e">
        <f t="shared" si="112"/>
        <v>#N/A</v>
      </c>
    </row>
    <row r="948" spans="1:29" ht="10.5" customHeight="1">
      <c r="A948" s="25" t="s">
        <v>1280</v>
      </c>
      <c r="B948" s="26" t="s">
        <v>1281</v>
      </c>
      <c r="C948" s="27">
        <v>10</v>
      </c>
      <c r="D948" s="27" t="s">
        <v>220</v>
      </c>
      <c r="E948" s="28">
        <v>16790</v>
      </c>
      <c r="F948" s="28">
        <v>167900</v>
      </c>
      <c r="G948" s="28"/>
      <c r="H948" s="28">
        <v>18</v>
      </c>
      <c r="I948" s="28">
        <v>22</v>
      </c>
      <c r="J948" s="29">
        <v>0.15629999999999999</v>
      </c>
      <c r="K948" s="28"/>
      <c r="L948" s="28"/>
      <c r="M948" s="29">
        <f t="shared" si="113"/>
        <v>1.5629999999999999</v>
      </c>
      <c r="N948" s="30"/>
      <c r="O948" s="27">
        <v>85</v>
      </c>
      <c r="P948" s="27">
        <v>8528</v>
      </c>
      <c r="Q948" s="27" t="s">
        <v>100</v>
      </c>
      <c r="R948" s="31">
        <f>VLOOKUP(Q948,[1]Страна!D$1:F$120,2,FALSE)</f>
        <v>0.03</v>
      </c>
      <c r="S948" s="32" t="s">
        <v>47</v>
      </c>
      <c r="T948" s="27" t="str">
        <f>VLOOKUP(S948,[1]Страна!$A$2:$B$246,2,0)</f>
        <v>РОССИЯ</v>
      </c>
      <c r="W948" s="34"/>
      <c r="X948" s="35" t="e">
        <f t="shared" si="114"/>
        <v>#N/A</v>
      </c>
      <c r="Y948" s="35" t="e">
        <f>VLOOKUP(W948,A946:$S$5784,9,FALSE)</f>
        <v>#N/A</v>
      </c>
      <c r="Z948" s="36" t="e">
        <f t="shared" si="109"/>
        <v>#N/A</v>
      </c>
      <c r="AA948" s="37" t="e">
        <f t="shared" si="110"/>
        <v>#N/A</v>
      </c>
      <c r="AB948" s="38" t="e">
        <f t="shared" si="111"/>
        <v>#N/A</v>
      </c>
      <c r="AC948" s="39" t="e">
        <f t="shared" si="112"/>
        <v>#N/A</v>
      </c>
    </row>
    <row r="949" spans="1:29" ht="10.5" customHeight="1">
      <c r="A949" s="25" t="s">
        <v>1282</v>
      </c>
      <c r="B949" s="26" t="s">
        <v>1283</v>
      </c>
      <c r="C949" s="27">
        <v>3</v>
      </c>
      <c r="D949" s="27" t="s">
        <v>220</v>
      </c>
      <c r="E949" s="28">
        <v>25390</v>
      </c>
      <c r="F949" s="28">
        <v>76170</v>
      </c>
      <c r="G949" s="28"/>
      <c r="H949" s="28">
        <v>20</v>
      </c>
      <c r="I949" s="28">
        <v>22</v>
      </c>
      <c r="J949" s="29">
        <v>0.15629999999999999</v>
      </c>
      <c r="K949" s="28"/>
      <c r="L949" s="28"/>
      <c r="M949" s="29">
        <f t="shared" si="113"/>
        <v>0.46889999999999998</v>
      </c>
      <c r="N949" s="30"/>
      <c r="O949" s="27">
        <v>85</v>
      </c>
      <c r="P949" s="27">
        <v>8528</v>
      </c>
      <c r="Q949" s="27" t="s">
        <v>100</v>
      </c>
      <c r="R949" s="31">
        <f>VLOOKUP(Q949,[1]Страна!D$1:F$120,2,FALSE)</f>
        <v>0.03</v>
      </c>
      <c r="S949" s="32" t="s">
        <v>47</v>
      </c>
      <c r="T949" s="27" t="str">
        <f>VLOOKUP(S949,[1]Страна!$A$2:$B$246,2,0)</f>
        <v>РОССИЯ</v>
      </c>
      <c r="W949" s="34"/>
      <c r="X949" s="35" t="e">
        <f t="shared" si="114"/>
        <v>#N/A</v>
      </c>
      <c r="Y949" s="35" t="e">
        <f>VLOOKUP(W949,A947:$S$5784,9,FALSE)</f>
        <v>#N/A</v>
      </c>
      <c r="Z949" s="36" t="e">
        <f t="shared" si="109"/>
        <v>#N/A</v>
      </c>
      <c r="AA949" s="37" t="e">
        <f t="shared" si="110"/>
        <v>#N/A</v>
      </c>
      <c r="AB949" s="38" t="e">
        <f t="shared" si="111"/>
        <v>#N/A</v>
      </c>
      <c r="AC949" s="39" t="e">
        <f t="shared" si="112"/>
        <v>#N/A</v>
      </c>
    </row>
    <row r="950" spans="1:29" ht="10.5" customHeight="1">
      <c r="A950" s="25">
        <v>222338</v>
      </c>
      <c r="B950" s="26" t="s">
        <v>1284</v>
      </c>
      <c r="C950" s="27">
        <v>1</v>
      </c>
      <c r="D950" s="27" t="s">
        <v>26</v>
      </c>
      <c r="E950" s="28">
        <v>706</v>
      </c>
      <c r="F950" s="28">
        <v>706</v>
      </c>
      <c r="G950" s="28">
        <v>21.18</v>
      </c>
      <c r="H950" s="28">
        <v>0.6</v>
      </c>
      <c r="I950" s="28">
        <v>0.7</v>
      </c>
      <c r="J950" s="29">
        <v>4.5539999999999999E-3</v>
      </c>
      <c r="K950" s="28">
        <v>0.6</v>
      </c>
      <c r="L950" s="28">
        <v>0.7</v>
      </c>
      <c r="M950" s="29">
        <f t="shared" si="113"/>
        <v>4.5539999999999999E-3</v>
      </c>
      <c r="N950" s="30">
        <v>4714033642002</v>
      </c>
      <c r="O950" s="27">
        <v>85</v>
      </c>
      <c r="P950" s="27">
        <v>8518</v>
      </c>
      <c r="Q950" s="27" t="s">
        <v>227</v>
      </c>
      <c r="R950" s="31">
        <f>VLOOKUP(Q950,[1]Страна!D$1:F$120,2,FALSE)</f>
        <v>0.03</v>
      </c>
      <c r="S950" s="32" t="s">
        <v>28</v>
      </c>
      <c r="T950" s="27" t="str">
        <f>VLOOKUP(S950,[1]Страна!$A$2:$B$246,2,0)</f>
        <v>КИТАЙ</v>
      </c>
      <c r="W950" s="34"/>
      <c r="X950" s="35" t="e">
        <f t="shared" si="114"/>
        <v>#N/A</v>
      </c>
      <c r="Y950" s="35" t="e">
        <f>VLOOKUP(W950,A948:$S$5784,9,FALSE)</f>
        <v>#N/A</v>
      </c>
      <c r="Z950" s="36" t="e">
        <f t="shared" si="109"/>
        <v>#N/A</v>
      </c>
      <c r="AA950" s="37" t="e">
        <f t="shared" si="110"/>
        <v>#N/A</v>
      </c>
      <c r="AB950" s="38" t="e">
        <f t="shared" si="111"/>
        <v>#N/A</v>
      </c>
      <c r="AC950" s="39" t="e">
        <f t="shared" si="112"/>
        <v>#N/A</v>
      </c>
    </row>
    <row r="951" spans="1:29" ht="10.5" customHeight="1">
      <c r="A951" s="25">
        <v>231347</v>
      </c>
      <c r="B951" s="26" t="s">
        <v>1285</v>
      </c>
      <c r="C951" s="27">
        <v>1</v>
      </c>
      <c r="D951" s="27" t="s">
        <v>26</v>
      </c>
      <c r="E951" s="28">
        <v>680</v>
      </c>
      <c r="F951" s="28">
        <v>680</v>
      </c>
      <c r="G951" s="28">
        <v>20.399999999999999</v>
      </c>
      <c r="H951" s="28">
        <v>0.59099999999999997</v>
      </c>
      <c r="I951" s="28">
        <v>0.7</v>
      </c>
      <c r="J951" s="29">
        <v>4.0000000000000001E-3</v>
      </c>
      <c r="K951" s="28">
        <v>0.59099999999999997</v>
      </c>
      <c r="L951" s="28">
        <v>0.7</v>
      </c>
      <c r="M951" s="29">
        <f t="shared" si="113"/>
        <v>4.0000000000000001E-3</v>
      </c>
      <c r="N951" s="30">
        <v>4714033642040</v>
      </c>
      <c r="O951" s="27">
        <v>85</v>
      </c>
      <c r="P951" s="27">
        <v>8518</v>
      </c>
      <c r="Q951" s="27" t="s">
        <v>227</v>
      </c>
      <c r="R951" s="31">
        <f>VLOOKUP(Q951,[1]Страна!D$1:F$120,2,FALSE)</f>
        <v>0.03</v>
      </c>
      <c r="S951" s="32" t="s">
        <v>28</v>
      </c>
      <c r="T951" s="27" t="str">
        <f>VLOOKUP(S951,[1]Страна!$A$2:$B$246,2,0)</f>
        <v>КИТАЙ</v>
      </c>
      <c r="W951" s="34"/>
      <c r="X951" s="35" t="e">
        <f t="shared" si="114"/>
        <v>#N/A</v>
      </c>
      <c r="Y951" s="35" t="e">
        <f>VLOOKUP(W951,A949:$S$5784,9,FALSE)</f>
        <v>#N/A</v>
      </c>
      <c r="Z951" s="36" t="e">
        <f t="shared" si="109"/>
        <v>#N/A</v>
      </c>
      <c r="AA951" s="37" t="e">
        <f t="shared" si="110"/>
        <v>#N/A</v>
      </c>
      <c r="AB951" s="38" t="e">
        <f t="shared" si="111"/>
        <v>#N/A</v>
      </c>
      <c r="AC951" s="39" t="e">
        <f t="shared" si="112"/>
        <v>#N/A</v>
      </c>
    </row>
    <row r="952" spans="1:29" ht="10.5" customHeight="1">
      <c r="A952" s="25">
        <v>205112</v>
      </c>
      <c r="B952" s="26" t="s">
        <v>1286</v>
      </c>
      <c r="C952" s="27">
        <v>1</v>
      </c>
      <c r="D952" s="27" t="s">
        <v>26</v>
      </c>
      <c r="E952" s="28">
        <v>434</v>
      </c>
      <c r="F952" s="28">
        <v>434</v>
      </c>
      <c r="G952" s="28">
        <v>13.02</v>
      </c>
      <c r="H952" s="28">
        <v>2.4E-2</v>
      </c>
      <c r="I952" s="28">
        <v>3.4000000000000002E-2</v>
      </c>
      <c r="J952" s="29">
        <v>2.8E-3</v>
      </c>
      <c r="K952" s="28">
        <v>2.4E-2</v>
      </c>
      <c r="L952" s="28">
        <v>3.4000000000000002E-2</v>
      </c>
      <c r="M952" s="29">
        <f t="shared" si="113"/>
        <v>2.8E-3</v>
      </c>
      <c r="N952" s="30">
        <v>4714033641135</v>
      </c>
      <c r="O952" s="27">
        <v>85</v>
      </c>
      <c r="P952" s="27">
        <v>8518</v>
      </c>
      <c r="Q952" s="27" t="s">
        <v>227</v>
      </c>
      <c r="R952" s="31">
        <f>VLOOKUP(Q952,[1]Страна!D$1:F$120,2,FALSE)</f>
        <v>0.03</v>
      </c>
      <c r="S952" s="32" t="s">
        <v>28</v>
      </c>
      <c r="T952" s="27" t="str">
        <f>VLOOKUP(S952,[1]Страна!$A$2:$B$246,2,0)</f>
        <v>КИТАЙ</v>
      </c>
      <c r="W952" s="34"/>
      <c r="X952" s="35" t="e">
        <f t="shared" si="114"/>
        <v>#N/A</v>
      </c>
      <c r="Y952" s="35" t="e">
        <f>VLOOKUP(W952,A950:$S$5784,9,FALSE)</f>
        <v>#N/A</v>
      </c>
      <c r="Z952" s="36" t="e">
        <f t="shared" si="109"/>
        <v>#N/A</v>
      </c>
      <c r="AA952" s="37" t="e">
        <f t="shared" si="110"/>
        <v>#N/A</v>
      </c>
      <c r="AB952" s="38" t="e">
        <f t="shared" si="111"/>
        <v>#N/A</v>
      </c>
      <c r="AC952" s="39" t="e">
        <f t="shared" si="112"/>
        <v>#N/A</v>
      </c>
    </row>
    <row r="953" spans="1:29" ht="10.5" customHeight="1">
      <c r="A953" s="25">
        <v>212488</v>
      </c>
      <c r="B953" s="26" t="s">
        <v>1287</v>
      </c>
      <c r="C953" s="27">
        <v>3</v>
      </c>
      <c r="D953" s="27" t="s">
        <v>26</v>
      </c>
      <c r="E953" s="28">
        <v>332</v>
      </c>
      <c r="F953" s="28">
        <v>996</v>
      </c>
      <c r="G953" s="28">
        <v>29.88</v>
      </c>
      <c r="H953" s="28">
        <v>0.26</v>
      </c>
      <c r="I953" s="28">
        <v>0.45</v>
      </c>
      <c r="J953" s="29">
        <v>5.0000000000000001E-3</v>
      </c>
      <c r="K953" s="28">
        <v>0.78</v>
      </c>
      <c r="L953" s="28">
        <v>1.35</v>
      </c>
      <c r="M953" s="29">
        <f t="shared" si="113"/>
        <v>1.4999999999999999E-2</v>
      </c>
      <c r="N953" s="30">
        <v>4714033641142</v>
      </c>
      <c r="O953" s="27">
        <v>85</v>
      </c>
      <c r="P953" s="27">
        <v>8518</v>
      </c>
      <c r="Q953" s="27" t="s">
        <v>227</v>
      </c>
      <c r="R953" s="31">
        <f>VLOOKUP(Q953,[1]Страна!D$1:F$120,2,FALSE)</f>
        <v>0.03</v>
      </c>
      <c r="S953" s="32" t="s">
        <v>28</v>
      </c>
      <c r="T953" s="27" t="str">
        <f>VLOOKUP(S953,[1]Страна!$A$2:$B$246,2,0)</f>
        <v>КИТАЙ</v>
      </c>
      <c r="W953" s="34"/>
      <c r="X953" s="35" t="e">
        <f t="shared" si="114"/>
        <v>#N/A</v>
      </c>
      <c r="Y953" s="35" t="e">
        <f>VLOOKUP(W953,A951:$S$5784,9,FALSE)</f>
        <v>#N/A</v>
      </c>
      <c r="Z953" s="36" t="e">
        <f t="shared" si="109"/>
        <v>#N/A</v>
      </c>
      <c r="AA953" s="37" t="e">
        <f t="shared" si="110"/>
        <v>#N/A</v>
      </c>
      <c r="AB953" s="38" t="e">
        <f t="shared" si="111"/>
        <v>#N/A</v>
      </c>
      <c r="AC953" s="39" t="e">
        <f t="shared" si="112"/>
        <v>#N/A</v>
      </c>
    </row>
    <row r="954" spans="1:29" ht="10.5" customHeight="1">
      <c r="A954" s="25">
        <v>212489</v>
      </c>
      <c r="B954" s="26" t="s">
        <v>1288</v>
      </c>
      <c r="C954" s="27">
        <v>2</v>
      </c>
      <c r="D954" s="27" t="s">
        <v>26</v>
      </c>
      <c r="E954" s="28">
        <v>298</v>
      </c>
      <c r="F954" s="28">
        <v>596</v>
      </c>
      <c r="G954" s="28">
        <v>17.88</v>
      </c>
      <c r="H954" s="28">
        <v>0.3</v>
      </c>
      <c r="I954" s="28">
        <v>0.45</v>
      </c>
      <c r="J954" s="29">
        <v>3.3440000000000002E-3</v>
      </c>
      <c r="K954" s="28">
        <v>0.6</v>
      </c>
      <c r="L954" s="28">
        <v>0.9</v>
      </c>
      <c r="M954" s="29">
        <v>6.6880000000000004E-3</v>
      </c>
      <c r="N954" s="30" t="s">
        <v>1289</v>
      </c>
      <c r="O954" s="27">
        <v>85</v>
      </c>
      <c r="P954" s="27">
        <v>8518</v>
      </c>
      <c r="Q954" s="27" t="s">
        <v>227</v>
      </c>
      <c r="R954" s="31">
        <f>VLOOKUP(Q954,[1]Страна!D$1:F$120,2,FALSE)</f>
        <v>0.03</v>
      </c>
      <c r="S954" s="32" t="s">
        <v>28</v>
      </c>
      <c r="T954" s="27" t="str">
        <f>VLOOKUP(S954,[1]Страна!$A$2:$B$246,2,0)</f>
        <v>КИТАЙ</v>
      </c>
      <c r="W954" s="34"/>
      <c r="X954" s="35" t="e">
        <f t="shared" si="114"/>
        <v>#N/A</v>
      </c>
      <c r="Y954" s="35" t="e">
        <f>VLOOKUP(W954,A952:$S$5784,9,FALSE)</f>
        <v>#N/A</v>
      </c>
      <c r="Z954" s="36" t="e">
        <f t="shared" si="109"/>
        <v>#N/A</v>
      </c>
      <c r="AA954" s="37" t="e">
        <f t="shared" si="110"/>
        <v>#N/A</v>
      </c>
      <c r="AB954" s="38" t="e">
        <f t="shared" si="111"/>
        <v>#N/A</v>
      </c>
      <c r="AC954" s="39" t="e">
        <f t="shared" si="112"/>
        <v>#N/A</v>
      </c>
    </row>
    <row r="955" spans="1:29" ht="10.5" customHeight="1">
      <c r="A955" s="25">
        <v>221044</v>
      </c>
      <c r="B955" s="26" t="s">
        <v>1290</v>
      </c>
      <c r="C955" s="27">
        <v>3</v>
      </c>
      <c r="D955" s="27" t="s">
        <v>26</v>
      </c>
      <c r="E955" s="28">
        <v>476</v>
      </c>
      <c r="F955" s="28">
        <v>1428</v>
      </c>
      <c r="G955" s="28">
        <v>42.84</v>
      </c>
      <c r="H955" s="28">
        <v>0.26</v>
      </c>
      <c r="I955" s="28">
        <v>0.45</v>
      </c>
      <c r="J955" s="29">
        <v>4.9350000000000002E-3</v>
      </c>
      <c r="K955" s="28">
        <v>0.78</v>
      </c>
      <c r="L955" s="28">
        <v>1.35</v>
      </c>
      <c r="M955" s="29">
        <f>C955*J955</f>
        <v>1.4805E-2</v>
      </c>
      <c r="N955" s="30">
        <v>4714033641197</v>
      </c>
      <c r="O955" s="27">
        <v>85</v>
      </c>
      <c r="P955" s="27">
        <v>8518</v>
      </c>
      <c r="Q955" s="27" t="s">
        <v>227</v>
      </c>
      <c r="R955" s="31">
        <f>VLOOKUP(Q955,[1]Страна!D$1:F$120,2,FALSE)</f>
        <v>0.03</v>
      </c>
      <c r="S955" s="32" t="s">
        <v>28</v>
      </c>
      <c r="T955" s="27" t="str">
        <f>VLOOKUP(S955,[1]Страна!$A$2:$B$246,2,0)</f>
        <v>КИТАЙ</v>
      </c>
      <c r="W955" s="34"/>
      <c r="X955" s="35" t="e">
        <f t="shared" si="114"/>
        <v>#N/A</v>
      </c>
      <c r="Y955" s="35" t="e">
        <f>VLOOKUP(W955,A953:$S$5784,9,FALSE)</f>
        <v>#N/A</v>
      </c>
      <c r="Z955" s="36" t="e">
        <f t="shared" si="109"/>
        <v>#N/A</v>
      </c>
      <c r="AA955" s="37" t="e">
        <f t="shared" si="110"/>
        <v>#N/A</v>
      </c>
      <c r="AB955" s="38" t="e">
        <f t="shared" si="111"/>
        <v>#N/A</v>
      </c>
      <c r="AC955" s="39" t="e">
        <f t="shared" si="112"/>
        <v>#N/A</v>
      </c>
    </row>
    <row r="956" spans="1:29" ht="10.5" customHeight="1">
      <c r="A956" s="25">
        <v>212494</v>
      </c>
      <c r="B956" s="26" t="s">
        <v>1291</v>
      </c>
      <c r="C956" s="27">
        <v>2</v>
      </c>
      <c r="D956" s="27" t="s">
        <v>26</v>
      </c>
      <c r="E956" s="28">
        <v>391</v>
      </c>
      <c r="F956" s="28">
        <v>782</v>
      </c>
      <c r="G956" s="28">
        <v>23.46</v>
      </c>
      <c r="H956" s="28">
        <v>0.36</v>
      </c>
      <c r="I956" s="28">
        <v>0.45</v>
      </c>
      <c r="J956" s="29">
        <v>4.4000000000000003E-3</v>
      </c>
      <c r="K956" s="28">
        <v>0.72</v>
      </c>
      <c r="L956" s="28">
        <v>0.9</v>
      </c>
      <c r="M956" s="29">
        <f>C956*J956</f>
        <v>8.8000000000000005E-3</v>
      </c>
      <c r="N956" s="30">
        <v>4714033641203</v>
      </c>
      <c r="O956" s="27">
        <v>85</v>
      </c>
      <c r="P956" s="27">
        <v>8518</v>
      </c>
      <c r="Q956" s="27" t="s">
        <v>227</v>
      </c>
      <c r="R956" s="31">
        <f>VLOOKUP(Q956,[1]Страна!D$1:F$120,2,FALSE)</f>
        <v>0.03</v>
      </c>
      <c r="S956" s="32" t="s">
        <v>28</v>
      </c>
      <c r="T956" s="27" t="str">
        <f>VLOOKUP(S956,[1]Страна!$A$2:$B$246,2,0)</f>
        <v>КИТАЙ</v>
      </c>
      <c r="W956" s="34"/>
      <c r="X956" s="35" t="e">
        <f t="shared" si="114"/>
        <v>#N/A</v>
      </c>
      <c r="Y956" s="35" t="e">
        <f>VLOOKUP(W956,A954:$S$5784,9,FALSE)</f>
        <v>#N/A</v>
      </c>
      <c r="Z956" s="36" t="e">
        <f t="shared" si="109"/>
        <v>#N/A</v>
      </c>
      <c r="AA956" s="37" t="e">
        <f t="shared" si="110"/>
        <v>#N/A</v>
      </c>
      <c r="AB956" s="38" t="e">
        <f t="shared" si="111"/>
        <v>#N/A</v>
      </c>
      <c r="AC956" s="39" t="e">
        <f t="shared" si="112"/>
        <v>#N/A</v>
      </c>
    </row>
    <row r="957" spans="1:29" ht="10.5" customHeight="1">
      <c r="A957" s="41">
        <v>223027</v>
      </c>
      <c r="B957" s="42" t="s">
        <v>1292</v>
      </c>
      <c r="C957" s="43">
        <v>2</v>
      </c>
      <c r="D957" s="44" t="s">
        <v>26</v>
      </c>
      <c r="E957" s="45">
        <v>442</v>
      </c>
      <c r="F957" s="45">
        <v>884</v>
      </c>
      <c r="G957" s="46">
        <v>26.52</v>
      </c>
      <c r="H957" s="46">
        <v>0.42</v>
      </c>
      <c r="I957" s="46">
        <v>0.55000000000000004</v>
      </c>
      <c r="J957" s="47">
        <v>3.2399999999999998E-3</v>
      </c>
      <c r="K957" s="46">
        <v>0.84</v>
      </c>
      <c r="L957" s="46">
        <v>1.1000000000000001</v>
      </c>
      <c r="M957" s="47">
        <v>6.4799999999999996E-3</v>
      </c>
      <c r="N957" s="48" t="s">
        <v>1293</v>
      </c>
      <c r="O957" s="49">
        <v>85</v>
      </c>
      <c r="P957" s="49">
        <v>8518</v>
      </c>
      <c r="Q957" s="49" t="s">
        <v>227</v>
      </c>
      <c r="R957" s="50">
        <v>0.03</v>
      </c>
      <c r="S957" s="51" t="s">
        <v>28</v>
      </c>
      <c r="T957" s="27" t="str">
        <f>VLOOKUP(S957,[1]Страна!$A$2:$B$246,2,0)</f>
        <v>КИТАЙ</v>
      </c>
      <c r="W957" s="34"/>
      <c r="X957" s="35" t="e">
        <f t="shared" si="114"/>
        <v>#N/A</v>
      </c>
      <c r="Y957" s="35" t="e">
        <f>VLOOKUP(W957,A955:$S$5784,9,FALSE)</f>
        <v>#N/A</v>
      </c>
      <c r="Z957" s="36" t="e">
        <f t="shared" si="109"/>
        <v>#N/A</v>
      </c>
      <c r="AA957" s="37" t="e">
        <f t="shared" si="110"/>
        <v>#N/A</v>
      </c>
      <c r="AB957" s="38" t="e">
        <f t="shared" si="111"/>
        <v>#N/A</v>
      </c>
      <c r="AC957" s="39" t="e">
        <f t="shared" si="112"/>
        <v>#N/A</v>
      </c>
    </row>
    <row r="958" spans="1:29" ht="10.5" customHeight="1">
      <c r="A958" s="25">
        <v>223031</v>
      </c>
      <c r="B958" s="26" t="s">
        <v>1294</v>
      </c>
      <c r="C958" s="27">
        <v>3</v>
      </c>
      <c r="D958" s="27" t="s">
        <v>26</v>
      </c>
      <c r="E958" s="28">
        <v>391</v>
      </c>
      <c r="F958" s="28">
        <v>1173</v>
      </c>
      <c r="G958" s="28">
        <v>35.19</v>
      </c>
      <c r="H958" s="28">
        <v>0.36</v>
      </c>
      <c r="I958" s="28">
        <v>0.45</v>
      </c>
      <c r="J958" s="29">
        <v>3.2399999999999998E-3</v>
      </c>
      <c r="K958" s="28">
        <v>1.08</v>
      </c>
      <c r="L958" s="28">
        <v>1.35</v>
      </c>
      <c r="M958" s="29">
        <f>C958*J958</f>
        <v>9.7199999999999995E-3</v>
      </c>
      <c r="N958" s="30">
        <v>4714033641227</v>
      </c>
      <c r="O958" s="27">
        <v>85</v>
      </c>
      <c r="P958" s="27">
        <v>8518</v>
      </c>
      <c r="Q958" s="27" t="s">
        <v>227</v>
      </c>
      <c r="R958" s="31">
        <f>VLOOKUP(Q958,[1]Страна!D$1:F$120,2,FALSE)</f>
        <v>0.03</v>
      </c>
      <c r="S958" s="32" t="s">
        <v>28</v>
      </c>
      <c r="T958" s="27" t="str">
        <f>VLOOKUP(S958,[1]Страна!$A$2:$B$246,2,0)</f>
        <v>КИТАЙ</v>
      </c>
      <c r="W958" s="40"/>
      <c r="X958" s="35" t="e">
        <f t="shared" si="114"/>
        <v>#N/A</v>
      </c>
      <c r="Y958" s="35" t="e">
        <f>VLOOKUP(W958,A956:$S$5784,9,FALSE)</f>
        <v>#N/A</v>
      </c>
      <c r="Z958" s="36" t="e">
        <f t="shared" si="109"/>
        <v>#N/A</v>
      </c>
      <c r="AA958" s="37" t="e">
        <f t="shared" si="110"/>
        <v>#N/A</v>
      </c>
      <c r="AB958" s="38" t="e">
        <f t="shared" si="111"/>
        <v>#N/A</v>
      </c>
      <c r="AC958" s="39" t="e">
        <f t="shared" si="112"/>
        <v>#N/A</v>
      </c>
    </row>
    <row r="959" spans="1:29" ht="10.5" customHeight="1">
      <c r="A959" s="25">
        <v>212495</v>
      </c>
      <c r="B959" s="26" t="s">
        <v>1295</v>
      </c>
      <c r="C959" s="27">
        <v>3</v>
      </c>
      <c r="D959" s="27" t="s">
        <v>26</v>
      </c>
      <c r="E959" s="28">
        <v>438</v>
      </c>
      <c r="F959" s="28">
        <v>1314</v>
      </c>
      <c r="G959" s="28">
        <v>39.42</v>
      </c>
      <c r="H959" s="28">
        <v>0.45</v>
      </c>
      <c r="I959" s="28">
        <v>0.6</v>
      </c>
      <c r="J959" s="29">
        <v>5.0000000000000001E-3</v>
      </c>
      <c r="K959" s="28">
        <v>1.35</v>
      </c>
      <c r="L959" s="28">
        <v>1.8</v>
      </c>
      <c r="M959" s="29">
        <f>C959*J959</f>
        <v>1.4999999999999999E-2</v>
      </c>
      <c r="N959" s="30">
        <v>4714033641258</v>
      </c>
      <c r="O959" s="27">
        <v>85</v>
      </c>
      <c r="P959" s="27">
        <v>8518</v>
      </c>
      <c r="Q959" s="27" t="s">
        <v>227</v>
      </c>
      <c r="R959" s="31">
        <f>VLOOKUP(Q959,[1]Страна!D$1:F$120,2,FALSE)</f>
        <v>0.03</v>
      </c>
      <c r="S959" s="32" t="s">
        <v>28</v>
      </c>
      <c r="T959" s="27" t="str">
        <f>VLOOKUP(S959,[1]Страна!$A$2:$B$246,2,0)</f>
        <v>КИТАЙ</v>
      </c>
      <c r="W959" s="34"/>
      <c r="X959" s="35" t="e">
        <f t="shared" si="114"/>
        <v>#N/A</v>
      </c>
      <c r="Y959" s="35" t="e">
        <f>VLOOKUP(W959,A957:$S$5784,9,FALSE)</f>
        <v>#N/A</v>
      </c>
      <c r="Z959" s="36" t="e">
        <f t="shared" si="109"/>
        <v>#N/A</v>
      </c>
      <c r="AA959" s="37" t="e">
        <f t="shared" si="110"/>
        <v>#N/A</v>
      </c>
      <c r="AB959" s="38" t="e">
        <f t="shared" si="111"/>
        <v>#N/A</v>
      </c>
      <c r="AC959" s="39" t="e">
        <f t="shared" si="112"/>
        <v>#N/A</v>
      </c>
    </row>
    <row r="960" spans="1:29" ht="10.5" customHeight="1">
      <c r="A960" s="25">
        <v>212496</v>
      </c>
      <c r="B960" s="26" t="s">
        <v>1296</v>
      </c>
      <c r="C960" s="27">
        <v>1</v>
      </c>
      <c r="D960" s="27" t="s">
        <v>26</v>
      </c>
      <c r="E960" s="28">
        <v>583</v>
      </c>
      <c r="F960" s="28">
        <v>583</v>
      </c>
      <c r="G960" s="28">
        <v>17.489999999999998</v>
      </c>
      <c r="H960" s="28">
        <v>0.72</v>
      </c>
      <c r="I960" s="28">
        <v>0.8</v>
      </c>
      <c r="J960" s="29">
        <v>1.6799999999999999E-4</v>
      </c>
      <c r="K960" s="28">
        <v>0.72</v>
      </c>
      <c r="L960" s="28">
        <v>0.8</v>
      </c>
      <c r="M960" s="29">
        <f>C960*J960</f>
        <v>1.6799999999999999E-4</v>
      </c>
      <c r="N960" s="30">
        <v>0</v>
      </c>
      <c r="O960" s="27">
        <v>85</v>
      </c>
      <c r="P960" s="27">
        <v>8518</v>
      </c>
      <c r="Q960" s="27" t="s">
        <v>227</v>
      </c>
      <c r="R960" s="31">
        <f>VLOOKUP(Q960,[1]Страна!D$1:F$120,2,FALSE)</f>
        <v>0.03</v>
      </c>
      <c r="S960" s="32" t="s">
        <v>28</v>
      </c>
      <c r="T960" s="27" t="str">
        <f>VLOOKUP(S960,[1]Страна!$A$2:$B$246,2,0)</f>
        <v>КИТАЙ</v>
      </c>
      <c r="W960" s="34"/>
      <c r="X960" s="35" t="e">
        <f t="shared" si="114"/>
        <v>#N/A</v>
      </c>
      <c r="Y960" s="35" t="e">
        <f>VLOOKUP(W960,A958:$S$5784,9,FALSE)</f>
        <v>#N/A</v>
      </c>
      <c r="Z960" s="36" t="e">
        <f t="shared" si="109"/>
        <v>#N/A</v>
      </c>
      <c r="AA960" s="37" t="e">
        <f t="shared" si="110"/>
        <v>#N/A</v>
      </c>
      <c r="AB960" s="38" t="e">
        <f t="shared" si="111"/>
        <v>#N/A</v>
      </c>
      <c r="AC960" s="39" t="e">
        <f t="shared" si="112"/>
        <v>#N/A</v>
      </c>
    </row>
    <row r="961" spans="1:29" ht="10.5" customHeight="1">
      <c r="A961" s="25">
        <v>234754</v>
      </c>
      <c r="B961" s="26" t="s">
        <v>1297</v>
      </c>
      <c r="C961" s="27">
        <v>2</v>
      </c>
      <c r="D961" s="27" t="s">
        <v>26</v>
      </c>
      <c r="E961" s="28">
        <v>695</v>
      </c>
      <c r="F961" s="28">
        <v>1390</v>
      </c>
      <c r="G961" s="28">
        <v>41.699999999999996</v>
      </c>
      <c r="H961" s="28">
        <v>0.3</v>
      </c>
      <c r="I961" s="28">
        <v>0.4</v>
      </c>
      <c r="J961" s="29">
        <v>8.1999999999999998E-4</v>
      </c>
      <c r="K961" s="28">
        <v>0.6</v>
      </c>
      <c r="L961" s="28">
        <v>0.8</v>
      </c>
      <c r="M961" s="29">
        <v>1.64E-3</v>
      </c>
      <c r="N961" s="30" t="s">
        <v>1298</v>
      </c>
      <c r="O961" s="27">
        <v>85</v>
      </c>
      <c r="P961" s="27">
        <v>8518</v>
      </c>
      <c r="Q961" s="27" t="s">
        <v>227</v>
      </c>
      <c r="R961" s="31">
        <f>VLOOKUP(Q961,[1]Страна!D$1:F$120,2,FALSE)</f>
        <v>0.03</v>
      </c>
      <c r="S961" s="32" t="s">
        <v>28</v>
      </c>
      <c r="T961" s="27" t="str">
        <f>VLOOKUP(S961,[1]Страна!$A$2:$B$246,2,0)</f>
        <v>КИТАЙ</v>
      </c>
      <c r="W961" s="34"/>
      <c r="X961" s="35" t="e">
        <f t="shared" si="114"/>
        <v>#N/A</v>
      </c>
      <c r="Y961" s="35" t="e">
        <f>VLOOKUP(W961,A959:$S$5784,9,FALSE)</f>
        <v>#N/A</v>
      </c>
      <c r="Z961" s="36" t="e">
        <f t="shared" si="109"/>
        <v>#N/A</v>
      </c>
      <c r="AA961" s="37" t="e">
        <f t="shared" si="110"/>
        <v>#N/A</v>
      </c>
      <c r="AB961" s="38" t="e">
        <f t="shared" si="111"/>
        <v>#N/A</v>
      </c>
      <c r="AC961" s="39" t="e">
        <f t="shared" si="112"/>
        <v>#N/A</v>
      </c>
    </row>
    <row r="962" spans="1:29" ht="10.5" customHeight="1">
      <c r="A962" s="25">
        <v>154843</v>
      </c>
      <c r="B962" s="26" t="s">
        <v>1299</v>
      </c>
      <c r="C962" s="27">
        <v>2</v>
      </c>
      <c r="D962" s="27" t="s">
        <v>26</v>
      </c>
      <c r="E962" s="28">
        <v>497</v>
      </c>
      <c r="F962" s="28">
        <v>994</v>
      </c>
      <c r="G962" s="28">
        <v>29.82</v>
      </c>
      <c r="H962" s="28">
        <v>0.4</v>
      </c>
      <c r="I962" s="28">
        <v>0.54</v>
      </c>
      <c r="J962" s="29">
        <v>3.6800000000000001E-3</v>
      </c>
      <c r="K962" s="28">
        <v>0.8</v>
      </c>
      <c r="L962" s="28">
        <v>1.08</v>
      </c>
      <c r="M962" s="29">
        <v>7.3600000000000002E-3</v>
      </c>
      <c r="N962" s="30" t="s">
        <v>1300</v>
      </c>
      <c r="O962" s="27">
        <v>85</v>
      </c>
      <c r="P962" s="27">
        <v>8518</v>
      </c>
      <c r="Q962" s="27" t="s">
        <v>227</v>
      </c>
      <c r="R962" s="31">
        <f>VLOOKUP(Q962,[1]Страна!D$1:F$120,2,FALSE)</f>
        <v>0.03</v>
      </c>
      <c r="S962" s="32" t="s">
        <v>28</v>
      </c>
      <c r="T962" s="27" t="str">
        <f>VLOOKUP(S962,[1]Страна!$A$2:$B$246,2,0)</f>
        <v>КИТАЙ</v>
      </c>
      <c r="W962" s="40"/>
      <c r="X962" s="35" t="e">
        <f t="shared" si="114"/>
        <v>#N/A</v>
      </c>
      <c r="Y962" s="35" t="e">
        <f>VLOOKUP(W962,A960:$S$5784,9,FALSE)</f>
        <v>#N/A</v>
      </c>
      <c r="Z962" s="36" t="e">
        <f t="shared" si="109"/>
        <v>#N/A</v>
      </c>
      <c r="AA962" s="37" t="e">
        <f t="shared" si="110"/>
        <v>#N/A</v>
      </c>
      <c r="AB962" s="38" t="e">
        <f t="shared" si="111"/>
        <v>#N/A</v>
      </c>
      <c r="AC962" s="39" t="e">
        <f t="shared" si="112"/>
        <v>#N/A</v>
      </c>
    </row>
    <row r="963" spans="1:29" ht="10.5" customHeight="1">
      <c r="A963" s="25">
        <v>240813</v>
      </c>
      <c r="B963" s="26" t="s">
        <v>1301</v>
      </c>
      <c r="C963" s="27">
        <v>1</v>
      </c>
      <c r="D963" s="27" t="s">
        <v>26</v>
      </c>
      <c r="E963" s="28">
        <v>909</v>
      </c>
      <c r="F963" s="28">
        <v>909</v>
      </c>
      <c r="G963" s="28">
        <v>27.27</v>
      </c>
      <c r="H963" s="28">
        <v>0.1</v>
      </c>
      <c r="I963" s="28">
        <v>0.2</v>
      </c>
      <c r="J963" s="29">
        <v>6.9800000000000001E-3</v>
      </c>
      <c r="K963" s="28">
        <v>0.1</v>
      </c>
      <c r="L963" s="28">
        <v>0.2</v>
      </c>
      <c r="M963" s="29">
        <v>6.9800000000000001E-3</v>
      </c>
      <c r="N963" s="30">
        <v>4714033642088</v>
      </c>
      <c r="O963" s="27">
        <v>85</v>
      </c>
      <c r="P963" s="27">
        <v>8518</v>
      </c>
      <c r="Q963" s="27" t="s">
        <v>227</v>
      </c>
      <c r="R963" s="31">
        <v>0.03</v>
      </c>
      <c r="S963" s="32" t="s">
        <v>28</v>
      </c>
      <c r="T963" s="27" t="str">
        <f>VLOOKUP(S963,[1]Страна!$A$2:$B$246,2,0)</f>
        <v>КИТАЙ</v>
      </c>
      <c r="W963" s="40"/>
      <c r="X963" s="35" t="e">
        <f t="shared" si="114"/>
        <v>#N/A</v>
      </c>
      <c r="Y963" s="35" t="e">
        <f>VLOOKUP(W963,A961:$S$5784,9,FALSE)</f>
        <v>#N/A</v>
      </c>
      <c r="Z963" s="36" t="e">
        <f t="shared" ref="Z963:Z1026" si="115">VLOOKUP(W963,A$3:T$5784,18,FALSE)</f>
        <v>#N/A</v>
      </c>
      <c r="AA963" s="37" t="e">
        <f t="shared" ref="AA963:AA1026" si="116">VLOOKUP(W963,A$3:S$5784,10,FALSE)</f>
        <v>#N/A</v>
      </c>
      <c r="AB963" s="38" t="e">
        <f t="shared" ref="AB963:AB1026" si="117">VLOOKUP(W963,A$3:T$5784,20,FALSE)</f>
        <v>#N/A</v>
      </c>
      <c r="AC963" s="39" t="e">
        <f t="shared" si="112"/>
        <v>#N/A</v>
      </c>
    </row>
    <row r="964" spans="1:29" ht="10.5" customHeight="1">
      <c r="A964" s="25">
        <v>238201</v>
      </c>
      <c r="B964" s="26" t="s">
        <v>1302</v>
      </c>
      <c r="C964" s="27">
        <v>1</v>
      </c>
      <c r="D964" s="27" t="s">
        <v>26</v>
      </c>
      <c r="E964" s="28">
        <v>1014</v>
      </c>
      <c r="F964" s="28">
        <v>1014</v>
      </c>
      <c r="G964" s="28">
        <v>30.419999999999998</v>
      </c>
      <c r="H964" s="28">
        <v>0.4</v>
      </c>
      <c r="I964" s="28">
        <v>0.5</v>
      </c>
      <c r="J964" s="29">
        <v>5.0000000000000001E-3</v>
      </c>
      <c r="K964" s="28">
        <v>0.4</v>
      </c>
      <c r="L964" s="28">
        <v>0.5</v>
      </c>
      <c r="M964" s="29">
        <v>5.0000000000000001E-3</v>
      </c>
      <c r="N964" s="30" t="s">
        <v>1303</v>
      </c>
      <c r="O964" s="27">
        <v>85</v>
      </c>
      <c r="P964" s="27">
        <v>8518</v>
      </c>
      <c r="Q964" s="27" t="s">
        <v>227</v>
      </c>
      <c r="R964" s="31">
        <f>VLOOKUP(Q964,[1]Страна!D$1:F$120,2,FALSE)</f>
        <v>0.03</v>
      </c>
      <c r="S964" s="32" t="s">
        <v>28</v>
      </c>
      <c r="T964" s="27" t="str">
        <f>VLOOKUP(S964,[1]Страна!$A$2:$B$246,2,0)</f>
        <v>КИТАЙ</v>
      </c>
      <c r="W964" s="40"/>
      <c r="X964" s="35" t="e">
        <f t="shared" si="114"/>
        <v>#N/A</v>
      </c>
      <c r="Y964" s="35" t="e">
        <f>VLOOKUP(W964,A962:$S$5784,9,FALSE)</f>
        <v>#N/A</v>
      </c>
      <c r="Z964" s="36" t="e">
        <f t="shared" si="115"/>
        <v>#N/A</v>
      </c>
      <c r="AA964" s="37" t="e">
        <f t="shared" si="116"/>
        <v>#N/A</v>
      </c>
      <c r="AB964" s="38" t="e">
        <f t="shared" si="117"/>
        <v>#N/A</v>
      </c>
      <c r="AC964" s="39" t="e">
        <f t="shared" ref="AC964:AC1027" si="118">VLOOKUP(W964,A$3:T$5784,14,FALSE)</f>
        <v>#N/A</v>
      </c>
    </row>
    <row r="965" spans="1:29" ht="10.5" customHeight="1">
      <c r="A965" s="25">
        <v>205019</v>
      </c>
      <c r="B965" s="26" t="s">
        <v>1304</v>
      </c>
      <c r="C965" s="27">
        <v>1</v>
      </c>
      <c r="D965" s="27" t="s">
        <v>26</v>
      </c>
      <c r="E965" s="28">
        <v>2669</v>
      </c>
      <c r="F965" s="28">
        <v>2669</v>
      </c>
      <c r="G965" s="28">
        <v>80.069999999999993</v>
      </c>
      <c r="H965" s="28">
        <v>1.7</v>
      </c>
      <c r="I965" s="28">
        <v>2.1</v>
      </c>
      <c r="J965" s="29">
        <v>1.2E-2</v>
      </c>
      <c r="K965" s="28">
        <v>1.7</v>
      </c>
      <c r="L965" s="28">
        <v>2.1</v>
      </c>
      <c r="M965" s="29">
        <f>C965*J965</f>
        <v>1.2E-2</v>
      </c>
      <c r="N965" s="30">
        <v>3838942035555</v>
      </c>
      <c r="O965" s="27">
        <v>85</v>
      </c>
      <c r="P965" s="27">
        <v>8509</v>
      </c>
      <c r="Q965" s="27" t="s">
        <v>288</v>
      </c>
      <c r="R965" s="31">
        <f>VLOOKUP(Q965,[1]Страна!D$1:F$120,2,FALSE)</f>
        <v>0.03</v>
      </c>
      <c r="S965" s="32" t="s">
        <v>28</v>
      </c>
      <c r="T965" s="27" t="str">
        <f>VLOOKUP(S965,[1]Страна!$A$2:$B$246,2,0)</f>
        <v>КИТАЙ</v>
      </c>
      <c r="W965" s="40"/>
      <c r="X965" s="35" t="e">
        <f t="shared" si="114"/>
        <v>#N/A</v>
      </c>
      <c r="Y965" s="35" t="e">
        <f>VLOOKUP(W965,A963:$S$5784,9,FALSE)</f>
        <v>#N/A</v>
      </c>
      <c r="Z965" s="36" t="e">
        <f t="shared" si="115"/>
        <v>#N/A</v>
      </c>
      <c r="AA965" s="37" t="e">
        <f t="shared" si="116"/>
        <v>#N/A</v>
      </c>
      <c r="AB965" s="38" t="e">
        <f t="shared" si="117"/>
        <v>#N/A</v>
      </c>
      <c r="AC965" s="39" t="e">
        <f t="shared" si="118"/>
        <v>#N/A</v>
      </c>
    </row>
    <row r="966" spans="1:29" ht="10.5" customHeight="1">
      <c r="A966" s="25" t="s">
        <v>1305</v>
      </c>
      <c r="B966" s="26" t="s">
        <v>1306</v>
      </c>
      <c r="C966" s="27">
        <v>5</v>
      </c>
      <c r="D966" s="27"/>
      <c r="E966" s="28">
        <v>89</v>
      </c>
      <c r="F966" s="28">
        <v>445</v>
      </c>
      <c r="G966" s="28">
        <v>13.35</v>
      </c>
      <c r="H966" s="28">
        <v>0.7</v>
      </c>
      <c r="I966" s="28">
        <v>1</v>
      </c>
      <c r="J966" s="29">
        <v>1.4375000000000001E-2</v>
      </c>
      <c r="K966" s="28"/>
      <c r="L966" s="28"/>
      <c r="M966" s="29">
        <f>C966*J966</f>
        <v>7.1875000000000008E-2</v>
      </c>
      <c r="N966" s="30"/>
      <c r="O966" s="27"/>
      <c r="P966" s="27"/>
      <c r="Q966" s="27" t="s">
        <v>288</v>
      </c>
      <c r="R966" s="31">
        <f>VLOOKUP(Q966,[1]Страна!D$1:F$120,2,FALSE)</f>
        <v>0.03</v>
      </c>
      <c r="S966" s="32" t="s">
        <v>1307</v>
      </c>
      <c r="T966" s="27" t="str">
        <f>VLOOKUP(S966,[1]Страна!$A$2:$B$246,2,0)</f>
        <v>ФРАНЦИЯ</v>
      </c>
      <c r="W966" s="34"/>
      <c r="X966" s="35" t="e">
        <f t="shared" si="114"/>
        <v>#N/A</v>
      </c>
      <c r="Y966" s="35" t="e">
        <f>VLOOKUP(W966,A964:$S$5784,9,FALSE)</f>
        <v>#N/A</v>
      </c>
      <c r="Z966" s="36" t="e">
        <f t="shared" si="115"/>
        <v>#N/A</v>
      </c>
      <c r="AA966" s="37" t="e">
        <f t="shared" si="116"/>
        <v>#N/A</v>
      </c>
      <c r="AB966" s="38" t="e">
        <f t="shared" si="117"/>
        <v>#N/A</v>
      </c>
      <c r="AC966" s="39" t="e">
        <f t="shared" si="118"/>
        <v>#N/A</v>
      </c>
    </row>
    <row r="967" spans="1:29" ht="10.5" customHeight="1">
      <c r="A967" s="25" t="s">
        <v>1308</v>
      </c>
      <c r="B967" s="26" t="s">
        <v>1309</v>
      </c>
      <c r="C967" s="27">
        <v>10</v>
      </c>
      <c r="D967" s="27"/>
      <c r="E967" s="28">
        <v>51</v>
      </c>
      <c r="F967" s="28">
        <v>510</v>
      </c>
      <c r="G967" s="28">
        <v>15.299999999999999</v>
      </c>
      <c r="H967" s="28">
        <v>1.3</v>
      </c>
      <c r="I967" s="28">
        <v>2.5</v>
      </c>
      <c r="J967" s="29">
        <v>1.4375000000000001E-2</v>
      </c>
      <c r="K967" s="28"/>
      <c r="L967" s="28"/>
      <c r="M967" s="29">
        <f>C967*J967</f>
        <v>0.14375000000000002</v>
      </c>
      <c r="N967" s="30"/>
      <c r="O967" s="27"/>
      <c r="P967" s="27"/>
      <c r="Q967" s="27" t="s">
        <v>288</v>
      </c>
      <c r="R967" s="31">
        <f>VLOOKUP(Q967,[1]Страна!D$1:F$120,2,FALSE)</f>
        <v>0.03</v>
      </c>
      <c r="S967" s="32" t="s">
        <v>1307</v>
      </c>
      <c r="T967" s="27" t="str">
        <f>VLOOKUP(S967,[1]Страна!$A$2:$B$246,2,0)</f>
        <v>ФРАНЦИЯ</v>
      </c>
      <c r="W967" s="34"/>
      <c r="X967" s="35" t="e">
        <f t="shared" si="114"/>
        <v>#N/A</v>
      </c>
      <c r="Y967" s="35" t="e">
        <f>VLOOKUP(W967,A965:$S$5784,9,FALSE)</f>
        <v>#N/A</v>
      </c>
      <c r="Z967" s="36" t="e">
        <f t="shared" si="115"/>
        <v>#N/A</v>
      </c>
      <c r="AA967" s="37" t="e">
        <f t="shared" si="116"/>
        <v>#N/A</v>
      </c>
      <c r="AB967" s="38" t="e">
        <f t="shared" si="117"/>
        <v>#N/A</v>
      </c>
      <c r="AC967" s="39" t="e">
        <f t="shared" si="118"/>
        <v>#N/A</v>
      </c>
    </row>
    <row r="968" spans="1:29" ht="10.5" customHeight="1">
      <c r="A968" s="25">
        <v>39500</v>
      </c>
      <c r="B968" s="26" t="s">
        <v>1310</v>
      </c>
      <c r="C968" s="27">
        <v>4</v>
      </c>
      <c r="D968" s="27" t="s">
        <v>26</v>
      </c>
      <c r="E968" s="28">
        <v>1617</v>
      </c>
      <c r="F968" s="28">
        <v>6468</v>
      </c>
      <c r="G968" s="28">
        <v>194.04</v>
      </c>
      <c r="H968" s="28">
        <v>0.75</v>
      </c>
      <c r="I968" s="28">
        <v>0.9</v>
      </c>
      <c r="J968" s="29">
        <v>1.152E-3</v>
      </c>
      <c r="K968" s="28">
        <v>3</v>
      </c>
      <c r="L968" s="28">
        <v>3.6</v>
      </c>
      <c r="M968" s="29">
        <v>4.6080000000000001E-3</v>
      </c>
      <c r="N968" s="30" t="s">
        <v>1311</v>
      </c>
      <c r="O968" s="27">
        <v>85</v>
      </c>
      <c r="P968" s="27">
        <v>8509</v>
      </c>
      <c r="Q968" s="27" t="s">
        <v>288</v>
      </c>
      <c r="R968" s="31">
        <v>0.03</v>
      </c>
      <c r="S968" s="32" t="s">
        <v>28</v>
      </c>
      <c r="T968" s="27" t="str">
        <f>VLOOKUP(S968,[1]Страна!$A$2:$B$246,2,0)</f>
        <v>КИТАЙ</v>
      </c>
      <c r="W968" s="34"/>
      <c r="X968" s="35" t="e">
        <f t="shared" si="114"/>
        <v>#N/A</v>
      </c>
      <c r="Y968" s="35" t="e">
        <f>VLOOKUP(W968,A966:$S$5784,9,FALSE)</f>
        <v>#N/A</v>
      </c>
      <c r="Z968" s="36" t="e">
        <f t="shared" si="115"/>
        <v>#N/A</v>
      </c>
      <c r="AA968" s="37" t="e">
        <f t="shared" si="116"/>
        <v>#N/A</v>
      </c>
      <c r="AB968" s="38" t="e">
        <f t="shared" si="117"/>
        <v>#N/A</v>
      </c>
      <c r="AC968" s="39" t="e">
        <f t="shared" si="118"/>
        <v>#N/A</v>
      </c>
    </row>
    <row r="969" spans="1:29" ht="10.5" customHeight="1">
      <c r="A969" s="25">
        <v>105289</v>
      </c>
      <c r="B969" s="26" t="s">
        <v>1312</v>
      </c>
      <c r="C969" s="27">
        <v>1</v>
      </c>
      <c r="D969" s="27" t="s">
        <v>26</v>
      </c>
      <c r="E969" s="28">
        <v>1292</v>
      </c>
      <c r="F969" s="28">
        <v>1292</v>
      </c>
      <c r="G969" s="28">
        <v>38.76</v>
      </c>
      <c r="H969" s="28">
        <v>2.7</v>
      </c>
      <c r="I969" s="28">
        <v>3</v>
      </c>
      <c r="J969" s="29">
        <v>5.4000000000000003E-3</v>
      </c>
      <c r="K969" s="28">
        <v>2.7</v>
      </c>
      <c r="L969" s="28">
        <v>3</v>
      </c>
      <c r="M969" s="29">
        <f>C969*J969</f>
        <v>5.4000000000000003E-3</v>
      </c>
      <c r="N969" s="30">
        <v>4895156863687</v>
      </c>
      <c r="O969" s="27">
        <v>85</v>
      </c>
      <c r="P969" s="27">
        <v>8509</v>
      </c>
      <c r="Q969" s="27" t="s">
        <v>288</v>
      </c>
      <c r="R969" s="31">
        <f>VLOOKUP(Q969,[1]Страна!D$1:F$120,2,FALSE)</f>
        <v>0.03</v>
      </c>
      <c r="S969" s="32" t="s">
        <v>28</v>
      </c>
      <c r="T969" s="27" t="str">
        <f>VLOOKUP(S969,[1]Страна!$A$2:$B$246,2,0)</f>
        <v>КИТАЙ</v>
      </c>
      <c r="W969" s="40"/>
      <c r="X969" s="35" t="e">
        <f t="shared" si="114"/>
        <v>#N/A</v>
      </c>
      <c r="Y969" s="35" t="e">
        <f>VLOOKUP(W969,A967:$S$5784,9,FALSE)</f>
        <v>#N/A</v>
      </c>
      <c r="Z969" s="36" t="e">
        <f t="shared" si="115"/>
        <v>#N/A</v>
      </c>
      <c r="AA969" s="37" t="e">
        <f t="shared" si="116"/>
        <v>#N/A</v>
      </c>
      <c r="AB969" s="38" t="e">
        <f t="shared" si="117"/>
        <v>#N/A</v>
      </c>
      <c r="AC969" s="39" t="e">
        <f t="shared" si="118"/>
        <v>#N/A</v>
      </c>
    </row>
    <row r="970" spans="1:29" ht="10.5" customHeight="1">
      <c r="A970" s="25" t="s">
        <v>1313</v>
      </c>
      <c r="B970" s="26" t="s">
        <v>1314</v>
      </c>
      <c r="C970" s="27">
        <v>6</v>
      </c>
      <c r="D970" s="27" t="s">
        <v>220</v>
      </c>
      <c r="E970" s="28">
        <v>2396</v>
      </c>
      <c r="F970" s="28">
        <v>14376</v>
      </c>
      <c r="G970" s="28">
        <v>290.39519999999999</v>
      </c>
      <c r="H970" s="28">
        <v>2.1</v>
      </c>
      <c r="I970" s="28">
        <v>2.5</v>
      </c>
      <c r="J970" s="29">
        <v>2.3562E-2</v>
      </c>
      <c r="K970" s="28">
        <v>12.6</v>
      </c>
      <c r="L970" s="28">
        <v>15</v>
      </c>
      <c r="M970" s="29">
        <v>0</v>
      </c>
      <c r="N970" s="30"/>
      <c r="O970" s="27">
        <v>85</v>
      </c>
      <c r="P970" s="27">
        <v>8516</v>
      </c>
      <c r="Q970" s="27" t="s">
        <v>421</v>
      </c>
      <c r="R970" s="31">
        <f>VLOOKUP(Q970,[1]Страна!D$1:F$120,2,FALSE)</f>
        <v>0.03</v>
      </c>
      <c r="S970" s="32" t="s">
        <v>28</v>
      </c>
      <c r="T970" s="27" t="str">
        <f>VLOOKUP(S970,[1]Страна!$A$2:$B$246,2,0)</f>
        <v>КИТАЙ</v>
      </c>
      <c r="W970" s="34"/>
      <c r="X970" s="35" t="e">
        <f t="shared" si="114"/>
        <v>#N/A</v>
      </c>
      <c r="Y970" s="35" t="e">
        <f>VLOOKUP(W970,A968:$S$5784,9,FALSE)</f>
        <v>#N/A</v>
      </c>
      <c r="Z970" s="36" t="e">
        <f t="shared" si="115"/>
        <v>#N/A</v>
      </c>
      <c r="AA970" s="37" t="e">
        <f t="shared" si="116"/>
        <v>#N/A</v>
      </c>
      <c r="AB970" s="38" t="e">
        <f t="shared" si="117"/>
        <v>#N/A</v>
      </c>
      <c r="AC970" s="39" t="e">
        <f t="shared" si="118"/>
        <v>#N/A</v>
      </c>
    </row>
    <row r="971" spans="1:29" ht="10.5" customHeight="1">
      <c r="A971" s="25" t="s">
        <v>1315</v>
      </c>
      <c r="B971" s="26" t="s">
        <v>1316</v>
      </c>
      <c r="C971" s="27">
        <v>12</v>
      </c>
      <c r="D971" s="27" t="s">
        <v>220</v>
      </c>
      <c r="E971" s="28">
        <v>1711</v>
      </c>
      <c r="F971" s="28">
        <v>20532</v>
      </c>
      <c r="G971" s="28">
        <v>414.74639999999999</v>
      </c>
      <c r="H971" s="28">
        <v>1.7</v>
      </c>
      <c r="I971" s="28">
        <v>2.0416666669999999</v>
      </c>
      <c r="J971" s="29">
        <v>2.3562E-2</v>
      </c>
      <c r="K971" s="28">
        <v>20.399999999999999</v>
      </c>
      <c r="L971" s="28">
        <v>24.5</v>
      </c>
      <c r="M971" s="29">
        <v>0</v>
      </c>
      <c r="N971" s="30"/>
      <c r="O971" s="27">
        <v>85</v>
      </c>
      <c r="P971" s="27">
        <v>8516</v>
      </c>
      <c r="Q971" s="27" t="s">
        <v>421</v>
      </c>
      <c r="R971" s="31">
        <f>VLOOKUP(Q971,[1]Страна!D$1:F$120,2,FALSE)</f>
        <v>0.03</v>
      </c>
      <c r="S971" s="32" t="s">
        <v>28</v>
      </c>
      <c r="T971" s="27" t="str">
        <f>VLOOKUP(S971,[1]Страна!$A$2:$B$246,2,0)</f>
        <v>КИТАЙ</v>
      </c>
      <c r="W971" s="34"/>
      <c r="X971" s="35" t="e">
        <f t="shared" si="114"/>
        <v>#N/A</v>
      </c>
      <c r="Y971" s="35" t="e">
        <f>VLOOKUP(W971,A969:$S$5784,9,FALSE)</f>
        <v>#N/A</v>
      </c>
      <c r="Z971" s="36" t="e">
        <f t="shared" si="115"/>
        <v>#N/A</v>
      </c>
      <c r="AA971" s="37" t="e">
        <f t="shared" si="116"/>
        <v>#N/A</v>
      </c>
      <c r="AB971" s="38" t="e">
        <f t="shared" si="117"/>
        <v>#N/A</v>
      </c>
      <c r="AC971" s="39" t="e">
        <f t="shared" si="118"/>
        <v>#N/A</v>
      </c>
    </row>
    <row r="972" spans="1:29" ht="10.5" customHeight="1">
      <c r="A972" s="25" t="s">
        <v>1317</v>
      </c>
      <c r="B972" s="26" t="s">
        <v>1318</v>
      </c>
      <c r="C972" s="27">
        <v>55</v>
      </c>
      <c r="D972" s="27" t="s">
        <v>26</v>
      </c>
      <c r="E972" s="28">
        <v>2016</v>
      </c>
      <c r="F972" s="28">
        <f>C972*E972</f>
        <v>110880</v>
      </c>
      <c r="G972" s="28"/>
      <c r="H972" s="28">
        <v>3.4</v>
      </c>
      <c r="I972" s="28">
        <f>H972+1</f>
        <v>4.4000000000000004</v>
      </c>
      <c r="J972" s="29">
        <v>0.27456000000000003</v>
      </c>
      <c r="K972" s="28"/>
      <c r="L972" s="28"/>
      <c r="M972" s="29"/>
      <c r="N972" s="30"/>
      <c r="O972" s="27"/>
      <c r="P972" s="27"/>
      <c r="Q972" s="27"/>
      <c r="R972" s="31" t="e">
        <f>VLOOKUP(Q972,[1]Страна!D$1:F$120,2,FALSE)</f>
        <v>#N/A</v>
      </c>
      <c r="S972" s="32" t="s">
        <v>28</v>
      </c>
      <c r="T972" s="27" t="str">
        <f>VLOOKUP(S972,[1]Страна!$A$2:$B$246,2,0)</f>
        <v>КИТАЙ</v>
      </c>
      <c r="W972" s="34"/>
      <c r="X972" s="35" t="e">
        <f t="shared" si="114"/>
        <v>#N/A</v>
      </c>
      <c r="Y972" s="35" t="e">
        <f>VLOOKUP(W972,A970:$S$5784,9,FALSE)</f>
        <v>#N/A</v>
      </c>
      <c r="Z972" s="36" t="e">
        <f t="shared" si="115"/>
        <v>#N/A</v>
      </c>
      <c r="AA972" s="37" t="e">
        <f t="shared" si="116"/>
        <v>#N/A</v>
      </c>
      <c r="AB972" s="38" t="e">
        <f t="shared" si="117"/>
        <v>#N/A</v>
      </c>
      <c r="AC972" s="39" t="e">
        <f t="shared" si="118"/>
        <v>#N/A</v>
      </c>
    </row>
    <row r="973" spans="1:29" ht="10.5" customHeight="1">
      <c r="A973" s="25" t="s">
        <v>1319</v>
      </c>
      <c r="B973" s="26" t="s">
        <v>1320</v>
      </c>
      <c r="C973" s="27">
        <v>55</v>
      </c>
      <c r="D973" s="27" t="s">
        <v>26</v>
      </c>
      <c r="E973" s="28">
        <v>1717</v>
      </c>
      <c r="F973" s="28">
        <f>C973*E973</f>
        <v>94435</v>
      </c>
      <c r="G973" s="28"/>
      <c r="H973" s="28">
        <v>2.4</v>
      </c>
      <c r="I973" s="28">
        <f>H973+1</f>
        <v>3.4</v>
      </c>
      <c r="J973" s="29">
        <v>0.10639999999999999</v>
      </c>
      <c r="K973" s="28"/>
      <c r="L973" s="28"/>
      <c r="M973" s="29"/>
      <c r="N973" s="30"/>
      <c r="O973" s="27"/>
      <c r="P973" s="27"/>
      <c r="Q973" s="27"/>
      <c r="R973" s="31" t="e">
        <f>VLOOKUP(Q973,[1]Страна!D$1:F$120,2,FALSE)</f>
        <v>#N/A</v>
      </c>
      <c r="S973" s="32" t="s">
        <v>28</v>
      </c>
      <c r="T973" s="27" t="str">
        <f>VLOOKUP(S973,[1]Страна!$A$2:$B$246,2,0)</f>
        <v>КИТАЙ</v>
      </c>
      <c r="W973" s="34"/>
      <c r="X973" s="35" t="e">
        <f t="shared" si="114"/>
        <v>#N/A</v>
      </c>
      <c r="Y973" s="35" t="e">
        <f>VLOOKUP(W973,A971:$S$5784,9,FALSE)</f>
        <v>#N/A</v>
      </c>
      <c r="Z973" s="36" t="e">
        <f t="shared" si="115"/>
        <v>#N/A</v>
      </c>
      <c r="AA973" s="37" t="e">
        <f t="shared" si="116"/>
        <v>#N/A</v>
      </c>
      <c r="AB973" s="38" t="e">
        <f t="shared" si="117"/>
        <v>#N/A</v>
      </c>
      <c r="AC973" s="39" t="e">
        <f t="shared" si="118"/>
        <v>#N/A</v>
      </c>
    </row>
    <row r="974" spans="1:29" ht="10.5" customHeight="1">
      <c r="A974" s="25">
        <v>35905</v>
      </c>
      <c r="B974" s="26" t="s">
        <v>1321</v>
      </c>
      <c r="C974" s="27">
        <v>1</v>
      </c>
      <c r="D974" s="27" t="s">
        <v>26</v>
      </c>
      <c r="E974" s="28">
        <v>1020</v>
      </c>
      <c r="F974" s="28">
        <v>1020</v>
      </c>
      <c r="G974" s="28">
        <v>51</v>
      </c>
      <c r="H974" s="28">
        <v>0.3</v>
      </c>
      <c r="I974" s="28">
        <v>0.5</v>
      </c>
      <c r="J974" s="29">
        <v>7.5900000000000004E-3</v>
      </c>
      <c r="K974" s="28">
        <v>0.3</v>
      </c>
      <c r="L974" s="28">
        <v>0.5</v>
      </c>
      <c r="M974" s="29">
        <f>C974*J974</f>
        <v>7.5900000000000004E-3</v>
      </c>
      <c r="N974" s="30">
        <v>4895156840541</v>
      </c>
      <c r="O974" s="27">
        <v>85</v>
      </c>
      <c r="P974" s="27">
        <v>8516</v>
      </c>
      <c r="Q974" s="27" t="s">
        <v>97</v>
      </c>
      <c r="R974" s="31">
        <f>VLOOKUP(Q974,[1]Страна!D$1:F$120,2,FALSE)</f>
        <v>0.05</v>
      </c>
      <c r="S974" s="32" t="s">
        <v>28</v>
      </c>
      <c r="T974" s="27" t="str">
        <f>VLOOKUP(S974,[1]Страна!$A$2:$B$246,2,0)</f>
        <v>КИТАЙ</v>
      </c>
      <c r="W974" s="34"/>
      <c r="X974" s="35" t="e">
        <f t="shared" si="114"/>
        <v>#N/A</v>
      </c>
      <c r="Y974" s="35" t="e">
        <f>VLOOKUP(W974,A972:$S$5784,9,FALSE)</f>
        <v>#N/A</v>
      </c>
      <c r="Z974" s="36" t="e">
        <f t="shared" si="115"/>
        <v>#N/A</v>
      </c>
      <c r="AA974" s="37" t="e">
        <f t="shared" si="116"/>
        <v>#N/A</v>
      </c>
      <c r="AB974" s="38" t="e">
        <f t="shared" si="117"/>
        <v>#N/A</v>
      </c>
      <c r="AC974" s="39" t="e">
        <f t="shared" si="118"/>
        <v>#N/A</v>
      </c>
    </row>
    <row r="975" spans="1:29" ht="10.5" customHeight="1">
      <c r="A975" s="41">
        <v>218913</v>
      </c>
      <c r="B975" s="42" t="s">
        <v>1322</v>
      </c>
      <c r="C975" s="43">
        <v>1</v>
      </c>
      <c r="D975" s="44" t="s">
        <v>26</v>
      </c>
      <c r="E975" s="45">
        <v>833</v>
      </c>
      <c r="F975" s="45">
        <v>833</v>
      </c>
      <c r="G975" s="46">
        <v>41.650000000000006</v>
      </c>
      <c r="H975" s="46">
        <v>0.45</v>
      </c>
      <c r="I975" s="46">
        <v>1.5</v>
      </c>
      <c r="J975" s="47">
        <v>5.9849999999999999E-3</v>
      </c>
      <c r="K975" s="46">
        <v>0.45</v>
      </c>
      <c r="L975" s="46">
        <v>1.5</v>
      </c>
      <c r="M975" s="47">
        <v>5.9849999999999999E-3</v>
      </c>
      <c r="N975" s="48" t="s">
        <v>1323</v>
      </c>
      <c r="O975" s="49">
        <v>85</v>
      </c>
      <c r="P975" s="49">
        <v>8516</v>
      </c>
      <c r="Q975" s="49" t="s">
        <v>97</v>
      </c>
      <c r="R975" s="50">
        <v>0.05</v>
      </c>
      <c r="S975" s="51" t="s">
        <v>28</v>
      </c>
      <c r="T975" s="27" t="str">
        <f>VLOOKUP(S975,[1]Страна!$A$2:$B$246,2,0)</f>
        <v>КИТАЙ</v>
      </c>
      <c r="W975" s="34"/>
      <c r="X975" s="35" t="e">
        <f t="shared" si="114"/>
        <v>#N/A</v>
      </c>
      <c r="Y975" s="35" t="e">
        <f>VLOOKUP(W975,A973:$S$5784,9,FALSE)</f>
        <v>#N/A</v>
      </c>
      <c r="Z975" s="36" t="e">
        <f t="shared" si="115"/>
        <v>#N/A</v>
      </c>
      <c r="AA975" s="37" t="e">
        <f t="shared" si="116"/>
        <v>#N/A</v>
      </c>
      <c r="AB975" s="38" t="e">
        <f t="shared" si="117"/>
        <v>#N/A</v>
      </c>
      <c r="AC975" s="39" t="e">
        <f t="shared" si="118"/>
        <v>#N/A</v>
      </c>
    </row>
    <row r="976" spans="1:29" ht="10.5" customHeight="1">
      <c r="A976" s="25">
        <v>218914</v>
      </c>
      <c r="B976" s="26" t="s">
        <v>1324</v>
      </c>
      <c r="C976" s="27">
        <v>1</v>
      </c>
      <c r="D976" s="27" t="s">
        <v>26</v>
      </c>
      <c r="E976" s="28">
        <v>1037</v>
      </c>
      <c r="F976" s="28">
        <v>1037</v>
      </c>
      <c r="G976" s="28">
        <v>51.85</v>
      </c>
      <c r="H976" s="28">
        <v>0.7</v>
      </c>
      <c r="I976" s="28">
        <v>1</v>
      </c>
      <c r="J976" s="29">
        <v>8.3789999999999993E-3</v>
      </c>
      <c r="K976" s="28">
        <v>0.7</v>
      </c>
      <c r="L976" s="28">
        <v>1</v>
      </c>
      <c r="M976" s="29">
        <f>C976*J976</f>
        <v>8.3789999999999993E-3</v>
      </c>
      <c r="N976" s="30">
        <v>4895156882527</v>
      </c>
      <c r="O976" s="27">
        <v>85</v>
      </c>
      <c r="P976" s="27">
        <v>8516</v>
      </c>
      <c r="Q976" s="27" t="s">
        <v>97</v>
      </c>
      <c r="R976" s="31">
        <f>VLOOKUP(Q976,[1]Страна!D$1:F$120,2,FALSE)</f>
        <v>0.05</v>
      </c>
      <c r="S976" s="32" t="s">
        <v>28</v>
      </c>
      <c r="T976" s="27" t="str">
        <f>VLOOKUP(S976,[1]Страна!$A$2:$B$246,2,0)</f>
        <v>КИТАЙ</v>
      </c>
      <c r="W976" s="40"/>
      <c r="X976" s="35" t="e">
        <f t="shared" si="114"/>
        <v>#N/A</v>
      </c>
      <c r="Y976" s="35" t="e">
        <f>VLOOKUP(W976,A974:$S$5784,9,FALSE)</f>
        <v>#N/A</v>
      </c>
      <c r="Z976" s="36" t="e">
        <f t="shared" si="115"/>
        <v>#N/A</v>
      </c>
      <c r="AA976" s="37" t="e">
        <f t="shared" si="116"/>
        <v>#N/A</v>
      </c>
      <c r="AB976" s="38" t="e">
        <f t="shared" si="117"/>
        <v>#N/A</v>
      </c>
      <c r="AC976" s="39" t="e">
        <f t="shared" si="118"/>
        <v>#N/A</v>
      </c>
    </row>
    <row r="977" spans="1:29" ht="10.5" customHeight="1">
      <c r="A977" s="41">
        <v>229311</v>
      </c>
      <c r="B977" s="42" t="s">
        <v>1325</v>
      </c>
      <c r="C977" s="43">
        <v>1</v>
      </c>
      <c r="D977" s="44" t="s">
        <v>26</v>
      </c>
      <c r="E977" s="45">
        <v>1377</v>
      </c>
      <c r="F977" s="45">
        <v>1377</v>
      </c>
      <c r="G977" s="46">
        <v>68.850000000000009</v>
      </c>
      <c r="H977" s="46">
        <v>2</v>
      </c>
      <c r="I977" s="46">
        <v>2.2000000000000002</v>
      </c>
      <c r="J977" s="47">
        <v>7.77E-3</v>
      </c>
      <c r="K977" s="46">
        <v>2</v>
      </c>
      <c r="L977" s="46">
        <v>2.2000000000000002</v>
      </c>
      <c r="M977" s="47">
        <v>7.77E-3</v>
      </c>
      <c r="N977" s="48" t="s">
        <v>1326</v>
      </c>
      <c r="O977" s="49">
        <v>85</v>
      </c>
      <c r="P977" s="49">
        <v>8516</v>
      </c>
      <c r="Q977" s="49" t="s">
        <v>97</v>
      </c>
      <c r="R977" s="50">
        <v>0.05</v>
      </c>
      <c r="S977" s="51" t="s">
        <v>28</v>
      </c>
      <c r="T977" s="27" t="str">
        <f>VLOOKUP(S977,[1]Страна!$A$2:$B$246,2,0)</f>
        <v>КИТАЙ</v>
      </c>
      <c r="W977" s="34"/>
      <c r="X977" s="35" t="e">
        <f t="shared" si="114"/>
        <v>#N/A</v>
      </c>
      <c r="Y977" s="35" t="e">
        <f>VLOOKUP(W977,A975:$S$5784,9,FALSE)</f>
        <v>#N/A</v>
      </c>
      <c r="Z977" s="36" t="e">
        <f t="shared" si="115"/>
        <v>#N/A</v>
      </c>
      <c r="AA977" s="37" t="e">
        <f t="shared" si="116"/>
        <v>#N/A</v>
      </c>
      <c r="AB977" s="38" t="e">
        <f t="shared" si="117"/>
        <v>#N/A</v>
      </c>
      <c r="AC977" s="39" t="e">
        <f t="shared" si="118"/>
        <v>#N/A</v>
      </c>
    </row>
    <row r="978" spans="1:29" ht="10.5" customHeight="1">
      <c r="A978" s="25">
        <v>234755</v>
      </c>
      <c r="B978" s="26" t="s">
        <v>1327</v>
      </c>
      <c r="C978" s="27">
        <v>2</v>
      </c>
      <c r="D978" s="27" t="s">
        <v>26</v>
      </c>
      <c r="E978" s="28">
        <v>71</v>
      </c>
      <c r="F978" s="28">
        <v>142</v>
      </c>
      <c r="G978" s="28">
        <v>4.26</v>
      </c>
      <c r="H978" s="28">
        <v>0.05</v>
      </c>
      <c r="I978" s="28">
        <v>0.2</v>
      </c>
      <c r="J978" s="29">
        <v>5.9999999999999995E-4</v>
      </c>
      <c r="K978" s="28">
        <v>0.1</v>
      </c>
      <c r="L978" s="28">
        <v>0.4</v>
      </c>
      <c r="M978" s="29">
        <v>1.1999999999999999E-3</v>
      </c>
      <c r="N978" s="30" t="s">
        <v>1328</v>
      </c>
      <c r="O978" s="27">
        <v>85</v>
      </c>
      <c r="P978" s="27">
        <v>8544</v>
      </c>
      <c r="Q978" s="27" t="s">
        <v>1329</v>
      </c>
      <c r="R978" s="31">
        <v>0.03</v>
      </c>
      <c r="S978" s="32" t="s">
        <v>28</v>
      </c>
      <c r="T978" s="27" t="str">
        <f>VLOOKUP(S978,[1]Страна!$A$2:$B$246,2,0)</f>
        <v>КИТАЙ</v>
      </c>
      <c r="W978" s="40"/>
      <c r="X978" s="35" t="e">
        <f t="shared" si="114"/>
        <v>#N/A</v>
      </c>
      <c r="Y978" s="35" t="e">
        <f>VLOOKUP(W978,A976:$S$5784,9,FALSE)</f>
        <v>#N/A</v>
      </c>
      <c r="Z978" s="36" t="e">
        <f t="shared" si="115"/>
        <v>#N/A</v>
      </c>
      <c r="AA978" s="37" t="e">
        <f t="shared" si="116"/>
        <v>#N/A</v>
      </c>
      <c r="AB978" s="38" t="e">
        <f t="shared" si="117"/>
        <v>#N/A</v>
      </c>
      <c r="AC978" s="39" t="e">
        <f t="shared" si="118"/>
        <v>#N/A</v>
      </c>
    </row>
    <row r="979" spans="1:29" ht="10.5" customHeight="1">
      <c r="A979" s="25">
        <v>234656</v>
      </c>
      <c r="B979" s="26" t="s">
        <v>1330</v>
      </c>
      <c r="C979" s="27">
        <v>5</v>
      </c>
      <c r="D979" s="27" t="s">
        <v>26</v>
      </c>
      <c r="E979" s="28">
        <v>94</v>
      </c>
      <c r="F979" s="28">
        <v>470</v>
      </c>
      <c r="G979" s="28">
        <v>14.1</v>
      </c>
      <c r="H979" s="28">
        <v>0.03</v>
      </c>
      <c r="I979" s="28">
        <v>0.04</v>
      </c>
      <c r="J979" s="29">
        <v>4.9399999999999997E-4</v>
      </c>
      <c r="K979" s="28">
        <v>0.15</v>
      </c>
      <c r="L979" s="28">
        <v>0.2</v>
      </c>
      <c r="M979" s="29">
        <f>C979*J979</f>
        <v>2.47E-3</v>
      </c>
      <c r="N979" s="30">
        <v>4714033873512</v>
      </c>
      <c r="O979" s="27">
        <v>85</v>
      </c>
      <c r="P979" s="27">
        <v>8544</v>
      </c>
      <c r="Q979" s="27" t="s">
        <v>1329</v>
      </c>
      <c r="R979" s="31">
        <f>VLOOKUP(Q979,[1]Страна!D$1:F$120,2,FALSE)</f>
        <v>0.03</v>
      </c>
      <c r="S979" s="32" t="s">
        <v>28</v>
      </c>
      <c r="T979" s="27" t="str">
        <f>VLOOKUP(S979,[1]Страна!$A$2:$B$246,2,0)</f>
        <v>КИТАЙ</v>
      </c>
      <c r="W979" s="40"/>
      <c r="X979" s="35" t="e">
        <f t="shared" si="114"/>
        <v>#N/A</v>
      </c>
      <c r="Y979" s="35" t="e">
        <f>VLOOKUP(W979,A977:$S$5784,9,FALSE)</f>
        <v>#N/A</v>
      </c>
      <c r="Z979" s="36" t="e">
        <f t="shared" si="115"/>
        <v>#N/A</v>
      </c>
      <c r="AA979" s="37" t="e">
        <f t="shared" si="116"/>
        <v>#N/A</v>
      </c>
      <c r="AB979" s="38" t="e">
        <f t="shared" si="117"/>
        <v>#N/A</v>
      </c>
      <c r="AC979" s="39" t="e">
        <f t="shared" si="118"/>
        <v>#N/A</v>
      </c>
    </row>
    <row r="980" spans="1:29" ht="10.5" customHeight="1">
      <c r="A980" s="25">
        <v>234655</v>
      </c>
      <c r="B980" s="26" t="s">
        <v>1331</v>
      </c>
      <c r="C980" s="27">
        <v>5</v>
      </c>
      <c r="D980" s="27" t="s">
        <v>26</v>
      </c>
      <c r="E980" s="28">
        <v>111</v>
      </c>
      <c r="F980" s="28">
        <v>555</v>
      </c>
      <c r="G980" s="28">
        <v>16.649999999999999</v>
      </c>
      <c r="H980" s="28">
        <v>3.5000000000000003E-2</v>
      </c>
      <c r="I980" s="28">
        <v>4.4999999999999998E-2</v>
      </c>
      <c r="J980" s="29">
        <v>4.9399999999999997E-4</v>
      </c>
      <c r="K980" s="28">
        <v>0.17499999999999999</v>
      </c>
      <c r="L980" s="28">
        <v>0.22500000000000001</v>
      </c>
      <c r="M980" s="29">
        <f>C980*J980</f>
        <v>2.47E-3</v>
      </c>
      <c r="N980" s="30">
        <v>4714033873529</v>
      </c>
      <c r="O980" s="27">
        <v>85</v>
      </c>
      <c r="P980" s="27">
        <v>8544</v>
      </c>
      <c r="Q980" s="27" t="s">
        <v>1329</v>
      </c>
      <c r="R980" s="31">
        <f>VLOOKUP(Q980,[1]Страна!D$1:F$120,2,FALSE)</f>
        <v>0.03</v>
      </c>
      <c r="S980" s="32" t="s">
        <v>28</v>
      </c>
      <c r="T980" s="27" t="str">
        <f>VLOOKUP(S980,[1]Страна!$A$2:$B$246,2,0)</f>
        <v>КИТАЙ</v>
      </c>
      <c r="W980" s="34"/>
      <c r="X980" s="35" t="e">
        <f t="shared" si="114"/>
        <v>#N/A</v>
      </c>
      <c r="Y980" s="35" t="e">
        <f>VLOOKUP(W980,A978:$S$5784,9,FALSE)</f>
        <v>#N/A</v>
      </c>
      <c r="Z980" s="36" t="e">
        <f t="shared" si="115"/>
        <v>#N/A</v>
      </c>
      <c r="AA980" s="37" t="e">
        <f t="shared" si="116"/>
        <v>#N/A</v>
      </c>
      <c r="AB980" s="38" t="e">
        <f t="shared" si="117"/>
        <v>#N/A</v>
      </c>
      <c r="AC980" s="39" t="e">
        <f t="shared" si="118"/>
        <v>#N/A</v>
      </c>
    </row>
    <row r="981" spans="1:29" ht="10.5" customHeight="1">
      <c r="A981" s="25">
        <v>175541</v>
      </c>
      <c r="B981" s="26" t="s">
        <v>1332</v>
      </c>
      <c r="C981" s="27">
        <v>5</v>
      </c>
      <c r="D981" s="27" t="s">
        <v>26</v>
      </c>
      <c r="E981" s="28">
        <v>60</v>
      </c>
      <c r="F981" s="28">
        <v>300</v>
      </c>
      <c r="G981" s="28">
        <v>9</v>
      </c>
      <c r="H981" s="28">
        <v>0.1</v>
      </c>
      <c r="I981" s="28">
        <v>0.2</v>
      </c>
      <c r="J981" s="29">
        <v>4.9399999999999997E-4</v>
      </c>
      <c r="K981" s="28">
        <v>0.5</v>
      </c>
      <c r="L981" s="28">
        <v>1</v>
      </c>
      <c r="M981" s="29">
        <f>C981*J981</f>
        <v>2.47E-3</v>
      </c>
      <c r="N981" s="30">
        <v>4714033874564</v>
      </c>
      <c r="O981" s="27">
        <v>85</v>
      </c>
      <c r="P981" s="27">
        <v>8544</v>
      </c>
      <c r="Q981" s="27" t="s">
        <v>1329</v>
      </c>
      <c r="R981" s="31">
        <f>VLOOKUP(Q981,[1]Страна!D$1:F$120,2,FALSE)</f>
        <v>0.03</v>
      </c>
      <c r="S981" s="32" t="s">
        <v>28</v>
      </c>
      <c r="T981" s="27" t="str">
        <f>VLOOKUP(S981,[1]Страна!$A$2:$B$246,2,0)</f>
        <v>КИТАЙ</v>
      </c>
      <c r="W981" s="34"/>
      <c r="X981" s="35" t="e">
        <f t="shared" si="114"/>
        <v>#N/A</v>
      </c>
      <c r="Y981" s="35" t="e">
        <f>VLOOKUP(W981,A979:$S$5784,9,FALSE)</f>
        <v>#N/A</v>
      </c>
      <c r="Z981" s="36" t="e">
        <f t="shared" si="115"/>
        <v>#N/A</v>
      </c>
      <c r="AA981" s="37" t="e">
        <f t="shared" si="116"/>
        <v>#N/A</v>
      </c>
      <c r="AB981" s="38" t="e">
        <f t="shared" si="117"/>
        <v>#N/A</v>
      </c>
      <c r="AC981" s="39" t="e">
        <f t="shared" si="118"/>
        <v>#N/A</v>
      </c>
    </row>
    <row r="982" spans="1:29" ht="10.5" customHeight="1">
      <c r="A982" s="25">
        <v>38487</v>
      </c>
      <c r="B982" s="26" t="s">
        <v>1333</v>
      </c>
      <c r="C982" s="27">
        <v>1</v>
      </c>
      <c r="D982" s="27" t="s">
        <v>26</v>
      </c>
      <c r="E982" s="28">
        <v>799</v>
      </c>
      <c r="F982" s="28">
        <v>799</v>
      </c>
      <c r="G982" s="28">
        <v>39.950000000000003</v>
      </c>
      <c r="H982" s="28">
        <v>3</v>
      </c>
      <c r="I982" s="28">
        <v>4</v>
      </c>
      <c r="J982" s="29">
        <v>1.4688E-2</v>
      </c>
      <c r="K982" s="28">
        <v>3</v>
      </c>
      <c r="L982" s="28">
        <v>4</v>
      </c>
      <c r="M982" s="29">
        <f>C982*J982</f>
        <v>1.4688E-2</v>
      </c>
      <c r="N982" s="30">
        <v>4895156843375</v>
      </c>
      <c r="O982" s="27">
        <v>85</v>
      </c>
      <c r="P982" s="27">
        <v>8516</v>
      </c>
      <c r="Q982" s="27" t="s">
        <v>389</v>
      </c>
      <c r="R982" s="31">
        <f>VLOOKUP(Q982,[1]Страна!D$1:F$120,2,FALSE)</f>
        <v>0.05</v>
      </c>
      <c r="S982" s="32" t="s">
        <v>28</v>
      </c>
      <c r="T982" s="27" t="str">
        <f>VLOOKUP(S982,[1]Страна!$A$2:$B$246,2,0)</f>
        <v>КИТАЙ</v>
      </c>
      <c r="W982" s="34"/>
      <c r="X982" s="35" t="e">
        <f t="shared" si="114"/>
        <v>#N/A</v>
      </c>
      <c r="Y982" s="35" t="e">
        <f>VLOOKUP(W982,A980:$S$5784,9,FALSE)</f>
        <v>#N/A</v>
      </c>
      <c r="Z982" s="36" t="e">
        <f t="shared" si="115"/>
        <v>#N/A</v>
      </c>
      <c r="AA982" s="37" t="e">
        <f t="shared" si="116"/>
        <v>#N/A</v>
      </c>
      <c r="AB982" s="38" t="e">
        <f t="shared" si="117"/>
        <v>#N/A</v>
      </c>
      <c r="AC982" s="39" t="e">
        <f t="shared" si="118"/>
        <v>#N/A</v>
      </c>
    </row>
    <row r="983" spans="1:29" ht="10.5" customHeight="1">
      <c r="A983" s="41">
        <v>13545</v>
      </c>
      <c r="B983" s="42" t="s">
        <v>1334</v>
      </c>
      <c r="C983" s="43">
        <v>1</v>
      </c>
      <c r="D983" s="44" t="s">
        <v>26</v>
      </c>
      <c r="E983" s="45">
        <v>306</v>
      </c>
      <c r="F983" s="45">
        <v>306</v>
      </c>
      <c r="G983" s="46">
        <v>0</v>
      </c>
      <c r="H983" s="46">
        <v>0.5</v>
      </c>
      <c r="I983" s="46">
        <v>0.59</v>
      </c>
      <c r="J983" s="47">
        <v>2.5760000000000002E-3</v>
      </c>
      <c r="K983" s="46">
        <v>0.5</v>
      </c>
      <c r="L983" s="46">
        <v>0.59</v>
      </c>
      <c r="M983" s="47">
        <v>2.5760000000000002E-3</v>
      </c>
      <c r="N983" s="48" t="s">
        <v>1335</v>
      </c>
      <c r="O983" s="49">
        <v>84</v>
      </c>
      <c r="P983" s="49">
        <v>8471</v>
      </c>
      <c r="Q983" s="49" t="s">
        <v>1336</v>
      </c>
      <c r="R983" s="50">
        <v>0</v>
      </c>
      <c r="S983" s="51" t="s">
        <v>28</v>
      </c>
      <c r="T983" s="27" t="str">
        <f>VLOOKUP(S983,[1]Страна!$A$2:$B$246,2,0)</f>
        <v>КИТАЙ</v>
      </c>
      <c r="W983" s="34"/>
      <c r="X983" s="35" t="e">
        <f t="shared" si="114"/>
        <v>#N/A</v>
      </c>
      <c r="Y983" s="35" t="e">
        <f>VLOOKUP(W983,A981:$S$5784,9,FALSE)</f>
        <v>#N/A</v>
      </c>
      <c r="Z983" s="36" t="e">
        <f t="shared" si="115"/>
        <v>#N/A</v>
      </c>
      <c r="AA983" s="37" t="e">
        <f t="shared" si="116"/>
        <v>#N/A</v>
      </c>
      <c r="AB983" s="38" t="e">
        <f t="shared" si="117"/>
        <v>#N/A</v>
      </c>
      <c r="AC983" s="39" t="e">
        <f t="shared" si="118"/>
        <v>#N/A</v>
      </c>
    </row>
    <row r="984" spans="1:29" ht="10.5" customHeight="1">
      <c r="A984" s="25">
        <v>175526</v>
      </c>
      <c r="B984" s="26" t="s">
        <v>1337</v>
      </c>
      <c r="C984" s="27">
        <v>1</v>
      </c>
      <c r="D984" s="27" t="s">
        <v>26</v>
      </c>
      <c r="E984" s="28">
        <v>255</v>
      </c>
      <c r="F984" s="28">
        <v>255</v>
      </c>
      <c r="G984" s="28">
        <v>0</v>
      </c>
      <c r="H984" s="28">
        <v>0.6</v>
      </c>
      <c r="I984" s="28">
        <v>0.7</v>
      </c>
      <c r="J984" s="29">
        <v>2.7000000000000001E-3</v>
      </c>
      <c r="K984" s="28">
        <v>0.6</v>
      </c>
      <c r="L984" s="28">
        <v>0.7</v>
      </c>
      <c r="M984" s="29">
        <v>2.7000000000000001E-3</v>
      </c>
      <c r="N984" s="30">
        <v>4714033455237</v>
      </c>
      <c r="O984" s="27">
        <v>84</v>
      </c>
      <c r="P984" s="27">
        <v>8471</v>
      </c>
      <c r="Q984" s="27" t="s">
        <v>1336</v>
      </c>
      <c r="R984" s="31">
        <f>VLOOKUP(Q984,[1]Страна!D$1:F$120,2,FALSE)</f>
        <v>0</v>
      </c>
      <c r="S984" s="32" t="s">
        <v>28</v>
      </c>
      <c r="T984" s="27" t="str">
        <f>VLOOKUP(S984,[1]Страна!$A$2:$B$246,2,0)</f>
        <v>КИТАЙ</v>
      </c>
      <c r="W984" s="40"/>
      <c r="X984" s="35" t="e">
        <f t="shared" si="114"/>
        <v>#N/A</v>
      </c>
      <c r="Y984" s="35" t="e">
        <f>VLOOKUP(W984,A982:$S$5784,9,FALSE)</f>
        <v>#N/A</v>
      </c>
      <c r="Z984" s="36" t="e">
        <f t="shared" si="115"/>
        <v>#N/A</v>
      </c>
      <c r="AA984" s="37" t="e">
        <f t="shared" si="116"/>
        <v>#N/A</v>
      </c>
      <c r="AB984" s="38" t="e">
        <f t="shared" si="117"/>
        <v>#N/A</v>
      </c>
      <c r="AC984" s="39" t="e">
        <f t="shared" si="118"/>
        <v>#N/A</v>
      </c>
    </row>
    <row r="985" spans="1:29" ht="10.5" customHeight="1">
      <c r="A985" s="25">
        <v>154325</v>
      </c>
      <c r="B985" s="26" t="s">
        <v>1338</v>
      </c>
      <c r="C985" s="27">
        <v>4</v>
      </c>
      <c r="D985" s="27" t="s">
        <v>26</v>
      </c>
      <c r="E985" s="28">
        <v>252</v>
      </c>
      <c r="F985" s="28">
        <v>1008</v>
      </c>
      <c r="G985" s="28">
        <v>50.400000000000006</v>
      </c>
      <c r="H985" s="28">
        <v>0.9</v>
      </c>
      <c r="I985" s="28">
        <v>1</v>
      </c>
      <c r="J985" s="29">
        <v>1E-3</v>
      </c>
      <c r="K985" s="28">
        <v>3.6</v>
      </c>
      <c r="L985" s="28">
        <v>4</v>
      </c>
      <c r="M985" s="29">
        <f t="shared" ref="M985:M993" si="119">C985*J985</f>
        <v>4.0000000000000001E-3</v>
      </c>
      <c r="N985" s="30">
        <v>4714033455237</v>
      </c>
      <c r="O985" s="27">
        <v>73</v>
      </c>
      <c r="P985" s="27">
        <v>7321</v>
      </c>
      <c r="Q985" s="27" t="s">
        <v>1336</v>
      </c>
      <c r="R985" s="31">
        <f>VLOOKUP(Q985,[1]Страна!D$1:F$120,2,FALSE)</f>
        <v>0</v>
      </c>
      <c r="S985" s="32" t="s">
        <v>28</v>
      </c>
      <c r="T985" s="27" t="str">
        <f>VLOOKUP(S985,[1]Страна!$A$2:$B$246,2,0)</f>
        <v>КИТАЙ</v>
      </c>
      <c r="W985" s="34"/>
      <c r="X985" s="35" t="e">
        <f t="shared" si="114"/>
        <v>#N/A</v>
      </c>
      <c r="Y985" s="35" t="e">
        <f>VLOOKUP(W985,A983:$S$5784,9,FALSE)</f>
        <v>#N/A</v>
      </c>
      <c r="Z985" s="36" t="e">
        <f t="shared" si="115"/>
        <v>#N/A</v>
      </c>
      <c r="AA985" s="37" t="e">
        <f t="shared" si="116"/>
        <v>#N/A</v>
      </c>
      <c r="AB985" s="38" t="e">
        <f t="shared" si="117"/>
        <v>#N/A</v>
      </c>
      <c r="AC985" s="39" t="e">
        <f t="shared" si="118"/>
        <v>#N/A</v>
      </c>
    </row>
    <row r="986" spans="1:29" ht="10.5" customHeight="1">
      <c r="A986" s="25">
        <v>133465</v>
      </c>
      <c r="B986" s="26" t="s">
        <v>1339</v>
      </c>
      <c r="C986" s="27">
        <v>1</v>
      </c>
      <c r="D986" s="27" t="s">
        <v>26</v>
      </c>
      <c r="E986" s="28">
        <v>264</v>
      </c>
      <c r="F986" s="28">
        <v>264</v>
      </c>
      <c r="G986" s="28">
        <v>0</v>
      </c>
      <c r="H986" s="28">
        <v>0.6</v>
      </c>
      <c r="I986" s="28">
        <v>1</v>
      </c>
      <c r="J986" s="29">
        <v>8.6700000000000004E-4</v>
      </c>
      <c r="K986" s="28">
        <v>0.6</v>
      </c>
      <c r="L986" s="28">
        <v>1</v>
      </c>
      <c r="M986" s="29">
        <f t="shared" si="119"/>
        <v>8.6700000000000004E-4</v>
      </c>
      <c r="N986" s="30">
        <v>4714033455213</v>
      </c>
      <c r="O986" s="27">
        <v>84</v>
      </c>
      <c r="P986" s="27">
        <v>8471</v>
      </c>
      <c r="Q986" s="27" t="s">
        <v>1336</v>
      </c>
      <c r="R986" s="31">
        <f>VLOOKUP(Q986,[1]Страна!D$1:F$120,2,FALSE)</f>
        <v>0</v>
      </c>
      <c r="S986" s="32" t="s">
        <v>28</v>
      </c>
      <c r="T986" s="27" t="str">
        <f>VLOOKUP(S986,[1]Страна!$A$2:$B$246,2,0)</f>
        <v>КИТАЙ</v>
      </c>
      <c r="W986" s="34"/>
      <c r="X986" s="35" t="e">
        <f t="shared" si="114"/>
        <v>#N/A</v>
      </c>
      <c r="Y986" s="35" t="e">
        <f>VLOOKUP(W986,A984:$S$5784,9,FALSE)</f>
        <v>#N/A</v>
      </c>
      <c r="Z986" s="36" t="e">
        <f t="shared" si="115"/>
        <v>#N/A</v>
      </c>
      <c r="AA986" s="37" t="e">
        <f t="shared" si="116"/>
        <v>#N/A</v>
      </c>
      <c r="AB986" s="38" t="e">
        <f t="shared" si="117"/>
        <v>#N/A</v>
      </c>
      <c r="AC986" s="39" t="e">
        <f t="shared" si="118"/>
        <v>#N/A</v>
      </c>
    </row>
    <row r="987" spans="1:29" ht="10.5" customHeight="1">
      <c r="A987" s="25">
        <v>133464</v>
      </c>
      <c r="B987" s="26" t="s">
        <v>1340</v>
      </c>
      <c r="C987" s="27">
        <v>1</v>
      </c>
      <c r="D987" s="27" t="s">
        <v>26</v>
      </c>
      <c r="E987" s="28">
        <v>230</v>
      </c>
      <c r="F987" s="28">
        <v>230</v>
      </c>
      <c r="G987" s="28">
        <v>0</v>
      </c>
      <c r="H987" s="28">
        <v>0.6</v>
      </c>
      <c r="I987" s="28">
        <v>1</v>
      </c>
      <c r="J987" s="29">
        <v>1.17E-3</v>
      </c>
      <c r="K987" s="28">
        <v>0.6</v>
      </c>
      <c r="L987" s="28">
        <v>1</v>
      </c>
      <c r="M987" s="29">
        <f t="shared" si="119"/>
        <v>1.17E-3</v>
      </c>
      <c r="N987" s="30">
        <v>4714033455220</v>
      </c>
      <c r="O987" s="27">
        <v>84</v>
      </c>
      <c r="P987" s="27">
        <v>8471</v>
      </c>
      <c r="Q987" s="27" t="s">
        <v>1336</v>
      </c>
      <c r="R987" s="31">
        <f>VLOOKUP(Q987,[1]Страна!D$1:F$120,2,FALSE)</f>
        <v>0</v>
      </c>
      <c r="S987" s="32" t="s">
        <v>28</v>
      </c>
      <c r="T987" s="27" t="str">
        <f>VLOOKUP(S987,[1]Страна!$A$2:$B$246,2,0)</f>
        <v>КИТАЙ</v>
      </c>
      <c r="W987" s="34"/>
      <c r="X987" s="35" t="e">
        <f t="shared" si="114"/>
        <v>#N/A</v>
      </c>
      <c r="Y987" s="35" t="e">
        <f>VLOOKUP(W987,A985:$S$5784,9,FALSE)</f>
        <v>#N/A</v>
      </c>
      <c r="Z987" s="36" t="e">
        <f t="shared" si="115"/>
        <v>#N/A</v>
      </c>
      <c r="AA987" s="37" t="e">
        <f t="shared" si="116"/>
        <v>#N/A</v>
      </c>
      <c r="AB987" s="38" t="e">
        <f t="shared" si="117"/>
        <v>#N/A</v>
      </c>
      <c r="AC987" s="39" t="e">
        <f t="shared" si="118"/>
        <v>#N/A</v>
      </c>
    </row>
    <row r="988" spans="1:29" ht="10.5" customHeight="1">
      <c r="A988" s="25">
        <v>13547</v>
      </c>
      <c r="B988" s="26" t="s">
        <v>1341</v>
      </c>
      <c r="C988" s="27">
        <v>3</v>
      </c>
      <c r="D988" s="27" t="s">
        <v>26</v>
      </c>
      <c r="E988" s="28">
        <v>467</v>
      </c>
      <c r="F988" s="28">
        <v>1401</v>
      </c>
      <c r="G988" s="28">
        <v>0</v>
      </c>
      <c r="H988" s="28">
        <v>0.1</v>
      </c>
      <c r="I988" s="28">
        <v>0.2</v>
      </c>
      <c r="J988" s="29">
        <v>3.1020000000000002E-3</v>
      </c>
      <c r="K988" s="28">
        <v>0.30000000000000004</v>
      </c>
      <c r="L988" s="28">
        <v>0.60000000000000009</v>
      </c>
      <c r="M988" s="29">
        <f t="shared" si="119"/>
        <v>9.306E-3</v>
      </c>
      <c r="N988" s="30">
        <v>4711421450355</v>
      </c>
      <c r="O988" s="27">
        <v>84</v>
      </c>
      <c r="P988" s="27">
        <v>8471</v>
      </c>
      <c r="Q988" s="27" t="s">
        <v>1336</v>
      </c>
      <c r="R988" s="31">
        <f>VLOOKUP(Q988,[1]Страна!D$1:F$120,2,FALSE)</f>
        <v>0</v>
      </c>
      <c r="S988" s="32" t="s">
        <v>28</v>
      </c>
      <c r="T988" s="27" t="str">
        <f>VLOOKUP(S988,[1]Страна!$A$2:$B$246,2,0)</f>
        <v>КИТАЙ</v>
      </c>
      <c r="W988" s="34"/>
      <c r="X988" s="35" t="e">
        <f t="shared" si="114"/>
        <v>#N/A</v>
      </c>
      <c r="Y988" s="35" t="e">
        <f>VLOOKUP(W988,A986:$S$5784,9,FALSE)</f>
        <v>#N/A</v>
      </c>
      <c r="Z988" s="36" t="e">
        <f t="shared" si="115"/>
        <v>#N/A</v>
      </c>
      <c r="AA988" s="37" t="e">
        <f t="shared" si="116"/>
        <v>#N/A</v>
      </c>
      <c r="AB988" s="38" t="e">
        <f t="shared" si="117"/>
        <v>#N/A</v>
      </c>
      <c r="AC988" s="39" t="e">
        <f t="shared" si="118"/>
        <v>#N/A</v>
      </c>
    </row>
    <row r="989" spans="1:29" ht="10.5" customHeight="1">
      <c r="A989" s="25">
        <v>222339</v>
      </c>
      <c r="B989" s="26" t="s">
        <v>1342</v>
      </c>
      <c r="C989" s="27">
        <v>4</v>
      </c>
      <c r="D989" s="27" t="s">
        <v>26</v>
      </c>
      <c r="E989" s="28">
        <v>230</v>
      </c>
      <c r="F989" s="28">
        <v>920</v>
      </c>
      <c r="G989" s="28">
        <v>0</v>
      </c>
      <c r="H989" s="28">
        <v>0.5</v>
      </c>
      <c r="I989" s="28">
        <v>0.8</v>
      </c>
      <c r="J989" s="29">
        <v>2.2079999999999999E-3</v>
      </c>
      <c r="K989" s="28">
        <v>2</v>
      </c>
      <c r="L989" s="28">
        <v>3.2</v>
      </c>
      <c r="M989" s="29">
        <f t="shared" si="119"/>
        <v>8.8319999999999996E-3</v>
      </c>
      <c r="N989" s="30">
        <v>4714033454209</v>
      </c>
      <c r="O989" s="27">
        <v>84</v>
      </c>
      <c r="P989" s="27">
        <v>8471</v>
      </c>
      <c r="Q989" s="27" t="s">
        <v>1336</v>
      </c>
      <c r="R989" s="31">
        <f>VLOOKUP(Q989,[1]Страна!D$1:F$120,2,FALSE)</f>
        <v>0</v>
      </c>
      <c r="S989" s="32" t="s">
        <v>28</v>
      </c>
      <c r="T989" s="27" t="str">
        <f>VLOOKUP(S989,[1]Страна!$A$2:$B$246,2,0)</f>
        <v>КИТАЙ</v>
      </c>
      <c r="W989" s="34"/>
      <c r="X989" s="35" t="e">
        <f t="shared" si="114"/>
        <v>#N/A</v>
      </c>
      <c r="Y989" s="35" t="e">
        <f>VLOOKUP(W989,A987:$S$5784,9,FALSE)</f>
        <v>#N/A</v>
      </c>
      <c r="Z989" s="36" t="e">
        <f t="shared" si="115"/>
        <v>#N/A</v>
      </c>
      <c r="AA989" s="37" t="e">
        <f t="shared" si="116"/>
        <v>#N/A</v>
      </c>
      <c r="AB989" s="38" t="e">
        <f t="shared" si="117"/>
        <v>#N/A</v>
      </c>
      <c r="AC989" s="39" t="e">
        <f t="shared" si="118"/>
        <v>#N/A</v>
      </c>
    </row>
    <row r="990" spans="1:29" ht="10.5" customHeight="1">
      <c r="A990" s="25">
        <v>229731</v>
      </c>
      <c r="B990" s="26" t="s">
        <v>1343</v>
      </c>
      <c r="C990" s="27">
        <v>4</v>
      </c>
      <c r="D990" s="27" t="s">
        <v>26</v>
      </c>
      <c r="E990" s="28">
        <v>255</v>
      </c>
      <c r="F990" s="28">
        <v>1020</v>
      </c>
      <c r="G990" s="28">
        <v>0</v>
      </c>
      <c r="H990" s="28">
        <v>0.5</v>
      </c>
      <c r="I990" s="28">
        <v>0.8</v>
      </c>
      <c r="J990" s="29">
        <v>2.3969999999999998E-3</v>
      </c>
      <c r="K990" s="28">
        <v>2</v>
      </c>
      <c r="L990" s="28">
        <v>3.2</v>
      </c>
      <c r="M990" s="29">
        <f t="shared" si="119"/>
        <v>9.5879999999999993E-3</v>
      </c>
      <c r="N990" s="30">
        <v>4714033454308</v>
      </c>
      <c r="O990" s="27">
        <v>84</v>
      </c>
      <c r="P990" s="27">
        <v>8471</v>
      </c>
      <c r="Q990" s="27" t="s">
        <v>1336</v>
      </c>
      <c r="R990" s="31">
        <f>VLOOKUP(Q990,[1]Страна!D$1:F$120,2,FALSE)</f>
        <v>0</v>
      </c>
      <c r="S990" s="32" t="s">
        <v>28</v>
      </c>
      <c r="T990" s="27" t="str">
        <f>VLOOKUP(S990,[1]Страна!$A$2:$B$246,2,0)</f>
        <v>КИТАЙ</v>
      </c>
      <c r="W990" s="34"/>
      <c r="X990" s="35" t="e">
        <f t="shared" si="114"/>
        <v>#N/A</v>
      </c>
      <c r="Y990" s="35" t="e">
        <f>VLOOKUP(W990,A988:$S$5784,9,FALSE)</f>
        <v>#N/A</v>
      </c>
      <c r="Z990" s="36" t="e">
        <f t="shared" si="115"/>
        <v>#N/A</v>
      </c>
      <c r="AA990" s="37" t="e">
        <f t="shared" si="116"/>
        <v>#N/A</v>
      </c>
      <c r="AB990" s="38" t="e">
        <f t="shared" si="117"/>
        <v>#N/A</v>
      </c>
      <c r="AC990" s="39" t="e">
        <f t="shared" si="118"/>
        <v>#N/A</v>
      </c>
    </row>
    <row r="991" spans="1:29" ht="10.5" customHeight="1">
      <c r="A991" s="25">
        <v>222340</v>
      </c>
      <c r="B991" s="26" t="s">
        <v>1344</v>
      </c>
      <c r="C991" s="27">
        <v>3</v>
      </c>
      <c r="D991" s="27" t="s">
        <v>26</v>
      </c>
      <c r="E991" s="28">
        <v>380</v>
      </c>
      <c r="F991" s="28">
        <v>1140</v>
      </c>
      <c r="G991" s="28">
        <v>0</v>
      </c>
      <c r="H991" s="28">
        <v>0.5</v>
      </c>
      <c r="I991" s="28">
        <v>0.6</v>
      </c>
      <c r="J991" s="29">
        <v>2.5920000000000001E-3</v>
      </c>
      <c r="K991" s="28">
        <v>1.5</v>
      </c>
      <c r="L991" s="28">
        <v>1.8</v>
      </c>
      <c r="M991" s="29">
        <f t="shared" si="119"/>
        <v>7.7759999999999999E-3</v>
      </c>
      <c r="N991" s="30">
        <v>4714033458306</v>
      </c>
      <c r="O991" s="27">
        <v>84</v>
      </c>
      <c r="P991" s="27">
        <v>8471</v>
      </c>
      <c r="Q991" s="27" t="s">
        <v>1336</v>
      </c>
      <c r="R991" s="31">
        <f>VLOOKUP(Q991,[1]Страна!D$1:F$120,2,FALSE)</f>
        <v>0</v>
      </c>
      <c r="S991" s="32" t="s">
        <v>28</v>
      </c>
      <c r="T991" s="27" t="str">
        <f>VLOOKUP(S991,[1]Страна!$A$2:$B$246,2,0)</f>
        <v>КИТАЙ</v>
      </c>
      <c r="W991" s="34"/>
      <c r="X991" s="35" t="e">
        <f t="shared" si="114"/>
        <v>#N/A</v>
      </c>
      <c r="Y991" s="35" t="e">
        <f>VLOOKUP(W991,A989:$S$5784,9,FALSE)</f>
        <v>#N/A</v>
      </c>
      <c r="Z991" s="36" t="e">
        <f t="shared" si="115"/>
        <v>#N/A</v>
      </c>
      <c r="AA991" s="37" t="e">
        <f t="shared" si="116"/>
        <v>#N/A</v>
      </c>
      <c r="AB991" s="38" t="e">
        <f t="shared" si="117"/>
        <v>#N/A</v>
      </c>
      <c r="AC991" s="39" t="e">
        <f t="shared" si="118"/>
        <v>#N/A</v>
      </c>
    </row>
    <row r="992" spans="1:29" ht="10.5" customHeight="1">
      <c r="A992" s="25">
        <v>154328</v>
      </c>
      <c r="B992" s="26" t="s">
        <v>1345</v>
      </c>
      <c r="C992" s="27">
        <v>1</v>
      </c>
      <c r="D992" s="27" t="s">
        <v>26</v>
      </c>
      <c r="E992" s="28">
        <v>408</v>
      </c>
      <c r="F992" s="28">
        <v>408</v>
      </c>
      <c r="G992" s="28">
        <v>0</v>
      </c>
      <c r="H992" s="28">
        <v>0.4</v>
      </c>
      <c r="I992" s="28">
        <v>0.51</v>
      </c>
      <c r="J992" s="29">
        <v>2.0249999999999999E-3</v>
      </c>
      <c r="K992" s="28">
        <v>0.4</v>
      </c>
      <c r="L992" s="28">
        <v>0.51</v>
      </c>
      <c r="M992" s="29">
        <f t="shared" si="119"/>
        <v>2.0249999999999999E-3</v>
      </c>
      <c r="N992" s="30">
        <v>4714033458108</v>
      </c>
      <c r="O992" s="27">
        <v>84</v>
      </c>
      <c r="P992" s="27">
        <v>8471</v>
      </c>
      <c r="Q992" s="27" t="s">
        <v>1336</v>
      </c>
      <c r="R992" s="31">
        <f>VLOOKUP(Q992,[1]Страна!D$1:F$120,2,FALSE)</f>
        <v>0</v>
      </c>
      <c r="S992" s="32" t="s">
        <v>28</v>
      </c>
      <c r="T992" s="27" t="str">
        <f>VLOOKUP(S992,[1]Страна!$A$2:$B$246,2,0)</f>
        <v>КИТАЙ</v>
      </c>
      <c r="W992" s="34"/>
      <c r="X992" s="35" t="e">
        <f t="shared" si="114"/>
        <v>#N/A</v>
      </c>
      <c r="Y992" s="35" t="e">
        <f>VLOOKUP(W992,A990:$S$5784,9,FALSE)</f>
        <v>#N/A</v>
      </c>
      <c r="Z992" s="36" t="e">
        <f t="shared" si="115"/>
        <v>#N/A</v>
      </c>
      <c r="AA992" s="37" t="e">
        <f t="shared" si="116"/>
        <v>#N/A</v>
      </c>
      <c r="AB992" s="38" t="e">
        <f t="shared" si="117"/>
        <v>#N/A</v>
      </c>
      <c r="AC992" s="39" t="e">
        <f t="shared" si="118"/>
        <v>#N/A</v>
      </c>
    </row>
    <row r="993" spans="1:29" ht="10.5" customHeight="1">
      <c r="A993" s="25">
        <v>175527</v>
      </c>
      <c r="B993" s="26" t="s">
        <v>1346</v>
      </c>
      <c r="C993" s="27">
        <v>1</v>
      </c>
      <c r="D993" s="27" t="s">
        <v>26</v>
      </c>
      <c r="E993" s="28">
        <v>436</v>
      </c>
      <c r="F993" s="28">
        <v>436</v>
      </c>
      <c r="G993" s="28">
        <v>0</v>
      </c>
      <c r="H993" s="28">
        <v>0.45</v>
      </c>
      <c r="I993" s="28">
        <v>0.56999999999999995</v>
      </c>
      <c r="J993" s="29">
        <v>2.7000000000000001E-3</v>
      </c>
      <c r="K993" s="28">
        <v>0.45</v>
      </c>
      <c r="L993" s="28">
        <v>0.56999999999999995</v>
      </c>
      <c r="M993" s="29">
        <f t="shared" si="119"/>
        <v>2.7000000000000001E-3</v>
      </c>
      <c r="N993" s="30">
        <v>4714033458207</v>
      </c>
      <c r="O993" s="27">
        <v>84</v>
      </c>
      <c r="P993" s="27">
        <v>8471</v>
      </c>
      <c r="Q993" s="27" t="s">
        <v>1336</v>
      </c>
      <c r="R993" s="31">
        <f>VLOOKUP(Q993,[1]Страна!D$1:F$120,2,FALSE)</f>
        <v>0</v>
      </c>
      <c r="S993" s="32" t="s">
        <v>28</v>
      </c>
      <c r="T993" s="27" t="str">
        <f>VLOOKUP(S993,[1]Страна!$A$2:$B$246,2,0)</f>
        <v>КИТАЙ</v>
      </c>
      <c r="W993" s="34"/>
      <c r="X993" s="35" t="e">
        <f t="shared" si="114"/>
        <v>#N/A</v>
      </c>
      <c r="Y993" s="35" t="e">
        <f>VLOOKUP(W993,A991:$S$5784,9,FALSE)</f>
        <v>#N/A</v>
      </c>
      <c r="Z993" s="36" t="e">
        <f t="shared" si="115"/>
        <v>#N/A</v>
      </c>
      <c r="AA993" s="37" t="e">
        <f t="shared" si="116"/>
        <v>#N/A</v>
      </c>
      <c r="AB993" s="38" t="e">
        <f t="shared" si="117"/>
        <v>#N/A</v>
      </c>
      <c r="AC993" s="39" t="e">
        <f t="shared" si="118"/>
        <v>#N/A</v>
      </c>
    </row>
    <row r="994" spans="1:29" ht="10.5" customHeight="1">
      <c r="A994" s="25">
        <v>240817</v>
      </c>
      <c r="B994" s="26" t="s">
        <v>1347</v>
      </c>
      <c r="C994" s="27">
        <v>4</v>
      </c>
      <c r="D994" s="27" t="s">
        <v>26</v>
      </c>
      <c r="E994" s="28">
        <v>654</v>
      </c>
      <c r="F994" s="28">
        <v>2616</v>
      </c>
      <c r="G994" s="28">
        <v>0</v>
      </c>
      <c r="H994" s="28">
        <v>0.8</v>
      </c>
      <c r="I994" s="28">
        <v>1</v>
      </c>
      <c r="J994" s="29">
        <v>4.1580000000000002E-3</v>
      </c>
      <c r="K994" s="28">
        <v>3.2</v>
      </c>
      <c r="L994" s="28">
        <v>4</v>
      </c>
      <c r="M994" s="29">
        <v>1.6632000000000001E-2</v>
      </c>
      <c r="N994" s="30">
        <v>4714033450102</v>
      </c>
      <c r="O994" s="27">
        <v>84</v>
      </c>
      <c r="P994" s="27">
        <v>8471</v>
      </c>
      <c r="Q994" s="27" t="s">
        <v>1336</v>
      </c>
      <c r="R994" s="31">
        <v>0</v>
      </c>
      <c r="S994" s="32" t="s">
        <v>28</v>
      </c>
      <c r="T994" s="27" t="str">
        <f>VLOOKUP(S994,[1]Страна!$A$2:$B$246,2,0)</f>
        <v>КИТАЙ</v>
      </c>
      <c r="W994" s="34"/>
      <c r="X994" s="35" t="e">
        <f t="shared" si="114"/>
        <v>#N/A</v>
      </c>
      <c r="Y994" s="35" t="e">
        <f>VLOOKUP(W994,A992:$S$5784,9,FALSE)</f>
        <v>#N/A</v>
      </c>
      <c r="Z994" s="36" t="e">
        <f t="shared" si="115"/>
        <v>#N/A</v>
      </c>
      <c r="AA994" s="37" t="e">
        <f t="shared" si="116"/>
        <v>#N/A</v>
      </c>
      <c r="AB994" s="38" t="e">
        <f t="shared" si="117"/>
        <v>#N/A</v>
      </c>
      <c r="AC994" s="39" t="e">
        <f t="shared" si="118"/>
        <v>#N/A</v>
      </c>
    </row>
    <row r="995" spans="1:29" ht="10.5" customHeight="1">
      <c r="A995" s="25">
        <v>90930</v>
      </c>
      <c r="B995" s="26" t="s">
        <v>1348</v>
      </c>
      <c r="C995" s="27">
        <v>1</v>
      </c>
      <c r="D995" s="27" t="s">
        <v>26</v>
      </c>
      <c r="E995" s="28">
        <v>1011</v>
      </c>
      <c r="F995" s="28">
        <v>1011</v>
      </c>
      <c r="G995" s="28">
        <v>0</v>
      </c>
      <c r="H995" s="28">
        <v>0.7</v>
      </c>
      <c r="I995" s="28">
        <v>0.8</v>
      </c>
      <c r="J995" s="29">
        <v>6.7629999999999999E-3</v>
      </c>
      <c r="K995" s="28">
        <v>0.7</v>
      </c>
      <c r="L995" s="28">
        <v>0.8</v>
      </c>
      <c r="M995" s="29">
        <f>C995*J995</f>
        <v>6.7629999999999999E-3</v>
      </c>
      <c r="N995" s="30">
        <v>5055813401952</v>
      </c>
      <c r="O995" s="27">
        <v>84</v>
      </c>
      <c r="P995" s="27">
        <v>8471</v>
      </c>
      <c r="Q995" s="27" t="s">
        <v>1336</v>
      </c>
      <c r="R995" s="31">
        <f>VLOOKUP(Q995,[1]Страна!D$1:F$120,2,FALSE)</f>
        <v>0</v>
      </c>
      <c r="S995" s="32" t="s">
        <v>28</v>
      </c>
      <c r="T995" s="27" t="str">
        <f>VLOOKUP(S995,[1]Страна!$A$2:$B$246,2,0)</f>
        <v>КИТАЙ</v>
      </c>
      <c r="W995" s="40"/>
      <c r="X995" s="35" t="e">
        <f t="shared" si="114"/>
        <v>#N/A</v>
      </c>
      <c r="Y995" s="35" t="e">
        <f>VLOOKUP(W995,A993:$S$5784,9,FALSE)</f>
        <v>#N/A</v>
      </c>
      <c r="Z995" s="36" t="e">
        <f t="shared" si="115"/>
        <v>#N/A</v>
      </c>
      <c r="AA995" s="37" t="e">
        <f t="shared" si="116"/>
        <v>#N/A</v>
      </c>
      <c r="AB995" s="38" t="e">
        <f t="shared" si="117"/>
        <v>#N/A</v>
      </c>
      <c r="AC995" s="39" t="e">
        <f t="shared" si="118"/>
        <v>#N/A</v>
      </c>
    </row>
    <row r="996" spans="1:29" ht="10.5" customHeight="1">
      <c r="A996" s="25" t="s">
        <v>1349</v>
      </c>
      <c r="B996" s="26" t="s">
        <v>1350</v>
      </c>
      <c r="C996" s="27">
        <v>3</v>
      </c>
      <c r="D996" s="27" t="s">
        <v>26</v>
      </c>
      <c r="E996" s="28">
        <v>11735</v>
      </c>
      <c r="F996" s="28">
        <f>C996*E996</f>
        <v>35205</v>
      </c>
      <c r="G996" s="28"/>
      <c r="H996" s="28">
        <v>11</v>
      </c>
      <c r="I996" s="28">
        <f>H996+1</f>
        <v>12</v>
      </c>
      <c r="J996" s="29">
        <v>0.36764999999999998</v>
      </c>
      <c r="K996" s="28"/>
      <c r="L996" s="28"/>
      <c r="M996" s="29"/>
      <c r="N996" s="30"/>
      <c r="O996" s="27"/>
      <c r="P996" s="27"/>
      <c r="Q996" s="27"/>
      <c r="R996" s="31" t="e">
        <f>VLOOKUP(Q996,[1]Страна!D$1:F$120,2,FALSE)</f>
        <v>#N/A</v>
      </c>
      <c r="S996" s="32" t="s">
        <v>28</v>
      </c>
      <c r="T996" s="27" t="str">
        <f>VLOOKUP(S996,[1]Страна!$A$2:$B$246,2,0)</f>
        <v>КИТАЙ</v>
      </c>
      <c r="W996" s="34"/>
      <c r="X996" s="35" t="e">
        <f t="shared" si="114"/>
        <v>#N/A</v>
      </c>
      <c r="Y996" s="35" t="e">
        <f>VLOOKUP(W996,A994:$S$5784,9,FALSE)</f>
        <v>#N/A</v>
      </c>
      <c r="Z996" s="36" t="e">
        <f t="shared" si="115"/>
        <v>#N/A</v>
      </c>
      <c r="AA996" s="37" t="e">
        <f t="shared" si="116"/>
        <v>#N/A</v>
      </c>
      <c r="AB996" s="38" t="e">
        <f t="shared" si="117"/>
        <v>#N/A</v>
      </c>
      <c r="AC996" s="39" t="e">
        <f t="shared" si="118"/>
        <v>#N/A</v>
      </c>
    </row>
    <row r="997" spans="1:29" ht="10.5" customHeight="1">
      <c r="A997" s="25">
        <v>242871</v>
      </c>
      <c r="B997" s="26" t="s">
        <v>1351</v>
      </c>
      <c r="C997" s="27">
        <v>1</v>
      </c>
      <c r="D997" s="27" t="s">
        <v>26</v>
      </c>
      <c r="E997" s="28">
        <v>230</v>
      </c>
      <c r="F997" s="28">
        <v>230</v>
      </c>
      <c r="G997" s="28">
        <v>9.2000000000000011</v>
      </c>
      <c r="H997" s="28">
        <v>0.06</v>
      </c>
      <c r="I997" s="28">
        <v>0.08</v>
      </c>
      <c r="J997" s="29">
        <v>1.4430000000000001E-3</v>
      </c>
      <c r="K997" s="28">
        <v>0.06</v>
      </c>
      <c r="L997" s="28">
        <v>0.08</v>
      </c>
      <c r="M997" s="29">
        <v>1.4430000000000001E-3</v>
      </c>
      <c r="N997" s="30">
        <v>4714033505598</v>
      </c>
      <c r="O997" s="27">
        <v>39</v>
      </c>
      <c r="P997" s="27">
        <v>3926</v>
      </c>
      <c r="Q997" s="27" t="s">
        <v>1352</v>
      </c>
      <c r="R997" s="31">
        <v>0.04</v>
      </c>
      <c r="S997" s="32" t="s">
        <v>28</v>
      </c>
      <c r="T997" s="27" t="str">
        <f>VLOOKUP(S997,[1]Страна!$A$2:$B$246,2,0)</f>
        <v>КИТАЙ</v>
      </c>
      <c r="W997" s="34"/>
      <c r="X997" s="35" t="e">
        <f t="shared" si="114"/>
        <v>#N/A</v>
      </c>
      <c r="Y997" s="35" t="e">
        <f>VLOOKUP(W997,A995:$S$5784,9,FALSE)</f>
        <v>#N/A</v>
      </c>
      <c r="Z997" s="36" t="e">
        <f t="shared" si="115"/>
        <v>#N/A</v>
      </c>
      <c r="AA997" s="37" t="e">
        <f t="shared" si="116"/>
        <v>#N/A</v>
      </c>
      <c r="AB997" s="38" t="e">
        <f t="shared" si="117"/>
        <v>#N/A</v>
      </c>
      <c r="AC997" s="39" t="e">
        <f t="shared" si="118"/>
        <v>#N/A</v>
      </c>
    </row>
    <row r="998" spans="1:29" ht="10.5" customHeight="1">
      <c r="A998" s="41">
        <v>242869</v>
      </c>
      <c r="B998" s="42" t="s">
        <v>1353</v>
      </c>
      <c r="C998" s="43">
        <v>3</v>
      </c>
      <c r="D998" s="44" t="s">
        <v>26</v>
      </c>
      <c r="E998" s="45">
        <v>230</v>
      </c>
      <c r="F998" s="45">
        <v>690</v>
      </c>
      <c r="G998" s="46">
        <v>13.8</v>
      </c>
      <c r="H998" s="46">
        <v>0.06</v>
      </c>
      <c r="I998" s="46">
        <v>0.08</v>
      </c>
      <c r="J998" s="47">
        <v>1.3799999999999999E-3</v>
      </c>
      <c r="K998" s="46">
        <v>0.18</v>
      </c>
      <c r="L998" s="46">
        <v>0.24</v>
      </c>
      <c r="M998" s="47">
        <v>4.1399999999999996E-3</v>
      </c>
      <c r="N998" s="48" t="s">
        <v>1354</v>
      </c>
      <c r="O998" s="49">
        <v>39</v>
      </c>
      <c r="P998" s="49">
        <v>3926</v>
      </c>
      <c r="Q998" s="49" t="s">
        <v>1355</v>
      </c>
      <c r="R998" s="50">
        <v>0.02</v>
      </c>
      <c r="S998" s="51" t="s">
        <v>28</v>
      </c>
      <c r="T998" s="27" t="str">
        <f>VLOOKUP(S998,[1]Страна!$A$2:$B$246,2,0)</f>
        <v>КИТАЙ</v>
      </c>
      <c r="W998" s="40"/>
      <c r="X998" s="35" t="e">
        <f t="shared" si="114"/>
        <v>#N/A</v>
      </c>
      <c r="Y998" s="35" t="e">
        <f>VLOOKUP(W998,A996:$S$5784,9,FALSE)</f>
        <v>#N/A</v>
      </c>
      <c r="Z998" s="36" t="e">
        <f t="shared" si="115"/>
        <v>#N/A</v>
      </c>
      <c r="AA998" s="37" t="e">
        <f t="shared" si="116"/>
        <v>#N/A</v>
      </c>
      <c r="AB998" s="38" t="e">
        <f t="shared" si="117"/>
        <v>#N/A</v>
      </c>
      <c r="AC998" s="39" t="e">
        <f t="shared" si="118"/>
        <v>#N/A</v>
      </c>
    </row>
    <row r="999" spans="1:29" ht="10.5" customHeight="1">
      <c r="A999" s="41">
        <v>242867</v>
      </c>
      <c r="B999" s="42" t="s">
        <v>1356</v>
      </c>
      <c r="C999" s="43">
        <v>1</v>
      </c>
      <c r="D999" s="44" t="s">
        <v>26</v>
      </c>
      <c r="E999" s="45">
        <v>230</v>
      </c>
      <c r="F999" s="45">
        <v>230</v>
      </c>
      <c r="G999" s="46">
        <v>4.6000000000000005</v>
      </c>
      <c r="H999" s="46">
        <v>0.06</v>
      </c>
      <c r="I999" s="46">
        <v>0.08</v>
      </c>
      <c r="J999" s="47">
        <v>1.4239999999999999E-3</v>
      </c>
      <c r="K999" s="46">
        <v>0.06</v>
      </c>
      <c r="L999" s="46">
        <v>0.08</v>
      </c>
      <c r="M999" s="47">
        <v>1.4239999999999999E-3</v>
      </c>
      <c r="N999" s="48" t="s">
        <v>1357</v>
      </c>
      <c r="O999" s="49">
        <v>39</v>
      </c>
      <c r="P999" s="49">
        <v>3926</v>
      </c>
      <c r="Q999" s="49" t="s">
        <v>1355</v>
      </c>
      <c r="R999" s="50">
        <v>0.02</v>
      </c>
      <c r="S999" s="51" t="s">
        <v>28</v>
      </c>
      <c r="T999" s="27" t="str">
        <f>VLOOKUP(S999,[1]Страна!$A$2:$B$246,2,0)</f>
        <v>КИТАЙ</v>
      </c>
      <c r="W999" s="40"/>
      <c r="X999" s="35" t="e">
        <f t="shared" si="114"/>
        <v>#N/A</v>
      </c>
      <c r="Y999" s="35" t="e">
        <f>VLOOKUP(W999,A997:$S$5784,9,FALSE)</f>
        <v>#N/A</v>
      </c>
      <c r="Z999" s="36" t="e">
        <f t="shared" si="115"/>
        <v>#N/A</v>
      </c>
      <c r="AA999" s="37" t="e">
        <f t="shared" si="116"/>
        <v>#N/A</v>
      </c>
      <c r="AB999" s="38" t="e">
        <f t="shared" si="117"/>
        <v>#N/A</v>
      </c>
      <c r="AC999" s="39" t="e">
        <f t="shared" si="118"/>
        <v>#N/A</v>
      </c>
    </row>
    <row r="1000" spans="1:29" ht="10.5" customHeight="1">
      <c r="A1000" s="25">
        <v>41589</v>
      </c>
      <c r="B1000" s="26" t="s">
        <v>1358</v>
      </c>
      <c r="C1000" s="27">
        <v>1</v>
      </c>
      <c r="D1000" s="27" t="s">
        <v>26</v>
      </c>
      <c r="E1000" s="28">
        <v>927</v>
      </c>
      <c r="F1000" s="28">
        <v>927</v>
      </c>
      <c r="G1000" s="28">
        <v>27.81</v>
      </c>
      <c r="H1000" s="28">
        <v>0.7</v>
      </c>
      <c r="I1000" s="28">
        <v>1</v>
      </c>
      <c r="J1000" s="29">
        <v>7.7000000000000002E-3</v>
      </c>
      <c r="K1000" s="28">
        <v>0.7</v>
      </c>
      <c r="L1000" s="28">
        <v>1</v>
      </c>
      <c r="M1000" s="29">
        <f t="shared" ref="M1000:M1014" si="120">C1000*J1000</f>
        <v>7.7000000000000002E-3</v>
      </c>
      <c r="N1000" s="30">
        <v>4975769413780</v>
      </c>
      <c r="O1000" s="27">
        <v>85</v>
      </c>
      <c r="P1000" s="27">
        <v>8518</v>
      </c>
      <c r="Q1000" s="27" t="s">
        <v>1359</v>
      </c>
      <c r="R1000" s="31">
        <f>VLOOKUP(Q1000,[1]Страна!D$1:F$120,2,FALSE)</f>
        <v>0.03</v>
      </c>
      <c r="S1000" s="32" t="s">
        <v>28</v>
      </c>
      <c r="T1000" s="27" t="str">
        <f>VLOOKUP(S1000,[1]Страна!$A$2:$B$246,2,0)</f>
        <v>КИТАЙ</v>
      </c>
      <c r="W1000" s="40"/>
      <c r="X1000" s="35" t="e">
        <f t="shared" si="114"/>
        <v>#N/A</v>
      </c>
      <c r="Y1000" s="35" t="e">
        <f>VLOOKUP(W1000,A998:$S$5784,9,FALSE)</f>
        <v>#N/A</v>
      </c>
      <c r="Z1000" s="36" t="e">
        <f t="shared" si="115"/>
        <v>#N/A</v>
      </c>
      <c r="AA1000" s="37" t="e">
        <f t="shared" si="116"/>
        <v>#N/A</v>
      </c>
      <c r="AB1000" s="38" t="e">
        <f t="shared" si="117"/>
        <v>#N/A</v>
      </c>
      <c r="AC1000" s="39" t="e">
        <f t="shared" si="118"/>
        <v>#N/A</v>
      </c>
    </row>
    <row r="1001" spans="1:29" ht="10.5" customHeight="1">
      <c r="A1001" s="25">
        <v>41593</v>
      </c>
      <c r="B1001" s="26" t="s">
        <v>1360</v>
      </c>
      <c r="C1001" s="27">
        <v>1</v>
      </c>
      <c r="D1001" s="27" t="s">
        <v>26</v>
      </c>
      <c r="E1001" s="28">
        <v>1788</v>
      </c>
      <c r="F1001" s="28">
        <v>1788</v>
      </c>
      <c r="G1001" s="28">
        <v>53.64</v>
      </c>
      <c r="H1001" s="28">
        <v>4.5</v>
      </c>
      <c r="I1001" s="28">
        <v>5</v>
      </c>
      <c r="J1001" s="29">
        <v>1.0500000000000001E-2</v>
      </c>
      <c r="K1001" s="28">
        <v>4.5</v>
      </c>
      <c r="L1001" s="28">
        <v>5</v>
      </c>
      <c r="M1001" s="29">
        <f t="shared" si="120"/>
        <v>1.0500000000000001E-2</v>
      </c>
      <c r="N1001" s="30">
        <v>4975769435386</v>
      </c>
      <c r="O1001" s="27">
        <v>85</v>
      </c>
      <c r="P1001" s="27">
        <v>8518</v>
      </c>
      <c r="Q1001" s="27" t="s">
        <v>1359</v>
      </c>
      <c r="R1001" s="31">
        <f>VLOOKUP(Q1001,[1]Страна!D$1:F$120,2,FALSE)</f>
        <v>0.03</v>
      </c>
      <c r="S1001" s="32" t="s">
        <v>28</v>
      </c>
      <c r="T1001" s="27" t="str">
        <f>VLOOKUP(S1001,[1]Страна!$A$2:$B$246,2,0)</f>
        <v>КИТАЙ</v>
      </c>
      <c r="W1001" s="34"/>
      <c r="X1001" s="35" t="e">
        <f t="shared" si="114"/>
        <v>#N/A</v>
      </c>
      <c r="Y1001" s="35" t="e">
        <f>VLOOKUP(W1001,A999:$S$5784,9,FALSE)</f>
        <v>#N/A</v>
      </c>
      <c r="Z1001" s="36" t="e">
        <f t="shared" si="115"/>
        <v>#N/A</v>
      </c>
      <c r="AA1001" s="37" t="e">
        <f t="shared" si="116"/>
        <v>#N/A</v>
      </c>
      <c r="AB1001" s="38" t="e">
        <f t="shared" si="117"/>
        <v>#N/A</v>
      </c>
      <c r="AC1001" s="39" t="e">
        <f t="shared" si="118"/>
        <v>#N/A</v>
      </c>
    </row>
    <row r="1002" spans="1:29" ht="10.5" customHeight="1">
      <c r="A1002" s="25">
        <v>133450</v>
      </c>
      <c r="B1002" s="26" t="s">
        <v>1361</v>
      </c>
      <c r="C1002" s="27">
        <v>1</v>
      </c>
      <c r="D1002" s="27" t="s">
        <v>26</v>
      </c>
      <c r="E1002" s="28">
        <v>165</v>
      </c>
      <c r="F1002" s="28">
        <v>165</v>
      </c>
      <c r="G1002" s="28">
        <v>4.95</v>
      </c>
      <c r="H1002" s="28">
        <v>0.1</v>
      </c>
      <c r="I1002" s="28">
        <v>0.2</v>
      </c>
      <c r="J1002" s="29">
        <v>2.7539999999999999E-3</v>
      </c>
      <c r="K1002" s="28">
        <v>0.1</v>
      </c>
      <c r="L1002" s="28">
        <v>0.1</v>
      </c>
      <c r="M1002" s="29">
        <f t="shared" si="120"/>
        <v>2.7539999999999999E-3</v>
      </c>
      <c r="N1002" s="30">
        <v>4714033631020</v>
      </c>
      <c r="O1002" s="27">
        <v>85</v>
      </c>
      <c r="P1002" s="27">
        <v>8518</v>
      </c>
      <c r="Q1002" s="27" t="s">
        <v>227</v>
      </c>
      <c r="R1002" s="31">
        <f>VLOOKUP(Q1002,[1]Страна!D$1:F$120,2,FALSE)</f>
        <v>0.03</v>
      </c>
      <c r="S1002" s="32" t="s">
        <v>28</v>
      </c>
      <c r="T1002" s="27" t="str">
        <f>VLOOKUP(S1002,[1]Страна!$A$2:$B$246,2,0)</f>
        <v>КИТАЙ</v>
      </c>
      <c r="W1002" s="34"/>
      <c r="X1002" s="35" t="e">
        <f t="shared" si="114"/>
        <v>#N/A</v>
      </c>
      <c r="Y1002" s="35" t="e">
        <f>VLOOKUP(W1002,A1000:$S$5784,9,FALSE)</f>
        <v>#N/A</v>
      </c>
      <c r="Z1002" s="36" t="e">
        <f t="shared" si="115"/>
        <v>#N/A</v>
      </c>
      <c r="AA1002" s="37" t="e">
        <f t="shared" si="116"/>
        <v>#N/A</v>
      </c>
      <c r="AB1002" s="38" t="e">
        <f t="shared" si="117"/>
        <v>#N/A</v>
      </c>
      <c r="AC1002" s="39" t="e">
        <f t="shared" si="118"/>
        <v>#N/A</v>
      </c>
    </row>
    <row r="1003" spans="1:29" ht="10.5" customHeight="1">
      <c r="A1003" s="25">
        <v>202208</v>
      </c>
      <c r="B1003" s="26" t="s">
        <v>1362</v>
      </c>
      <c r="C1003" s="27">
        <v>1</v>
      </c>
      <c r="D1003" s="27" t="s">
        <v>26</v>
      </c>
      <c r="E1003" s="28">
        <v>352</v>
      </c>
      <c r="F1003" s="28">
        <v>352</v>
      </c>
      <c r="G1003" s="28">
        <v>10.559999999999999</v>
      </c>
      <c r="H1003" s="28">
        <v>0.9</v>
      </c>
      <c r="I1003" s="28">
        <v>1</v>
      </c>
      <c r="J1003" s="29">
        <v>2.8E-3</v>
      </c>
      <c r="K1003" s="28">
        <v>0.9</v>
      </c>
      <c r="L1003" s="28">
        <v>1</v>
      </c>
      <c r="M1003" s="29">
        <f t="shared" si="120"/>
        <v>2.8E-3</v>
      </c>
      <c r="N1003" s="30">
        <v>4714033631112</v>
      </c>
      <c r="O1003" s="27">
        <v>85</v>
      </c>
      <c r="P1003" s="27">
        <v>8518</v>
      </c>
      <c r="Q1003" s="27" t="s">
        <v>227</v>
      </c>
      <c r="R1003" s="31">
        <f>VLOOKUP(Q1003,[1]Страна!D$1:F$120,2,FALSE)</f>
        <v>0.03</v>
      </c>
      <c r="S1003" s="32" t="s">
        <v>28</v>
      </c>
      <c r="T1003" s="27" t="str">
        <f>VLOOKUP(S1003,[1]Страна!$A$2:$B$246,2,0)</f>
        <v>КИТАЙ</v>
      </c>
      <c r="W1003" s="34"/>
      <c r="X1003" s="35" t="e">
        <f t="shared" si="114"/>
        <v>#N/A</v>
      </c>
      <c r="Y1003" s="35" t="e">
        <f>VLOOKUP(W1003,A1001:$S$5784,9,FALSE)</f>
        <v>#N/A</v>
      </c>
      <c r="Z1003" s="36" t="e">
        <f t="shared" si="115"/>
        <v>#N/A</v>
      </c>
      <c r="AA1003" s="37" t="e">
        <f t="shared" si="116"/>
        <v>#N/A</v>
      </c>
      <c r="AB1003" s="38" t="e">
        <f t="shared" si="117"/>
        <v>#N/A</v>
      </c>
      <c r="AC1003" s="39" t="e">
        <f t="shared" si="118"/>
        <v>#N/A</v>
      </c>
    </row>
    <row r="1004" spans="1:29" ht="10.5" customHeight="1">
      <c r="A1004" s="25">
        <v>175543</v>
      </c>
      <c r="B1004" s="26" t="s">
        <v>1363</v>
      </c>
      <c r="C1004" s="27">
        <v>1</v>
      </c>
      <c r="D1004" s="27" t="s">
        <v>26</v>
      </c>
      <c r="E1004" s="28">
        <v>473</v>
      </c>
      <c r="F1004" s="28">
        <v>473</v>
      </c>
      <c r="G1004" s="28">
        <v>14.19</v>
      </c>
      <c r="H1004" s="28">
        <v>0.9</v>
      </c>
      <c r="I1004" s="28">
        <v>1</v>
      </c>
      <c r="J1004" s="29">
        <v>2.5920000000000001E-3</v>
      </c>
      <c r="K1004" s="28">
        <v>0.9</v>
      </c>
      <c r="L1004" s="28">
        <v>1</v>
      </c>
      <c r="M1004" s="29">
        <f t="shared" si="120"/>
        <v>2.5920000000000001E-3</v>
      </c>
      <c r="N1004" s="30">
        <v>4714033631150</v>
      </c>
      <c r="O1004" s="27">
        <v>85</v>
      </c>
      <c r="P1004" s="27">
        <v>8518</v>
      </c>
      <c r="Q1004" s="27" t="s">
        <v>227</v>
      </c>
      <c r="R1004" s="31">
        <f>VLOOKUP(Q1004,[1]Страна!D$1:F$120,2,FALSE)</f>
        <v>0.03</v>
      </c>
      <c r="S1004" s="32" t="s">
        <v>28</v>
      </c>
      <c r="T1004" s="27" t="str">
        <f>VLOOKUP(S1004,[1]Страна!$A$2:$B$246,2,0)</f>
        <v>КИТАЙ</v>
      </c>
      <c r="W1004" s="34"/>
      <c r="X1004" s="35" t="e">
        <f t="shared" si="114"/>
        <v>#N/A</v>
      </c>
      <c r="Y1004" s="35" t="e">
        <f>VLOOKUP(W1004,A1002:$S$5784,9,FALSE)</f>
        <v>#N/A</v>
      </c>
      <c r="Z1004" s="36" t="e">
        <f t="shared" si="115"/>
        <v>#N/A</v>
      </c>
      <c r="AA1004" s="37" t="e">
        <f t="shared" si="116"/>
        <v>#N/A</v>
      </c>
      <c r="AB1004" s="38" t="e">
        <f t="shared" si="117"/>
        <v>#N/A</v>
      </c>
      <c r="AC1004" s="39" t="e">
        <f t="shared" si="118"/>
        <v>#N/A</v>
      </c>
    </row>
    <row r="1005" spans="1:29" ht="10.5" customHeight="1">
      <c r="A1005" s="25">
        <v>193166</v>
      </c>
      <c r="B1005" s="26" t="s">
        <v>1364</v>
      </c>
      <c r="C1005" s="27">
        <v>1</v>
      </c>
      <c r="D1005" s="27" t="s">
        <v>26</v>
      </c>
      <c r="E1005" s="28">
        <v>439</v>
      </c>
      <c r="F1005" s="28">
        <v>439</v>
      </c>
      <c r="G1005" s="28">
        <v>13.17</v>
      </c>
      <c r="H1005" s="28">
        <v>0.13</v>
      </c>
      <c r="I1005" s="28">
        <v>0.24</v>
      </c>
      <c r="J1005" s="29">
        <v>4.8399999999999997E-3</v>
      </c>
      <c r="K1005" s="28">
        <v>0.13</v>
      </c>
      <c r="L1005" s="28">
        <v>0.24</v>
      </c>
      <c r="M1005" s="29">
        <f t="shared" si="120"/>
        <v>4.8399999999999997E-3</v>
      </c>
      <c r="N1005" s="30">
        <v>4714033630047</v>
      </c>
      <c r="O1005" s="27">
        <v>85</v>
      </c>
      <c r="P1005" s="27">
        <v>8518</v>
      </c>
      <c r="Q1005" s="27" t="s">
        <v>227</v>
      </c>
      <c r="R1005" s="31">
        <f>VLOOKUP(Q1005,[1]Страна!D$1:F$120,2,FALSE)</f>
        <v>0.03</v>
      </c>
      <c r="S1005" s="32" t="s">
        <v>28</v>
      </c>
      <c r="T1005" s="27" t="str">
        <f>VLOOKUP(S1005,[1]Страна!$A$2:$B$246,2,0)</f>
        <v>КИТАЙ</v>
      </c>
      <c r="W1005" s="34"/>
      <c r="X1005" s="35" t="e">
        <f t="shared" si="114"/>
        <v>#N/A</v>
      </c>
      <c r="Y1005" s="35" t="e">
        <f>VLOOKUP(W1005,A1003:$S$5784,9,FALSE)</f>
        <v>#N/A</v>
      </c>
      <c r="Z1005" s="36" t="e">
        <f t="shared" si="115"/>
        <v>#N/A</v>
      </c>
      <c r="AA1005" s="37" t="e">
        <f t="shared" si="116"/>
        <v>#N/A</v>
      </c>
      <c r="AB1005" s="38" t="e">
        <f t="shared" si="117"/>
        <v>#N/A</v>
      </c>
      <c r="AC1005" s="39" t="e">
        <f t="shared" si="118"/>
        <v>#N/A</v>
      </c>
    </row>
    <row r="1006" spans="1:29" ht="10.5" customHeight="1">
      <c r="A1006" s="25">
        <v>175542</v>
      </c>
      <c r="B1006" s="26" t="s">
        <v>1365</v>
      </c>
      <c r="C1006" s="27">
        <v>1</v>
      </c>
      <c r="D1006" s="27" t="s">
        <v>26</v>
      </c>
      <c r="E1006" s="28">
        <v>346</v>
      </c>
      <c r="F1006" s="28">
        <v>346</v>
      </c>
      <c r="G1006" s="28">
        <v>10.379999999999999</v>
      </c>
      <c r="H1006" s="28">
        <v>0.9</v>
      </c>
      <c r="I1006" s="28">
        <v>1</v>
      </c>
      <c r="J1006" s="29">
        <v>2.3939999999999999E-3</v>
      </c>
      <c r="K1006" s="28">
        <v>0.9</v>
      </c>
      <c r="L1006" s="28">
        <v>1</v>
      </c>
      <c r="M1006" s="29">
        <f t="shared" si="120"/>
        <v>2.3939999999999999E-3</v>
      </c>
      <c r="N1006" s="30">
        <v>4714033630559</v>
      </c>
      <c r="O1006" s="27">
        <v>85</v>
      </c>
      <c r="P1006" s="27">
        <v>8518</v>
      </c>
      <c r="Q1006" s="27" t="s">
        <v>227</v>
      </c>
      <c r="R1006" s="31">
        <f>VLOOKUP(Q1006,[1]Страна!D$1:F$120,2,FALSE)</f>
        <v>0.03</v>
      </c>
      <c r="S1006" s="32" t="s">
        <v>28</v>
      </c>
      <c r="T1006" s="27" t="str">
        <f>VLOOKUP(S1006,[1]Страна!$A$2:$B$246,2,0)</f>
        <v>КИТАЙ</v>
      </c>
      <c r="W1006" s="34"/>
      <c r="X1006" s="35" t="e">
        <f t="shared" ref="X1006:X1069" si="121">VLOOKUP(W1006,$A$2:$S$5784,8,FALSE)</f>
        <v>#N/A</v>
      </c>
      <c r="Y1006" s="35" t="e">
        <f>VLOOKUP(W1006,A1004:$S$5784,9,FALSE)</f>
        <v>#N/A</v>
      </c>
      <c r="Z1006" s="36" t="e">
        <f t="shared" si="115"/>
        <v>#N/A</v>
      </c>
      <c r="AA1006" s="37" t="e">
        <f t="shared" si="116"/>
        <v>#N/A</v>
      </c>
      <c r="AB1006" s="38" t="e">
        <f t="shared" si="117"/>
        <v>#N/A</v>
      </c>
      <c r="AC1006" s="39" t="e">
        <f t="shared" si="118"/>
        <v>#N/A</v>
      </c>
    </row>
    <row r="1007" spans="1:29" ht="10.5" customHeight="1">
      <c r="A1007" s="25">
        <v>162068</v>
      </c>
      <c r="B1007" s="26" t="s">
        <v>1366</v>
      </c>
      <c r="C1007" s="27">
        <v>1</v>
      </c>
      <c r="D1007" s="27" t="s">
        <v>26</v>
      </c>
      <c r="E1007" s="28">
        <v>306</v>
      </c>
      <c r="F1007" s="28">
        <v>306</v>
      </c>
      <c r="G1007" s="28">
        <v>9.18</v>
      </c>
      <c r="H1007" s="28">
        <v>0.65</v>
      </c>
      <c r="I1007" s="28">
        <v>1</v>
      </c>
      <c r="J1007" s="29">
        <v>2.9069999999999999E-3</v>
      </c>
      <c r="K1007" s="28">
        <v>0.65</v>
      </c>
      <c r="L1007" s="28">
        <v>1</v>
      </c>
      <c r="M1007" s="29">
        <f t="shared" si="120"/>
        <v>2.9069999999999999E-3</v>
      </c>
      <c r="N1007" s="30">
        <v>4714033637497</v>
      </c>
      <c r="O1007" s="27">
        <v>85</v>
      </c>
      <c r="P1007" s="27">
        <v>8518</v>
      </c>
      <c r="Q1007" s="27" t="s">
        <v>227</v>
      </c>
      <c r="R1007" s="31">
        <f>VLOOKUP(Q1007,[1]Страна!D$1:F$120,2,FALSE)</f>
        <v>0.03</v>
      </c>
      <c r="S1007" s="32" t="s">
        <v>28</v>
      </c>
      <c r="T1007" s="27" t="str">
        <f>VLOOKUP(S1007,[1]Страна!$A$2:$B$246,2,0)</f>
        <v>КИТАЙ</v>
      </c>
      <c r="W1007" s="34"/>
      <c r="X1007" s="35" t="e">
        <f t="shared" si="121"/>
        <v>#N/A</v>
      </c>
      <c r="Y1007" s="35" t="e">
        <f>VLOOKUP(W1007,A1005:$S$5784,9,FALSE)</f>
        <v>#N/A</v>
      </c>
      <c r="Z1007" s="36" t="e">
        <f t="shared" si="115"/>
        <v>#N/A</v>
      </c>
      <c r="AA1007" s="37" t="e">
        <f t="shared" si="116"/>
        <v>#N/A</v>
      </c>
      <c r="AB1007" s="38" t="e">
        <f t="shared" si="117"/>
        <v>#N/A</v>
      </c>
      <c r="AC1007" s="39" t="e">
        <f t="shared" si="118"/>
        <v>#N/A</v>
      </c>
    </row>
    <row r="1008" spans="1:29" ht="10.5" customHeight="1">
      <c r="A1008" s="25">
        <v>133452</v>
      </c>
      <c r="B1008" s="26" t="s">
        <v>1367</v>
      </c>
      <c r="C1008" s="27">
        <v>2</v>
      </c>
      <c r="D1008" s="27" t="s">
        <v>26</v>
      </c>
      <c r="E1008" s="28">
        <v>340</v>
      </c>
      <c r="F1008" s="28">
        <v>680</v>
      </c>
      <c r="G1008" s="28">
        <v>20.399999999999999</v>
      </c>
      <c r="H1008" s="28">
        <v>0.6</v>
      </c>
      <c r="I1008" s="28">
        <v>1</v>
      </c>
      <c r="J1008" s="29">
        <v>3.0599999999999998E-3</v>
      </c>
      <c r="K1008" s="28">
        <v>1.2</v>
      </c>
      <c r="L1008" s="28">
        <v>2</v>
      </c>
      <c r="M1008" s="29">
        <f t="shared" si="120"/>
        <v>6.1199999999999996E-3</v>
      </c>
      <c r="N1008" s="30">
        <v>4714033637503</v>
      </c>
      <c r="O1008" s="27">
        <v>85</v>
      </c>
      <c r="P1008" s="27">
        <v>8518</v>
      </c>
      <c r="Q1008" s="27" t="s">
        <v>227</v>
      </c>
      <c r="R1008" s="31">
        <f>VLOOKUP(Q1008,[1]Страна!D$1:F$120,2,FALSE)</f>
        <v>0.03</v>
      </c>
      <c r="S1008" s="32" t="s">
        <v>28</v>
      </c>
      <c r="T1008" s="27" t="str">
        <f>VLOOKUP(S1008,[1]Страна!$A$2:$B$246,2,0)</f>
        <v>КИТАЙ</v>
      </c>
      <c r="W1008" s="34"/>
      <c r="X1008" s="35" t="e">
        <f t="shared" si="121"/>
        <v>#N/A</v>
      </c>
      <c r="Y1008" s="35" t="e">
        <f>VLOOKUP(W1008,A1006:$S$5784,9,FALSE)</f>
        <v>#N/A</v>
      </c>
      <c r="Z1008" s="36" t="e">
        <f t="shared" si="115"/>
        <v>#N/A</v>
      </c>
      <c r="AA1008" s="37" t="e">
        <f t="shared" si="116"/>
        <v>#N/A</v>
      </c>
      <c r="AB1008" s="38" t="e">
        <f t="shared" si="117"/>
        <v>#N/A</v>
      </c>
      <c r="AC1008" s="39" t="e">
        <f t="shared" si="118"/>
        <v>#N/A</v>
      </c>
    </row>
    <row r="1009" spans="1:29" ht="10.5" customHeight="1">
      <c r="A1009" s="25">
        <v>133459</v>
      </c>
      <c r="B1009" s="26" t="s">
        <v>1368</v>
      </c>
      <c r="C1009" s="27">
        <v>1</v>
      </c>
      <c r="D1009" s="27" t="s">
        <v>26</v>
      </c>
      <c r="E1009" s="28">
        <v>595</v>
      </c>
      <c r="F1009" s="28">
        <v>595</v>
      </c>
      <c r="G1009" s="28">
        <v>17.849999999999998</v>
      </c>
      <c r="H1009" s="28">
        <v>0.08</v>
      </c>
      <c r="I1009" s="28">
        <v>0.1</v>
      </c>
      <c r="J1009" s="29">
        <v>1.9199999999999998E-2</v>
      </c>
      <c r="K1009" s="28">
        <v>0.08</v>
      </c>
      <c r="L1009" s="28">
        <v>0.1</v>
      </c>
      <c r="M1009" s="29">
        <f t="shared" si="120"/>
        <v>1.9199999999999998E-2</v>
      </c>
      <c r="N1009" s="30">
        <v>4714033638982</v>
      </c>
      <c r="O1009" s="27">
        <v>85</v>
      </c>
      <c r="P1009" s="27">
        <v>8518</v>
      </c>
      <c r="Q1009" s="27" t="s">
        <v>227</v>
      </c>
      <c r="R1009" s="31">
        <f>VLOOKUP(Q1009,[1]Страна!D$1:F$120,2,FALSE)</f>
        <v>0.03</v>
      </c>
      <c r="S1009" s="32" t="s">
        <v>28</v>
      </c>
      <c r="T1009" s="27" t="str">
        <f>VLOOKUP(S1009,[1]Страна!$A$2:$B$246,2,0)</f>
        <v>КИТАЙ</v>
      </c>
      <c r="W1009" s="34"/>
      <c r="X1009" s="35" t="e">
        <f t="shared" si="121"/>
        <v>#N/A</v>
      </c>
      <c r="Y1009" s="35" t="e">
        <f>VLOOKUP(W1009,A1007:$S$5784,9,FALSE)</f>
        <v>#N/A</v>
      </c>
      <c r="Z1009" s="36" t="e">
        <f t="shared" si="115"/>
        <v>#N/A</v>
      </c>
      <c r="AA1009" s="37" t="e">
        <f t="shared" si="116"/>
        <v>#N/A</v>
      </c>
      <c r="AB1009" s="38" t="e">
        <f t="shared" si="117"/>
        <v>#N/A</v>
      </c>
      <c r="AC1009" s="39" t="e">
        <f t="shared" si="118"/>
        <v>#N/A</v>
      </c>
    </row>
    <row r="1010" spans="1:29" ht="10.5" customHeight="1">
      <c r="A1010" s="25">
        <v>55609</v>
      </c>
      <c r="B1010" s="26" t="s">
        <v>1369</v>
      </c>
      <c r="C1010" s="27">
        <v>4</v>
      </c>
      <c r="D1010" s="27" t="s">
        <v>26</v>
      </c>
      <c r="E1010" s="28">
        <v>2635</v>
      </c>
      <c r="F1010" s="28">
        <v>10540</v>
      </c>
      <c r="G1010" s="28">
        <v>316.2</v>
      </c>
      <c r="H1010" s="28">
        <v>3.1</v>
      </c>
      <c r="I1010" s="28">
        <v>4.4000000000000004</v>
      </c>
      <c r="J1010" s="29">
        <v>3.6540000000000003E-2</v>
      </c>
      <c r="K1010" s="28">
        <v>12.4</v>
      </c>
      <c r="L1010" s="28">
        <v>17.600000000000001</v>
      </c>
      <c r="M1010" s="29">
        <f t="shared" si="120"/>
        <v>0.14616000000000001</v>
      </c>
      <c r="N1010" s="30">
        <v>4650064771574</v>
      </c>
      <c r="O1010" s="27">
        <v>85</v>
      </c>
      <c r="P1010" s="27">
        <v>8516</v>
      </c>
      <c r="Q1010" s="27" t="s">
        <v>57</v>
      </c>
      <c r="R1010" s="31">
        <f>VLOOKUP(Q1010,[1]Страна!D$1:F$120,2,FALSE)</f>
        <v>0.03</v>
      </c>
      <c r="S1010" s="32" t="s">
        <v>28</v>
      </c>
      <c r="T1010" s="27" t="str">
        <f>VLOOKUP(S1010,[1]Страна!$A$2:$B$246,2,0)</f>
        <v>КИТАЙ</v>
      </c>
      <c r="W1010" s="34"/>
      <c r="X1010" s="35" t="e">
        <f t="shared" si="121"/>
        <v>#N/A</v>
      </c>
      <c r="Y1010" s="35" t="e">
        <f>VLOOKUP(W1010,A1008:$S$5784,9,FALSE)</f>
        <v>#N/A</v>
      </c>
      <c r="Z1010" s="36" t="e">
        <f t="shared" si="115"/>
        <v>#N/A</v>
      </c>
      <c r="AA1010" s="37" t="e">
        <f t="shared" si="116"/>
        <v>#N/A</v>
      </c>
      <c r="AB1010" s="38" t="e">
        <f t="shared" si="117"/>
        <v>#N/A</v>
      </c>
      <c r="AC1010" s="39" t="e">
        <f t="shared" si="118"/>
        <v>#N/A</v>
      </c>
    </row>
    <row r="1011" spans="1:29" ht="10.5" customHeight="1">
      <c r="A1011" s="25">
        <v>175563</v>
      </c>
      <c r="B1011" s="26" t="s">
        <v>1370</v>
      </c>
      <c r="C1011" s="27">
        <v>1</v>
      </c>
      <c r="D1011" s="27" t="s">
        <v>26</v>
      </c>
      <c r="E1011" s="28">
        <v>3225</v>
      </c>
      <c r="F1011" s="28">
        <v>3225</v>
      </c>
      <c r="G1011" s="28">
        <v>161.25</v>
      </c>
      <c r="H1011" s="28">
        <v>4.7</v>
      </c>
      <c r="I1011" s="28">
        <v>5.17</v>
      </c>
      <c r="J1011" s="29">
        <v>4.3159999999999997E-2</v>
      </c>
      <c r="K1011" s="28">
        <v>4.7</v>
      </c>
      <c r="L1011" s="28">
        <v>5.17</v>
      </c>
      <c r="M1011" s="29">
        <f t="shared" si="120"/>
        <v>4.3159999999999997E-2</v>
      </c>
      <c r="N1011" s="30">
        <v>4650064778818</v>
      </c>
      <c r="O1011" s="27">
        <v>83</v>
      </c>
      <c r="P1011" s="27">
        <v>8302</v>
      </c>
      <c r="Q1011" s="27" t="s">
        <v>57</v>
      </c>
      <c r="R1011" s="31">
        <f>VLOOKUP(Q1011,[1]Страна!D$1:F$120,2,FALSE)</f>
        <v>0.03</v>
      </c>
      <c r="S1011" s="32" t="s">
        <v>47</v>
      </c>
      <c r="T1011" s="27" t="str">
        <f>VLOOKUP(S1011,[1]Страна!$A$2:$B$246,2,0)</f>
        <v>РОССИЯ</v>
      </c>
      <c r="W1011" s="34"/>
      <c r="X1011" s="35" t="e">
        <f t="shared" si="121"/>
        <v>#N/A</v>
      </c>
      <c r="Y1011" s="35" t="e">
        <f>VLOOKUP(W1011,A1009:$S$5784,9,FALSE)</f>
        <v>#N/A</v>
      </c>
      <c r="Z1011" s="36" t="e">
        <f t="shared" si="115"/>
        <v>#N/A</v>
      </c>
      <c r="AA1011" s="37" t="e">
        <f t="shared" si="116"/>
        <v>#N/A</v>
      </c>
      <c r="AB1011" s="38" t="e">
        <f t="shared" si="117"/>
        <v>#N/A</v>
      </c>
      <c r="AC1011" s="39" t="e">
        <f t="shared" si="118"/>
        <v>#N/A</v>
      </c>
    </row>
    <row r="1012" spans="1:29" ht="10.5" customHeight="1">
      <c r="A1012" s="25">
        <v>153204</v>
      </c>
      <c r="B1012" s="26" t="s">
        <v>1371</v>
      </c>
      <c r="C1012" s="27">
        <v>4</v>
      </c>
      <c r="D1012" s="27" t="s">
        <v>26</v>
      </c>
      <c r="E1012" s="28">
        <v>1782</v>
      </c>
      <c r="F1012" s="28">
        <v>7128</v>
      </c>
      <c r="G1012" s="28">
        <v>213.84</v>
      </c>
      <c r="H1012" s="28">
        <v>3.5</v>
      </c>
      <c r="I1012" s="28">
        <v>4</v>
      </c>
      <c r="J1012" s="29">
        <v>2.9250000000000002E-2</v>
      </c>
      <c r="K1012" s="28">
        <v>14</v>
      </c>
      <c r="L1012" s="28">
        <v>16</v>
      </c>
      <c r="M1012" s="29">
        <f t="shared" si="120"/>
        <v>0.11700000000000001</v>
      </c>
      <c r="N1012" s="30">
        <v>4650064778764</v>
      </c>
      <c r="O1012" s="27">
        <v>85</v>
      </c>
      <c r="P1012" s="27">
        <v>8516</v>
      </c>
      <c r="Q1012" s="27" t="s">
        <v>57</v>
      </c>
      <c r="R1012" s="31">
        <f>VLOOKUP(Q1012,[1]Страна!D$1:F$120,2,FALSE)</f>
        <v>0.03</v>
      </c>
      <c r="S1012" s="32" t="s">
        <v>28</v>
      </c>
      <c r="T1012" s="27" t="str">
        <f>VLOOKUP(S1012,[1]Страна!$A$2:$B$246,2,0)</f>
        <v>КИТАЙ</v>
      </c>
      <c r="W1012" s="34"/>
      <c r="X1012" s="35" t="e">
        <f t="shared" si="121"/>
        <v>#N/A</v>
      </c>
      <c r="Y1012" s="35" t="e">
        <f>VLOOKUP(W1012,A1010:$S$5784,9,FALSE)</f>
        <v>#N/A</v>
      </c>
      <c r="Z1012" s="36" t="e">
        <f t="shared" si="115"/>
        <v>#N/A</v>
      </c>
      <c r="AA1012" s="37" t="e">
        <f t="shared" si="116"/>
        <v>#N/A</v>
      </c>
      <c r="AB1012" s="38" t="e">
        <f t="shared" si="117"/>
        <v>#N/A</v>
      </c>
      <c r="AC1012" s="39" t="e">
        <f t="shared" si="118"/>
        <v>#N/A</v>
      </c>
    </row>
    <row r="1013" spans="1:29" ht="10.5" customHeight="1">
      <c r="A1013" s="25">
        <v>130425</v>
      </c>
      <c r="B1013" s="26" t="s">
        <v>1372</v>
      </c>
      <c r="C1013" s="27">
        <v>4</v>
      </c>
      <c r="D1013" s="27" t="s">
        <v>26</v>
      </c>
      <c r="E1013" s="28">
        <v>2117</v>
      </c>
      <c r="F1013" s="28">
        <v>8468</v>
      </c>
      <c r="G1013" s="28">
        <v>254.04</v>
      </c>
      <c r="H1013" s="28">
        <v>4.8</v>
      </c>
      <c r="I1013" s="28">
        <v>5.28</v>
      </c>
      <c r="J1013" s="29">
        <v>2.4500000000000001E-2</v>
      </c>
      <c r="K1013" s="28">
        <v>19.2</v>
      </c>
      <c r="L1013" s="28">
        <v>21.12</v>
      </c>
      <c r="M1013" s="29">
        <f t="shared" si="120"/>
        <v>9.8000000000000004E-2</v>
      </c>
      <c r="N1013" s="30">
        <v>4650064778771</v>
      </c>
      <c r="O1013" s="27">
        <v>85</v>
      </c>
      <c r="P1013" s="27">
        <v>8516</v>
      </c>
      <c r="Q1013" s="27" t="s">
        <v>57</v>
      </c>
      <c r="R1013" s="31">
        <f>VLOOKUP(Q1013,[1]Страна!D$1:F$120,2,FALSE)</f>
        <v>0.03</v>
      </c>
      <c r="S1013" s="32" t="s">
        <v>28</v>
      </c>
      <c r="T1013" s="27" t="str">
        <f>VLOOKUP(S1013,[1]Страна!$A$2:$B$246,2,0)</f>
        <v>КИТАЙ</v>
      </c>
      <c r="W1013" s="34"/>
      <c r="X1013" s="35" t="e">
        <f t="shared" si="121"/>
        <v>#N/A</v>
      </c>
      <c r="Y1013" s="35" t="e">
        <f>VLOOKUP(W1013,A1011:$S$5784,9,FALSE)</f>
        <v>#N/A</v>
      </c>
      <c r="Z1013" s="36" t="e">
        <f t="shared" si="115"/>
        <v>#N/A</v>
      </c>
      <c r="AA1013" s="37" t="e">
        <f t="shared" si="116"/>
        <v>#N/A</v>
      </c>
      <c r="AB1013" s="38" t="e">
        <f t="shared" si="117"/>
        <v>#N/A</v>
      </c>
      <c r="AC1013" s="39" t="e">
        <f t="shared" si="118"/>
        <v>#N/A</v>
      </c>
    </row>
    <row r="1014" spans="1:29" ht="10.5" customHeight="1">
      <c r="A1014" s="25">
        <v>221131</v>
      </c>
      <c r="B1014" s="26" t="s">
        <v>1373</v>
      </c>
      <c r="C1014" s="27">
        <v>4</v>
      </c>
      <c r="D1014" s="27" t="s">
        <v>26</v>
      </c>
      <c r="E1014" s="28">
        <v>2451</v>
      </c>
      <c r="F1014" s="28">
        <v>9804</v>
      </c>
      <c r="G1014" s="28">
        <v>294.12</v>
      </c>
      <c r="H1014" s="28">
        <v>4.7</v>
      </c>
      <c r="I1014" s="28">
        <v>5.6</v>
      </c>
      <c r="J1014" s="29">
        <v>2.4E-2</v>
      </c>
      <c r="K1014" s="28">
        <v>18.8</v>
      </c>
      <c r="L1014" s="28">
        <v>22.4</v>
      </c>
      <c r="M1014" s="29">
        <f t="shared" si="120"/>
        <v>9.6000000000000002E-2</v>
      </c>
      <c r="N1014" s="30">
        <v>4650064778788</v>
      </c>
      <c r="O1014" s="27">
        <v>85</v>
      </c>
      <c r="P1014" s="27">
        <v>8516</v>
      </c>
      <c r="Q1014" s="27" t="s">
        <v>57</v>
      </c>
      <c r="R1014" s="31">
        <f>VLOOKUP(Q1014,[1]Страна!D$1:F$120,2,FALSE)</f>
        <v>0.03</v>
      </c>
      <c r="S1014" s="32" t="s">
        <v>28</v>
      </c>
      <c r="T1014" s="27" t="str">
        <f>VLOOKUP(S1014,[1]Страна!$A$2:$B$246,2,0)</f>
        <v>КИТАЙ</v>
      </c>
      <c r="W1014" s="34"/>
      <c r="X1014" s="35" t="e">
        <f t="shared" si="121"/>
        <v>#N/A</v>
      </c>
      <c r="Y1014" s="35" t="e">
        <f>VLOOKUP(W1014,A1012:$S$5784,9,FALSE)</f>
        <v>#N/A</v>
      </c>
      <c r="Z1014" s="36" t="e">
        <f t="shared" si="115"/>
        <v>#N/A</v>
      </c>
      <c r="AA1014" s="37" t="e">
        <f t="shared" si="116"/>
        <v>#N/A</v>
      </c>
      <c r="AB1014" s="38" t="e">
        <f t="shared" si="117"/>
        <v>#N/A</v>
      </c>
      <c r="AC1014" s="39" t="e">
        <f t="shared" si="118"/>
        <v>#N/A</v>
      </c>
    </row>
    <row r="1015" spans="1:29" ht="10.5" customHeight="1">
      <c r="A1015" s="25">
        <v>221134</v>
      </c>
      <c r="B1015" s="26" t="s">
        <v>1374</v>
      </c>
      <c r="C1015" s="27">
        <v>1</v>
      </c>
      <c r="D1015" s="27" t="s">
        <v>26</v>
      </c>
      <c r="E1015" s="28">
        <v>1361</v>
      </c>
      <c r="F1015" s="28">
        <v>1361</v>
      </c>
      <c r="G1015" s="28">
        <v>40.83</v>
      </c>
      <c r="H1015" s="28">
        <v>4.0999999999999996</v>
      </c>
      <c r="I1015" s="28">
        <v>4.5</v>
      </c>
      <c r="J1015" s="29">
        <v>0.03</v>
      </c>
      <c r="K1015" s="28">
        <v>4.0999999999999996</v>
      </c>
      <c r="L1015" s="28">
        <v>4.5</v>
      </c>
      <c r="M1015" s="29">
        <v>0.03</v>
      </c>
      <c r="N1015" s="30">
        <v>4640015385769</v>
      </c>
      <c r="O1015" s="27">
        <v>85</v>
      </c>
      <c r="P1015" s="27">
        <v>8516</v>
      </c>
      <c r="Q1015" s="27" t="s">
        <v>57</v>
      </c>
      <c r="R1015" s="31">
        <v>0.03</v>
      </c>
      <c r="S1015" s="32" t="s">
        <v>28</v>
      </c>
      <c r="T1015" s="27" t="str">
        <f>VLOOKUP(S1015,[1]Страна!$A$2:$B$246,2,0)</f>
        <v>КИТАЙ</v>
      </c>
      <c r="W1015" s="34"/>
      <c r="X1015" s="35" t="e">
        <f t="shared" si="121"/>
        <v>#N/A</v>
      </c>
      <c r="Y1015" s="35" t="e">
        <f>VLOOKUP(W1015,A1013:$S$5784,9,FALSE)</f>
        <v>#N/A</v>
      </c>
      <c r="Z1015" s="36" t="e">
        <f t="shared" si="115"/>
        <v>#N/A</v>
      </c>
      <c r="AA1015" s="37" t="e">
        <f t="shared" si="116"/>
        <v>#N/A</v>
      </c>
      <c r="AB1015" s="38" t="e">
        <f t="shared" si="117"/>
        <v>#N/A</v>
      </c>
      <c r="AC1015" s="39" t="e">
        <f t="shared" si="118"/>
        <v>#N/A</v>
      </c>
    </row>
    <row r="1016" spans="1:29" ht="10.5" customHeight="1">
      <c r="A1016" s="25">
        <v>221135</v>
      </c>
      <c r="B1016" s="26" t="s">
        <v>1375</v>
      </c>
      <c r="C1016" s="27">
        <v>1</v>
      </c>
      <c r="D1016" s="27" t="s">
        <v>26</v>
      </c>
      <c r="E1016" s="28">
        <v>1666</v>
      </c>
      <c r="F1016" s="28">
        <v>1666</v>
      </c>
      <c r="G1016" s="28">
        <v>49.98</v>
      </c>
      <c r="H1016" s="28">
        <v>4.3</v>
      </c>
      <c r="I1016" s="28">
        <v>4.7</v>
      </c>
      <c r="J1016" s="29">
        <v>9.6250000000000002E-2</v>
      </c>
      <c r="K1016" s="28">
        <v>4.3</v>
      </c>
      <c r="L1016" s="28">
        <v>4.7</v>
      </c>
      <c r="M1016" s="29">
        <f>C1016*J1016</f>
        <v>9.6250000000000002E-2</v>
      </c>
      <c r="N1016" s="30">
        <v>0</v>
      </c>
      <c r="O1016" s="27">
        <v>85</v>
      </c>
      <c r="P1016" s="27">
        <v>8516</v>
      </c>
      <c r="Q1016" s="27" t="s">
        <v>57</v>
      </c>
      <c r="R1016" s="31">
        <f>VLOOKUP(Q1016,[1]Страна!D$1:F$120,2,FALSE)</f>
        <v>0.03</v>
      </c>
      <c r="S1016" s="32" t="s">
        <v>28</v>
      </c>
      <c r="T1016" s="27" t="str">
        <f>VLOOKUP(S1016,[1]Страна!$A$2:$B$246,2,0)</f>
        <v>КИТАЙ</v>
      </c>
      <c r="W1016" s="40"/>
      <c r="X1016" s="35" t="e">
        <f t="shared" si="121"/>
        <v>#N/A</v>
      </c>
      <c r="Y1016" s="35" t="e">
        <f>VLOOKUP(W1016,A1014:$S$5784,9,FALSE)</f>
        <v>#N/A</v>
      </c>
      <c r="Z1016" s="36" t="e">
        <f t="shared" si="115"/>
        <v>#N/A</v>
      </c>
      <c r="AA1016" s="37" t="e">
        <f t="shared" si="116"/>
        <v>#N/A</v>
      </c>
      <c r="AB1016" s="38" t="e">
        <f t="shared" si="117"/>
        <v>#N/A</v>
      </c>
      <c r="AC1016" s="39" t="e">
        <f t="shared" si="118"/>
        <v>#N/A</v>
      </c>
    </row>
    <row r="1017" spans="1:29" ht="10.5" customHeight="1">
      <c r="A1017" s="25">
        <v>52270</v>
      </c>
      <c r="B1017" s="26" t="s">
        <v>1376</v>
      </c>
      <c r="C1017" s="27">
        <v>1</v>
      </c>
      <c r="D1017" s="27" t="s">
        <v>26</v>
      </c>
      <c r="E1017" s="28">
        <v>2125</v>
      </c>
      <c r="F1017" s="28">
        <v>2125</v>
      </c>
      <c r="G1017" s="28">
        <v>63.75</v>
      </c>
      <c r="H1017" s="28">
        <v>4.7</v>
      </c>
      <c r="I1017" s="28">
        <v>6</v>
      </c>
      <c r="J1017" s="29">
        <v>2.904E-2</v>
      </c>
      <c r="K1017" s="28">
        <v>4.7</v>
      </c>
      <c r="L1017" s="28">
        <v>6</v>
      </c>
      <c r="M1017" s="29">
        <f>C1017*J1017</f>
        <v>2.904E-2</v>
      </c>
      <c r="N1017" s="30">
        <v>5055155306700</v>
      </c>
      <c r="O1017" s="27">
        <v>85</v>
      </c>
      <c r="P1017" s="27">
        <v>8516</v>
      </c>
      <c r="Q1017" s="27" t="s">
        <v>57</v>
      </c>
      <c r="R1017" s="31">
        <f>VLOOKUP(Q1017,[1]Страна!D$1:F$120,2,FALSE)</f>
        <v>0.03</v>
      </c>
      <c r="S1017" s="32" t="s">
        <v>28</v>
      </c>
      <c r="T1017" s="27" t="str">
        <f>VLOOKUP(S1017,[1]Страна!$A$2:$B$246,2,0)</f>
        <v>КИТАЙ</v>
      </c>
      <c r="W1017" s="34"/>
      <c r="X1017" s="35" t="e">
        <f t="shared" si="121"/>
        <v>#N/A</v>
      </c>
      <c r="Y1017" s="35" t="e">
        <f>VLOOKUP(W1017,A1015:$S$5784,9,FALSE)</f>
        <v>#N/A</v>
      </c>
      <c r="Z1017" s="36" t="e">
        <f t="shared" si="115"/>
        <v>#N/A</v>
      </c>
      <c r="AA1017" s="37" t="e">
        <f t="shared" si="116"/>
        <v>#N/A</v>
      </c>
      <c r="AB1017" s="38" t="e">
        <f t="shared" si="117"/>
        <v>#N/A</v>
      </c>
      <c r="AC1017" s="39" t="e">
        <f t="shared" si="118"/>
        <v>#N/A</v>
      </c>
    </row>
    <row r="1018" spans="1:29" ht="10.5" customHeight="1">
      <c r="A1018" s="25">
        <v>241038</v>
      </c>
      <c r="B1018" s="26" t="s">
        <v>1377</v>
      </c>
      <c r="C1018" s="27">
        <v>10</v>
      </c>
      <c r="D1018" s="27" t="s">
        <v>26</v>
      </c>
      <c r="E1018" s="28">
        <v>1097</v>
      </c>
      <c r="F1018" s="28">
        <v>10970</v>
      </c>
      <c r="G1018" s="28">
        <v>329.09999999999997</v>
      </c>
      <c r="H1018" s="28">
        <v>2.4</v>
      </c>
      <c r="I1018" s="28">
        <v>4</v>
      </c>
      <c r="J1018" s="29">
        <v>0</v>
      </c>
      <c r="K1018" s="28">
        <v>24</v>
      </c>
      <c r="L1018" s="28">
        <v>40</v>
      </c>
      <c r="M1018" s="29">
        <v>0</v>
      </c>
      <c r="N1018" s="30">
        <v>0</v>
      </c>
      <c r="O1018" s="27">
        <v>85</v>
      </c>
      <c r="P1018" s="27">
        <v>8516</v>
      </c>
      <c r="Q1018" s="27" t="s">
        <v>57</v>
      </c>
      <c r="R1018" s="31">
        <f>VLOOKUP(Q1018,[1]Страна!D$1:F$120,2,FALSE)</f>
        <v>0.03</v>
      </c>
      <c r="S1018" s="32" t="s">
        <v>28</v>
      </c>
      <c r="T1018" s="27" t="str">
        <f>VLOOKUP(S1018,[1]Страна!$A$2:$B$246,2,0)</f>
        <v>КИТАЙ</v>
      </c>
      <c r="W1018" s="34"/>
      <c r="X1018" s="35" t="e">
        <f t="shared" si="121"/>
        <v>#N/A</v>
      </c>
      <c r="Y1018" s="35" t="e">
        <f>VLOOKUP(W1018,A1016:$S$5784,9,FALSE)</f>
        <v>#N/A</v>
      </c>
      <c r="Z1018" s="36" t="e">
        <f t="shared" si="115"/>
        <v>#N/A</v>
      </c>
      <c r="AA1018" s="37" t="e">
        <f t="shared" si="116"/>
        <v>#N/A</v>
      </c>
      <c r="AB1018" s="38" t="e">
        <f t="shared" si="117"/>
        <v>#N/A</v>
      </c>
      <c r="AC1018" s="39" t="e">
        <f t="shared" si="118"/>
        <v>#N/A</v>
      </c>
    </row>
    <row r="1019" spans="1:29" ht="10.5" customHeight="1">
      <c r="A1019" s="25">
        <v>241037</v>
      </c>
      <c r="B1019" s="26" t="s">
        <v>1378</v>
      </c>
      <c r="C1019" s="27">
        <v>10</v>
      </c>
      <c r="D1019" s="27" t="s">
        <v>26</v>
      </c>
      <c r="E1019" s="28">
        <v>1003</v>
      </c>
      <c r="F1019" s="28">
        <v>10030</v>
      </c>
      <c r="G1019" s="28">
        <v>300.89999999999998</v>
      </c>
      <c r="H1019" s="28">
        <v>2.5</v>
      </c>
      <c r="I1019" s="28">
        <v>3</v>
      </c>
      <c r="J1019" s="29">
        <v>0</v>
      </c>
      <c r="K1019" s="28">
        <v>25</v>
      </c>
      <c r="L1019" s="28">
        <v>30</v>
      </c>
      <c r="M1019" s="29">
        <v>0</v>
      </c>
      <c r="N1019" s="30">
        <v>0</v>
      </c>
      <c r="O1019" s="27">
        <v>85</v>
      </c>
      <c r="P1019" s="27">
        <v>8516</v>
      </c>
      <c r="Q1019" s="27" t="s">
        <v>57</v>
      </c>
      <c r="R1019" s="31">
        <f>VLOOKUP(Q1019,[1]Страна!D$1:F$120,2,FALSE)</f>
        <v>0.03</v>
      </c>
      <c r="S1019" s="32" t="s">
        <v>28</v>
      </c>
      <c r="T1019" s="27" t="str">
        <f>VLOOKUP(S1019,[1]Страна!$A$2:$B$246,2,0)</f>
        <v>КИТАЙ</v>
      </c>
      <c r="W1019" s="34"/>
      <c r="X1019" s="35" t="e">
        <f t="shared" si="121"/>
        <v>#N/A</v>
      </c>
      <c r="Y1019" s="35" t="e">
        <f>VLOOKUP(W1019,A1017:$S$5784,9,FALSE)</f>
        <v>#N/A</v>
      </c>
      <c r="Z1019" s="36" t="e">
        <f t="shared" si="115"/>
        <v>#N/A</v>
      </c>
      <c r="AA1019" s="37" t="e">
        <f t="shared" si="116"/>
        <v>#N/A</v>
      </c>
      <c r="AB1019" s="38" t="e">
        <f t="shared" si="117"/>
        <v>#N/A</v>
      </c>
      <c r="AC1019" s="39" t="e">
        <f t="shared" si="118"/>
        <v>#N/A</v>
      </c>
    </row>
    <row r="1020" spans="1:29" ht="10.5" customHeight="1">
      <c r="A1020" s="25">
        <v>178681</v>
      </c>
      <c r="B1020" s="26" t="s">
        <v>1379</v>
      </c>
      <c r="C1020" s="27">
        <v>2</v>
      </c>
      <c r="D1020" s="27" t="s">
        <v>26</v>
      </c>
      <c r="E1020" s="28">
        <v>1437</v>
      </c>
      <c r="F1020" s="28">
        <v>2874</v>
      </c>
      <c r="G1020" s="28">
        <v>86.22</v>
      </c>
      <c r="H1020" s="28">
        <v>5</v>
      </c>
      <c r="I1020" s="28">
        <v>6</v>
      </c>
      <c r="J1020" s="29">
        <v>4.4299999999999999E-2</v>
      </c>
      <c r="K1020" s="28">
        <v>10</v>
      </c>
      <c r="L1020" s="28">
        <v>12</v>
      </c>
      <c r="M1020" s="29">
        <f t="shared" ref="M1020:M1029" si="122">C1020*J1020</f>
        <v>8.8599999999999998E-2</v>
      </c>
      <c r="N1020" s="30">
        <v>0</v>
      </c>
      <c r="O1020" s="27">
        <v>85</v>
      </c>
      <c r="P1020" s="27">
        <v>8516</v>
      </c>
      <c r="Q1020" s="27" t="s">
        <v>57</v>
      </c>
      <c r="R1020" s="31">
        <f>VLOOKUP(Q1020,[1]Страна!D$1:F$120,2,FALSE)</f>
        <v>0.03</v>
      </c>
      <c r="S1020" s="32" t="s">
        <v>47</v>
      </c>
      <c r="T1020" s="27" t="str">
        <f>VLOOKUP(S1020,[1]Страна!$A$2:$B$246,2,0)</f>
        <v>РОССИЯ</v>
      </c>
      <c r="W1020" s="34"/>
      <c r="X1020" s="35" t="e">
        <f t="shared" si="121"/>
        <v>#N/A</v>
      </c>
      <c r="Y1020" s="35" t="e">
        <f>VLOOKUP(W1020,A1018:$S$5784,9,FALSE)</f>
        <v>#N/A</v>
      </c>
      <c r="Z1020" s="36" t="e">
        <f t="shared" si="115"/>
        <v>#N/A</v>
      </c>
      <c r="AA1020" s="37" t="e">
        <f t="shared" si="116"/>
        <v>#N/A</v>
      </c>
      <c r="AB1020" s="38" t="e">
        <f t="shared" si="117"/>
        <v>#N/A</v>
      </c>
      <c r="AC1020" s="39" t="e">
        <f t="shared" si="118"/>
        <v>#N/A</v>
      </c>
    </row>
    <row r="1021" spans="1:29" ht="10.5" customHeight="1">
      <c r="A1021" s="25">
        <v>178682</v>
      </c>
      <c r="B1021" s="26" t="s">
        <v>1380</v>
      </c>
      <c r="C1021" s="27">
        <v>2</v>
      </c>
      <c r="D1021" s="27" t="s">
        <v>26</v>
      </c>
      <c r="E1021" s="28">
        <v>1734</v>
      </c>
      <c r="F1021" s="28">
        <v>3468</v>
      </c>
      <c r="G1021" s="28">
        <v>104.03999999999999</v>
      </c>
      <c r="H1021" s="28">
        <v>6.5</v>
      </c>
      <c r="I1021" s="28">
        <v>7.4</v>
      </c>
      <c r="J1021" s="29">
        <v>7.0800000000000002E-2</v>
      </c>
      <c r="K1021" s="28">
        <v>13</v>
      </c>
      <c r="L1021" s="28">
        <v>14.8</v>
      </c>
      <c r="M1021" s="29">
        <f t="shared" si="122"/>
        <v>0.1416</v>
      </c>
      <c r="N1021" s="30">
        <v>0</v>
      </c>
      <c r="O1021" s="27">
        <v>85</v>
      </c>
      <c r="P1021" s="27">
        <v>8516</v>
      </c>
      <c r="Q1021" s="27" t="s">
        <v>57</v>
      </c>
      <c r="R1021" s="31">
        <f>VLOOKUP(Q1021,[1]Страна!D$1:F$120,2,FALSE)</f>
        <v>0.03</v>
      </c>
      <c r="S1021" s="32" t="s">
        <v>47</v>
      </c>
      <c r="T1021" s="27" t="str">
        <f>VLOOKUP(S1021,[1]Страна!$A$2:$B$246,2,0)</f>
        <v>РОССИЯ</v>
      </c>
      <c r="W1021" s="34"/>
      <c r="X1021" s="35" t="e">
        <f t="shared" si="121"/>
        <v>#N/A</v>
      </c>
      <c r="Y1021" s="35" t="e">
        <f>VLOOKUP(W1021,A1019:$S$5784,9,FALSE)</f>
        <v>#N/A</v>
      </c>
      <c r="Z1021" s="36" t="e">
        <f t="shared" si="115"/>
        <v>#N/A</v>
      </c>
      <c r="AA1021" s="37" t="e">
        <f t="shared" si="116"/>
        <v>#N/A</v>
      </c>
      <c r="AB1021" s="38" t="e">
        <f t="shared" si="117"/>
        <v>#N/A</v>
      </c>
      <c r="AC1021" s="39" t="e">
        <f t="shared" si="118"/>
        <v>#N/A</v>
      </c>
    </row>
    <row r="1022" spans="1:29" ht="10.5" customHeight="1">
      <c r="A1022" s="25">
        <v>178683</v>
      </c>
      <c r="B1022" s="26" t="s">
        <v>1381</v>
      </c>
      <c r="C1022" s="27">
        <v>2</v>
      </c>
      <c r="D1022" s="27" t="s">
        <v>26</v>
      </c>
      <c r="E1022" s="28">
        <v>1989</v>
      </c>
      <c r="F1022" s="28">
        <v>3978</v>
      </c>
      <c r="G1022" s="28">
        <v>119.33999999999999</v>
      </c>
      <c r="H1022" s="28">
        <v>7</v>
      </c>
      <c r="I1022" s="28">
        <v>7.8</v>
      </c>
      <c r="J1022" s="29">
        <v>5.9400000000000001E-2</v>
      </c>
      <c r="K1022" s="28">
        <v>14</v>
      </c>
      <c r="L1022" s="28">
        <v>15.6</v>
      </c>
      <c r="M1022" s="29">
        <f t="shared" si="122"/>
        <v>0.1188</v>
      </c>
      <c r="N1022" s="30">
        <v>0</v>
      </c>
      <c r="O1022" s="27">
        <v>85</v>
      </c>
      <c r="P1022" s="27">
        <v>8516</v>
      </c>
      <c r="Q1022" s="27" t="s">
        <v>57</v>
      </c>
      <c r="R1022" s="31">
        <f>VLOOKUP(Q1022,[1]Страна!D$1:F$120,2,FALSE)</f>
        <v>0.03</v>
      </c>
      <c r="S1022" s="32" t="s">
        <v>47</v>
      </c>
      <c r="T1022" s="27" t="str">
        <f>VLOOKUP(S1022,[1]Страна!$A$2:$B$246,2,0)</f>
        <v>РОССИЯ</v>
      </c>
      <c r="W1022" s="34"/>
      <c r="X1022" s="35" t="e">
        <f t="shared" si="121"/>
        <v>#N/A</v>
      </c>
      <c r="Y1022" s="35" t="e">
        <f>VLOOKUP(W1022,A1020:$S$5784,9,FALSE)</f>
        <v>#N/A</v>
      </c>
      <c r="Z1022" s="36" t="e">
        <f t="shared" si="115"/>
        <v>#N/A</v>
      </c>
      <c r="AA1022" s="37" t="e">
        <f t="shared" si="116"/>
        <v>#N/A</v>
      </c>
      <c r="AB1022" s="38" t="e">
        <f t="shared" si="117"/>
        <v>#N/A</v>
      </c>
      <c r="AC1022" s="39" t="e">
        <f t="shared" si="118"/>
        <v>#N/A</v>
      </c>
    </row>
    <row r="1023" spans="1:29" ht="10.5" customHeight="1">
      <c r="A1023" s="25">
        <v>190788</v>
      </c>
      <c r="B1023" s="26" t="s">
        <v>1382</v>
      </c>
      <c r="C1023" s="27">
        <v>1</v>
      </c>
      <c r="D1023" s="27" t="s">
        <v>26</v>
      </c>
      <c r="E1023" s="28">
        <v>1989</v>
      </c>
      <c r="F1023" s="28">
        <v>1989</v>
      </c>
      <c r="G1023" s="28">
        <v>59.669999999999995</v>
      </c>
      <c r="H1023" s="28">
        <v>3.5</v>
      </c>
      <c r="I1023" s="28">
        <v>4</v>
      </c>
      <c r="J1023" s="29">
        <v>5.3999999999999999E-2</v>
      </c>
      <c r="K1023" s="28">
        <v>3.5</v>
      </c>
      <c r="L1023" s="28">
        <v>4</v>
      </c>
      <c r="M1023" s="29">
        <f t="shared" si="122"/>
        <v>5.3999999999999999E-2</v>
      </c>
      <c r="N1023" s="30">
        <v>4895156873044</v>
      </c>
      <c r="O1023" s="27">
        <v>85</v>
      </c>
      <c r="P1023" s="27">
        <v>8516</v>
      </c>
      <c r="Q1023" s="27" t="s">
        <v>57</v>
      </c>
      <c r="R1023" s="31">
        <f>VLOOKUP(Q1023,[1]Страна!D$1:F$120,2,FALSE)</f>
        <v>0.03</v>
      </c>
      <c r="S1023" s="32" t="s">
        <v>28</v>
      </c>
      <c r="T1023" s="27" t="str">
        <f>VLOOKUP(S1023,[1]Страна!$A$2:$B$246,2,0)</f>
        <v>КИТАЙ</v>
      </c>
      <c r="W1023" s="34"/>
      <c r="X1023" s="35" t="e">
        <f t="shared" si="121"/>
        <v>#N/A</v>
      </c>
      <c r="Y1023" s="35" t="e">
        <f>VLOOKUP(W1023,A1021:$S$5784,9,FALSE)</f>
        <v>#N/A</v>
      </c>
      <c r="Z1023" s="36" t="e">
        <f t="shared" si="115"/>
        <v>#N/A</v>
      </c>
      <c r="AA1023" s="37" t="e">
        <f t="shared" si="116"/>
        <v>#N/A</v>
      </c>
      <c r="AB1023" s="38" t="e">
        <f t="shared" si="117"/>
        <v>#N/A</v>
      </c>
      <c r="AC1023" s="39" t="e">
        <f t="shared" si="118"/>
        <v>#N/A</v>
      </c>
    </row>
    <row r="1024" spans="1:29" ht="10.5" customHeight="1">
      <c r="A1024" s="25">
        <v>52486</v>
      </c>
      <c r="B1024" s="26" t="s">
        <v>1383</v>
      </c>
      <c r="C1024" s="27">
        <v>1</v>
      </c>
      <c r="D1024" s="27" t="s">
        <v>26</v>
      </c>
      <c r="E1024" s="28">
        <v>2499</v>
      </c>
      <c r="F1024" s="28">
        <v>2499</v>
      </c>
      <c r="G1024" s="28">
        <v>74.97</v>
      </c>
      <c r="H1024" s="28">
        <v>6.3</v>
      </c>
      <c r="I1024" s="28">
        <v>7</v>
      </c>
      <c r="J1024" s="29">
        <v>5.0183999999999999E-2</v>
      </c>
      <c r="K1024" s="28">
        <v>6.3</v>
      </c>
      <c r="L1024" s="28">
        <v>7</v>
      </c>
      <c r="M1024" s="29">
        <f t="shared" si="122"/>
        <v>5.0183999999999999E-2</v>
      </c>
      <c r="N1024" s="30">
        <v>4895156859246</v>
      </c>
      <c r="O1024" s="27">
        <v>85</v>
      </c>
      <c r="P1024" s="27">
        <v>8516</v>
      </c>
      <c r="Q1024" s="27" t="s">
        <v>57</v>
      </c>
      <c r="R1024" s="31">
        <f>VLOOKUP(Q1024,[1]Страна!D$1:F$120,2,FALSE)</f>
        <v>0.03</v>
      </c>
      <c r="S1024" s="32" t="s">
        <v>28</v>
      </c>
      <c r="T1024" s="27" t="str">
        <f>VLOOKUP(S1024,[1]Страна!$A$2:$B$246,2,0)</f>
        <v>КИТАЙ</v>
      </c>
      <c r="W1024" s="34"/>
      <c r="X1024" s="35" t="e">
        <f t="shared" si="121"/>
        <v>#N/A</v>
      </c>
      <c r="Y1024" s="35" t="e">
        <f>VLOOKUP(W1024,A1022:$S$5784,9,FALSE)</f>
        <v>#N/A</v>
      </c>
      <c r="Z1024" s="36" t="e">
        <f t="shared" si="115"/>
        <v>#N/A</v>
      </c>
      <c r="AA1024" s="37" t="e">
        <f t="shared" si="116"/>
        <v>#N/A</v>
      </c>
      <c r="AB1024" s="38" t="e">
        <f t="shared" si="117"/>
        <v>#N/A</v>
      </c>
      <c r="AC1024" s="39" t="e">
        <f t="shared" si="118"/>
        <v>#N/A</v>
      </c>
    </row>
    <row r="1025" spans="1:29" ht="10.5" customHeight="1">
      <c r="A1025" s="25">
        <v>178696</v>
      </c>
      <c r="B1025" s="26" t="s">
        <v>1384</v>
      </c>
      <c r="C1025" s="27">
        <v>1</v>
      </c>
      <c r="D1025" s="27" t="s">
        <v>26</v>
      </c>
      <c r="E1025" s="28">
        <v>1777</v>
      </c>
      <c r="F1025" s="28">
        <v>1777</v>
      </c>
      <c r="G1025" s="28">
        <v>53.309999999999995</v>
      </c>
      <c r="H1025" s="28">
        <v>4</v>
      </c>
      <c r="I1025" s="28">
        <v>4.9000000000000004</v>
      </c>
      <c r="J1025" s="29">
        <v>5.1999999999999998E-2</v>
      </c>
      <c r="K1025" s="28">
        <v>4</v>
      </c>
      <c r="L1025" s="28">
        <v>4.9000000000000004</v>
      </c>
      <c r="M1025" s="29">
        <f t="shared" si="122"/>
        <v>5.1999999999999998E-2</v>
      </c>
      <c r="N1025" s="30">
        <v>0</v>
      </c>
      <c r="O1025" s="27">
        <v>85</v>
      </c>
      <c r="P1025" s="27">
        <v>8516</v>
      </c>
      <c r="Q1025" s="27" t="s">
        <v>57</v>
      </c>
      <c r="R1025" s="31">
        <f>VLOOKUP(Q1025,[1]Страна!D$1:F$120,2,FALSE)</f>
        <v>0.03</v>
      </c>
      <c r="S1025" s="32" t="s">
        <v>28</v>
      </c>
      <c r="T1025" s="27" t="str">
        <f>VLOOKUP(S1025,[1]Страна!$A$2:$B$246,2,0)</f>
        <v>КИТАЙ</v>
      </c>
      <c r="W1025" s="34"/>
      <c r="X1025" s="35" t="e">
        <f t="shared" si="121"/>
        <v>#N/A</v>
      </c>
      <c r="Y1025" s="35" t="e">
        <f>VLOOKUP(W1025,A1023:$S$5784,9,FALSE)</f>
        <v>#N/A</v>
      </c>
      <c r="Z1025" s="36" t="e">
        <f t="shared" si="115"/>
        <v>#N/A</v>
      </c>
      <c r="AA1025" s="37" t="e">
        <f t="shared" si="116"/>
        <v>#N/A</v>
      </c>
      <c r="AB1025" s="38" t="e">
        <f t="shared" si="117"/>
        <v>#N/A</v>
      </c>
      <c r="AC1025" s="39" t="e">
        <f t="shared" si="118"/>
        <v>#N/A</v>
      </c>
    </row>
    <row r="1026" spans="1:29" ht="10.5" customHeight="1">
      <c r="A1026" s="25">
        <v>178697</v>
      </c>
      <c r="B1026" s="26" t="s">
        <v>1385</v>
      </c>
      <c r="C1026" s="27">
        <v>2</v>
      </c>
      <c r="D1026" s="27" t="s">
        <v>26</v>
      </c>
      <c r="E1026" s="28">
        <v>2117</v>
      </c>
      <c r="F1026" s="28">
        <v>4234</v>
      </c>
      <c r="G1026" s="28">
        <v>127.02</v>
      </c>
      <c r="H1026" s="28">
        <v>4.8</v>
      </c>
      <c r="I1026" s="28">
        <v>5.4</v>
      </c>
      <c r="J1026" s="29">
        <v>5.7599999999999998E-2</v>
      </c>
      <c r="K1026" s="28">
        <v>9.6</v>
      </c>
      <c r="L1026" s="28">
        <v>10.8</v>
      </c>
      <c r="M1026" s="29">
        <f t="shared" si="122"/>
        <v>0.1152</v>
      </c>
      <c r="N1026" s="30">
        <v>0</v>
      </c>
      <c r="O1026" s="27">
        <v>85</v>
      </c>
      <c r="P1026" s="27">
        <v>8516</v>
      </c>
      <c r="Q1026" s="27" t="s">
        <v>57</v>
      </c>
      <c r="R1026" s="31">
        <f>VLOOKUP(Q1026,[1]Страна!D$1:F$120,2,FALSE)</f>
        <v>0.03</v>
      </c>
      <c r="S1026" s="32" t="s">
        <v>28</v>
      </c>
      <c r="T1026" s="27" t="str">
        <f>VLOOKUP(S1026,[1]Страна!$A$2:$B$246,2,0)</f>
        <v>КИТАЙ</v>
      </c>
      <c r="W1026" s="34"/>
      <c r="X1026" s="35" t="e">
        <f t="shared" si="121"/>
        <v>#N/A</v>
      </c>
      <c r="Y1026" s="35" t="e">
        <f>VLOOKUP(W1026,A1024:$S$5784,9,FALSE)</f>
        <v>#N/A</v>
      </c>
      <c r="Z1026" s="36" t="e">
        <f t="shared" si="115"/>
        <v>#N/A</v>
      </c>
      <c r="AA1026" s="37" t="e">
        <f t="shared" si="116"/>
        <v>#N/A</v>
      </c>
      <c r="AB1026" s="38" t="e">
        <f t="shared" si="117"/>
        <v>#N/A</v>
      </c>
      <c r="AC1026" s="39" t="e">
        <f t="shared" si="118"/>
        <v>#N/A</v>
      </c>
    </row>
    <row r="1027" spans="1:29" ht="10.5" customHeight="1">
      <c r="A1027" s="25" t="s">
        <v>1386</v>
      </c>
      <c r="B1027" s="26" t="s">
        <v>1387</v>
      </c>
      <c r="C1027" s="27"/>
      <c r="D1027" s="27"/>
      <c r="E1027" s="28"/>
      <c r="F1027" s="28"/>
      <c r="G1027" s="28"/>
      <c r="H1027" s="28"/>
      <c r="I1027" s="28"/>
      <c r="J1027" s="29">
        <v>7.7616000000000004E-2</v>
      </c>
      <c r="K1027" s="28">
        <v>32.6</v>
      </c>
      <c r="L1027" s="28">
        <v>36.6</v>
      </c>
      <c r="M1027" s="29">
        <f t="shared" si="122"/>
        <v>0</v>
      </c>
      <c r="N1027" s="30"/>
      <c r="O1027" s="27">
        <v>84</v>
      </c>
      <c r="P1027" s="27">
        <v>8415</v>
      </c>
      <c r="Q1027" s="27" t="s">
        <v>1388</v>
      </c>
      <c r="R1027" s="31">
        <f>VLOOKUP(Q1027,[1]Страна!D$1:F$120,2,FALSE)</f>
        <v>7.0000000000000007E-2</v>
      </c>
      <c r="S1027" s="32" t="s">
        <v>28</v>
      </c>
      <c r="T1027" s="27" t="str">
        <f>VLOOKUP(S1027,[1]Страна!$A$2:$B$246,2,0)</f>
        <v>КИТАЙ</v>
      </c>
      <c r="W1027" s="34"/>
      <c r="X1027" s="35" t="e">
        <f t="shared" si="121"/>
        <v>#N/A</v>
      </c>
      <c r="Y1027" s="35" t="e">
        <f>VLOOKUP(W1027,A1025:$S$5784,9,FALSE)</f>
        <v>#N/A</v>
      </c>
      <c r="Z1027" s="36" t="e">
        <f t="shared" ref="Z1027:Z1090" si="123">VLOOKUP(W1027,A$3:T$5784,18,FALSE)</f>
        <v>#N/A</v>
      </c>
      <c r="AA1027" s="37" t="e">
        <f t="shared" ref="AA1027:AA1090" si="124">VLOOKUP(W1027,A$3:S$5784,10,FALSE)</f>
        <v>#N/A</v>
      </c>
      <c r="AB1027" s="38" t="e">
        <f t="shared" ref="AB1027:AB1090" si="125">VLOOKUP(W1027,A$3:T$5784,20,FALSE)</f>
        <v>#N/A</v>
      </c>
      <c r="AC1027" s="39" t="e">
        <f t="shared" si="118"/>
        <v>#N/A</v>
      </c>
    </row>
    <row r="1028" spans="1:29" ht="10.5" customHeight="1">
      <c r="A1028" s="25" t="s">
        <v>1389</v>
      </c>
      <c r="B1028" s="26" t="s">
        <v>1390</v>
      </c>
      <c r="C1028" s="27"/>
      <c r="D1028" s="27"/>
      <c r="E1028" s="28"/>
      <c r="F1028" s="28"/>
      <c r="G1028" s="28"/>
      <c r="H1028" s="28"/>
      <c r="I1028" s="28"/>
      <c r="J1028" s="29">
        <v>7.7616000000000004E-2</v>
      </c>
      <c r="K1028" s="28">
        <v>35.799999999999997</v>
      </c>
      <c r="L1028" s="28">
        <v>40.4</v>
      </c>
      <c r="M1028" s="29">
        <f t="shared" si="122"/>
        <v>0</v>
      </c>
      <c r="N1028" s="30"/>
      <c r="O1028" s="27">
        <v>84</v>
      </c>
      <c r="P1028" s="27">
        <v>8415</v>
      </c>
      <c r="Q1028" s="27" t="s">
        <v>1388</v>
      </c>
      <c r="R1028" s="31">
        <f>VLOOKUP(Q1028,[1]Страна!D$1:F$120,2,FALSE)</f>
        <v>7.0000000000000007E-2</v>
      </c>
      <c r="S1028" s="32" t="s">
        <v>28</v>
      </c>
      <c r="T1028" s="27" t="str">
        <f>VLOOKUP(S1028,[1]Страна!$A$2:$B$246,2,0)</f>
        <v>КИТАЙ</v>
      </c>
      <c r="W1028" s="34"/>
      <c r="X1028" s="35" t="e">
        <f t="shared" si="121"/>
        <v>#N/A</v>
      </c>
      <c r="Y1028" s="35" t="e">
        <f>VLOOKUP(W1028,A1026:$S$5784,9,FALSE)</f>
        <v>#N/A</v>
      </c>
      <c r="Z1028" s="36" t="e">
        <f t="shared" si="123"/>
        <v>#N/A</v>
      </c>
      <c r="AA1028" s="37" t="e">
        <f t="shared" si="124"/>
        <v>#N/A</v>
      </c>
      <c r="AB1028" s="38" t="e">
        <f t="shared" si="125"/>
        <v>#N/A</v>
      </c>
      <c r="AC1028" s="39" t="e">
        <f t="shared" ref="AC1028:AC1091" si="126">VLOOKUP(W1028,A$3:T$5784,14,FALSE)</f>
        <v>#N/A</v>
      </c>
    </row>
    <row r="1029" spans="1:29" ht="10.5" customHeight="1">
      <c r="A1029" s="25" t="s">
        <v>1391</v>
      </c>
      <c r="B1029" s="26" t="s">
        <v>1392</v>
      </c>
      <c r="C1029" s="27"/>
      <c r="D1029" s="27"/>
      <c r="E1029" s="28"/>
      <c r="F1029" s="28"/>
      <c r="G1029" s="28"/>
      <c r="H1029" s="28"/>
      <c r="I1029" s="28"/>
      <c r="J1029" s="29">
        <v>7.7616000000000004E-2</v>
      </c>
      <c r="K1029" s="28">
        <v>53.2</v>
      </c>
      <c r="L1029" s="28">
        <v>59.2</v>
      </c>
      <c r="M1029" s="29">
        <f t="shared" si="122"/>
        <v>0</v>
      </c>
      <c r="N1029" s="30"/>
      <c r="O1029" s="27">
        <v>84</v>
      </c>
      <c r="P1029" s="27">
        <v>8415</v>
      </c>
      <c r="Q1029" s="27" t="s">
        <v>1388</v>
      </c>
      <c r="R1029" s="31">
        <f>VLOOKUP(Q1029,[1]Страна!D$1:F$120,2,FALSE)</f>
        <v>7.0000000000000007E-2</v>
      </c>
      <c r="S1029" s="32" t="s">
        <v>28</v>
      </c>
      <c r="T1029" s="27" t="str">
        <f>VLOOKUP(S1029,[1]Страна!$A$2:$B$246,2,0)</f>
        <v>КИТАЙ</v>
      </c>
      <c r="W1029" s="34"/>
      <c r="X1029" s="35" t="e">
        <f t="shared" si="121"/>
        <v>#N/A</v>
      </c>
      <c r="Y1029" s="35" t="e">
        <f>VLOOKUP(W1029,A1027:$S$5784,9,FALSE)</f>
        <v>#N/A</v>
      </c>
      <c r="Z1029" s="36" t="e">
        <f t="shared" si="123"/>
        <v>#N/A</v>
      </c>
      <c r="AA1029" s="37" t="e">
        <f t="shared" si="124"/>
        <v>#N/A</v>
      </c>
      <c r="AB1029" s="38" t="e">
        <f t="shared" si="125"/>
        <v>#N/A</v>
      </c>
      <c r="AC1029" s="39" t="e">
        <f t="shared" si="126"/>
        <v>#N/A</v>
      </c>
    </row>
    <row r="1030" spans="1:29" ht="10.5" customHeight="1">
      <c r="A1030" s="25" t="s">
        <v>1393</v>
      </c>
      <c r="B1030" s="26" t="s">
        <v>1394</v>
      </c>
      <c r="C1030" s="27">
        <v>1</v>
      </c>
      <c r="D1030" s="27" t="s">
        <v>220</v>
      </c>
      <c r="E1030" s="28">
        <v>7423</v>
      </c>
      <c r="F1030" s="28">
        <v>7423</v>
      </c>
      <c r="G1030" s="28">
        <v>149.94460000000001</v>
      </c>
      <c r="H1030" s="28">
        <v>4.8</v>
      </c>
      <c r="I1030" s="28">
        <v>5.8</v>
      </c>
      <c r="J1030" s="29">
        <v>3.6319999999999998E-2</v>
      </c>
      <c r="K1030" s="28">
        <v>4.8</v>
      </c>
      <c r="L1030" s="28">
        <v>5.8</v>
      </c>
      <c r="M1030" s="29">
        <v>0</v>
      </c>
      <c r="N1030" s="30"/>
      <c r="O1030" s="27">
        <v>85</v>
      </c>
      <c r="P1030" s="27">
        <v>8516</v>
      </c>
      <c r="Q1030" s="27" t="s">
        <v>94</v>
      </c>
      <c r="R1030" s="31">
        <f>VLOOKUP(Q1030,[1]Страна!D$1:F$120,2,FALSE)</f>
        <v>0.03</v>
      </c>
      <c r="S1030" s="32" t="s">
        <v>28</v>
      </c>
      <c r="T1030" s="27" t="str">
        <f>VLOOKUP(S1030,[1]Страна!$A$2:$B$246,2,0)</f>
        <v>КИТАЙ</v>
      </c>
      <c r="W1030" s="34"/>
      <c r="X1030" s="35" t="e">
        <f t="shared" si="121"/>
        <v>#N/A</v>
      </c>
      <c r="Y1030" s="35" t="e">
        <f>VLOOKUP(W1030,A1028:$S$5784,9,FALSE)</f>
        <v>#N/A</v>
      </c>
      <c r="Z1030" s="36" t="e">
        <f t="shared" si="123"/>
        <v>#N/A</v>
      </c>
      <c r="AA1030" s="37" t="e">
        <f t="shared" si="124"/>
        <v>#N/A</v>
      </c>
      <c r="AB1030" s="38" t="e">
        <f t="shared" si="125"/>
        <v>#N/A</v>
      </c>
      <c r="AC1030" s="39" t="e">
        <f t="shared" si="126"/>
        <v>#N/A</v>
      </c>
    </row>
    <row r="1031" spans="1:29" ht="10.5" customHeight="1">
      <c r="A1031" s="25" t="s">
        <v>1395</v>
      </c>
      <c r="B1031" s="26" t="s">
        <v>1396</v>
      </c>
      <c r="C1031" s="27">
        <v>11</v>
      </c>
      <c r="D1031" s="27" t="s">
        <v>220</v>
      </c>
      <c r="E1031" s="28">
        <v>32</v>
      </c>
      <c r="F1031" s="28">
        <v>352</v>
      </c>
      <c r="G1031" s="28">
        <v>10.559999999999999</v>
      </c>
      <c r="H1031" s="28">
        <v>1.42</v>
      </c>
      <c r="I1031" s="28">
        <v>2.13</v>
      </c>
      <c r="J1031" s="29">
        <v>2.632E-2</v>
      </c>
      <c r="K1031" s="28"/>
      <c r="L1031" s="28"/>
      <c r="M1031" s="29">
        <f>C1031*J1031</f>
        <v>0.28952</v>
      </c>
      <c r="N1031" s="30"/>
      <c r="O1031" s="27">
        <v>85</v>
      </c>
      <c r="P1031" s="27">
        <v>8516</v>
      </c>
      <c r="Q1031" s="27" t="s">
        <v>94</v>
      </c>
      <c r="R1031" s="31">
        <f>VLOOKUP(Q1031,[1]Страна!D$1:F$120,2,FALSE)</f>
        <v>0.03</v>
      </c>
      <c r="S1031" s="32" t="s">
        <v>28</v>
      </c>
      <c r="T1031" s="27" t="str">
        <f>VLOOKUP(S1031,[1]Страна!$A$2:$B$246,2,0)</f>
        <v>КИТАЙ</v>
      </c>
      <c r="W1031" s="34"/>
      <c r="X1031" s="35" t="e">
        <f t="shared" si="121"/>
        <v>#N/A</v>
      </c>
      <c r="Y1031" s="35" t="e">
        <f>VLOOKUP(W1031,A1029:$S$5784,9,FALSE)</f>
        <v>#N/A</v>
      </c>
      <c r="Z1031" s="36" t="e">
        <f t="shared" si="123"/>
        <v>#N/A</v>
      </c>
      <c r="AA1031" s="37" t="e">
        <f t="shared" si="124"/>
        <v>#N/A</v>
      </c>
      <c r="AB1031" s="38" t="e">
        <f t="shared" si="125"/>
        <v>#N/A</v>
      </c>
      <c r="AC1031" s="39" t="e">
        <f t="shared" si="126"/>
        <v>#N/A</v>
      </c>
    </row>
    <row r="1032" spans="1:29" ht="10.5" customHeight="1">
      <c r="A1032" s="25" t="s">
        <v>1397</v>
      </c>
      <c r="B1032" s="26" t="s">
        <v>1398</v>
      </c>
      <c r="C1032" s="27"/>
      <c r="D1032" s="27"/>
      <c r="E1032" s="28"/>
      <c r="F1032" s="28"/>
      <c r="G1032" s="28"/>
      <c r="H1032" s="28">
        <v>1.42</v>
      </c>
      <c r="I1032" s="28">
        <v>2.13</v>
      </c>
      <c r="J1032" s="29">
        <v>2.632E-2</v>
      </c>
      <c r="K1032" s="28"/>
      <c r="L1032" s="28"/>
      <c r="M1032" s="29">
        <f>C1032*J1032</f>
        <v>0</v>
      </c>
      <c r="N1032" s="30"/>
      <c r="O1032" s="27">
        <v>85</v>
      </c>
      <c r="P1032" s="27">
        <v>8516</v>
      </c>
      <c r="Q1032" s="27" t="s">
        <v>94</v>
      </c>
      <c r="R1032" s="31">
        <f>VLOOKUP(Q1032,[1]Страна!D$1:F$120,2,FALSE)</f>
        <v>0.03</v>
      </c>
      <c r="S1032" s="32" t="s">
        <v>28</v>
      </c>
      <c r="T1032" s="27" t="str">
        <f>VLOOKUP(S1032,[1]Страна!$A$2:$B$246,2,0)</f>
        <v>КИТАЙ</v>
      </c>
      <c r="W1032" s="34"/>
      <c r="X1032" s="35" t="e">
        <f t="shared" si="121"/>
        <v>#N/A</v>
      </c>
      <c r="Y1032" s="35" t="e">
        <f>VLOOKUP(W1032,A1030:$S$5784,9,FALSE)</f>
        <v>#N/A</v>
      </c>
      <c r="Z1032" s="36" t="e">
        <f t="shared" si="123"/>
        <v>#N/A</v>
      </c>
      <c r="AA1032" s="37" t="e">
        <f t="shared" si="124"/>
        <v>#N/A</v>
      </c>
      <c r="AB1032" s="38" t="e">
        <f t="shared" si="125"/>
        <v>#N/A</v>
      </c>
      <c r="AC1032" s="39" t="e">
        <f t="shared" si="126"/>
        <v>#N/A</v>
      </c>
    </row>
    <row r="1033" spans="1:29" ht="10.5" customHeight="1">
      <c r="A1033" s="41">
        <v>28847</v>
      </c>
      <c r="B1033" s="42" t="s">
        <v>1399</v>
      </c>
      <c r="C1033" s="43">
        <v>1</v>
      </c>
      <c r="D1033" s="44" t="s">
        <v>26</v>
      </c>
      <c r="E1033" s="45">
        <v>842</v>
      </c>
      <c r="F1033" s="45">
        <v>842</v>
      </c>
      <c r="G1033" s="46">
        <v>25.259999999999998</v>
      </c>
      <c r="H1033" s="46">
        <v>1.8</v>
      </c>
      <c r="I1033" s="46">
        <v>2</v>
      </c>
      <c r="J1033" s="47">
        <v>2.2989999999999998E-3</v>
      </c>
      <c r="K1033" s="46">
        <v>1.8</v>
      </c>
      <c r="L1033" s="46">
        <v>2</v>
      </c>
      <c r="M1033" s="47">
        <v>2.2989999999999998E-3</v>
      </c>
      <c r="N1033" s="48" t="s">
        <v>1400</v>
      </c>
      <c r="O1033" s="49">
        <v>85</v>
      </c>
      <c r="P1033" s="49">
        <v>8516</v>
      </c>
      <c r="Q1033" s="49" t="s">
        <v>94</v>
      </c>
      <c r="R1033" s="50">
        <v>0.03</v>
      </c>
      <c r="S1033" s="51" t="s">
        <v>28</v>
      </c>
      <c r="T1033" s="27" t="str">
        <f>VLOOKUP(S1033,[1]Страна!$A$2:$B$246,2,0)</f>
        <v>КИТАЙ</v>
      </c>
      <c r="W1033" s="34"/>
      <c r="X1033" s="35" t="e">
        <f t="shared" si="121"/>
        <v>#N/A</v>
      </c>
      <c r="Y1033" s="35" t="e">
        <f>VLOOKUP(W1033,A1031:$S$5784,9,FALSE)</f>
        <v>#N/A</v>
      </c>
      <c r="Z1033" s="36" t="e">
        <f t="shared" si="123"/>
        <v>#N/A</v>
      </c>
      <c r="AA1033" s="37" t="e">
        <f t="shared" si="124"/>
        <v>#N/A</v>
      </c>
      <c r="AB1033" s="38" t="e">
        <f t="shared" si="125"/>
        <v>#N/A</v>
      </c>
      <c r="AC1033" s="39" t="e">
        <f t="shared" si="126"/>
        <v>#N/A</v>
      </c>
    </row>
    <row r="1034" spans="1:29" ht="10.5" customHeight="1">
      <c r="A1034" s="25">
        <v>221872</v>
      </c>
      <c r="B1034" s="26" t="s">
        <v>1401</v>
      </c>
      <c r="C1034" s="27">
        <v>6</v>
      </c>
      <c r="D1034" s="27" t="s">
        <v>26</v>
      </c>
      <c r="E1034" s="28">
        <v>9750</v>
      </c>
      <c r="F1034" s="28">
        <v>58500</v>
      </c>
      <c r="G1034" s="28">
        <v>1755</v>
      </c>
      <c r="H1034" s="28">
        <v>4.67</v>
      </c>
      <c r="I1034" s="28">
        <v>5.5</v>
      </c>
      <c r="J1034" s="29">
        <v>4.428E-2</v>
      </c>
      <c r="K1034" s="28">
        <v>28.02</v>
      </c>
      <c r="L1034" s="28">
        <v>33</v>
      </c>
      <c r="M1034" s="29">
        <v>0.26568000000000003</v>
      </c>
      <c r="N1034" s="30">
        <v>0</v>
      </c>
      <c r="O1034" s="27">
        <v>85</v>
      </c>
      <c r="P1034" s="27">
        <v>8516</v>
      </c>
      <c r="Q1034" s="27" t="s">
        <v>94</v>
      </c>
      <c r="R1034" s="31">
        <v>0.03</v>
      </c>
      <c r="S1034" s="32" t="s">
        <v>28</v>
      </c>
      <c r="T1034" s="27" t="str">
        <f>VLOOKUP(S1034,[1]Страна!$A$2:$B$246,2,0)</f>
        <v>КИТАЙ</v>
      </c>
      <c r="W1034" s="40"/>
      <c r="X1034" s="35" t="e">
        <f t="shared" si="121"/>
        <v>#N/A</v>
      </c>
      <c r="Y1034" s="35" t="e">
        <f>VLOOKUP(W1034,A1032:$S$5784,9,FALSE)</f>
        <v>#N/A</v>
      </c>
      <c r="Z1034" s="36" t="e">
        <f t="shared" si="123"/>
        <v>#N/A</v>
      </c>
      <c r="AA1034" s="37" t="e">
        <f t="shared" si="124"/>
        <v>#N/A</v>
      </c>
      <c r="AB1034" s="38" t="e">
        <f t="shared" si="125"/>
        <v>#N/A</v>
      </c>
      <c r="AC1034" s="39" t="e">
        <f t="shared" si="126"/>
        <v>#N/A</v>
      </c>
    </row>
    <row r="1035" spans="1:29" ht="10.5" customHeight="1">
      <c r="A1035" s="25">
        <v>229324</v>
      </c>
      <c r="B1035" s="26" t="s">
        <v>1402</v>
      </c>
      <c r="C1035" s="27">
        <v>1</v>
      </c>
      <c r="D1035" s="27" t="s">
        <v>26</v>
      </c>
      <c r="E1035" s="28">
        <v>6073</v>
      </c>
      <c r="F1035" s="28">
        <v>6073</v>
      </c>
      <c r="G1035" s="28">
        <v>182.19</v>
      </c>
      <c r="H1035" s="28">
        <v>4.18</v>
      </c>
      <c r="I1035" s="28">
        <v>5.5</v>
      </c>
      <c r="J1035" s="29">
        <v>2.632E-2</v>
      </c>
      <c r="K1035" s="28">
        <v>4.18</v>
      </c>
      <c r="L1035" s="28">
        <v>5.5</v>
      </c>
      <c r="M1035" s="29">
        <f>C1035*J1035</f>
        <v>2.632E-2</v>
      </c>
      <c r="N1035" s="30">
        <v>5055539121882</v>
      </c>
      <c r="O1035" s="27">
        <v>85</v>
      </c>
      <c r="P1035" s="27">
        <v>8516</v>
      </c>
      <c r="Q1035" s="27" t="s">
        <v>94</v>
      </c>
      <c r="R1035" s="31">
        <f>VLOOKUP(Q1035,[1]Страна!D$1:F$120,2,FALSE)</f>
        <v>0.03</v>
      </c>
      <c r="S1035" s="32" t="s">
        <v>28</v>
      </c>
      <c r="T1035" s="27" t="str">
        <f>VLOOKUP(S1035,[1]Страна!$A$2:$B$246,2,0)</f>
        <v>КИТАЙ</v>
      </c>
      <c r="W1035" s="40"/>
      <c r="X1035" s="35" t="e">
        <f t="shared" si="121"/>
        <v>#N/A</v>
      </c>
      <c r="Y1035" s="35" t="e">
        <f>VLOOKUP(W1035,A1033:$S$5784,9,FALSE)</f>
        <v>#N/A</v>
      </c>
      <c r="Z1035" s="36" t="e">
        <f t="shared" si="123"/>
        <v>#N/A</v>
      </c>
      <c r="AA1035" s="37" t="e">
        <f t="shared" si="124"/>
        <v>#N/A</v>
      </c>
      <c r="AB1035" s="38" t="e">
        <f t="shared" si="125"/>
        <v>#N/A</v>
      </c>
      <c r="AC1035" s="39" t="e">
        <f t="shared" si="126"/>
        <v>#N/A</v>
      </c>
    </row>
    <row r="1036" spans="1:29" ht="10.5" customHeight="1">
      <c r="A1036" s="25">
        <v>38740</v>
      </c>
      <c r="B1036" s="26" t="s">
        <v>1403</v>
      </c>
      <c r="C1036" s="27">
        <v>2</v>
      </c>
      <c r="D1036" s="27" t="s">
        <v>26</v>
      </c>
      <c r="E1036" s="28">
        <v>799</v>
      </c>
      <c r="F1036" s="28">
        <v>1598</v>
      </c>
      <c r="G1036" s="28">
        <v>47.94</v>
      </c>
      <c r="H1036" s="28">
        <v>1.5</v>
      </c>
      <c r="I1036" s="28">
        <v>1.6</v>
      </c>
      <c r="J1036" s="29">
        <v>1.6855999999999999E-2</v>
      </c>
      <c r="K1036" s="28">
        <v>3</v>
      </c>
      <c r="L1036" s="28">
        <v>3.2</v>
      </c>
      <c r="M1036" s="29">
        <f>C1036*J1036</f>
        <v>3.3711999999999999E-2</v>
      </c>
      <c r="N1036" s="30">
        <v>4607129349124</v>
      </c>
      <c r="O1036" s="27">
        <v>85</v>
      </c>
      <c r="P1036" s="27">
        <v>8516</v>
      </c>
      <c r="Q1036" s="27" t="s">
        <v>94</v>
      </c>
      <c r="R1036" s="31">
        <f>VLOOKUP(Q1036,[1]Страна!D$1:F$120,2,FALSE)</f>
        <v>0.03</v>
      </c>
      <c r="S1036" s="32" t="s">
        <v>28</v>
      </c>
      <c r="T1036" s="27" t="str">
        <f>VLOOKUP(S1036,[1]Страна!$A$2:$B$246,2,0)</f>
        <v>КИТАЙ</v>
      </c>
      <c r="W1036" s="34"/>
      <c r="X1036" s="35" t="e">
        <f t="shared" si="121"/>
        <v>#N/A</v>
      </c>
      <c r="Y1036" s="35" t="e">
        <f>VLOOKUP(W1036,A1034:$S$5784,9,FALSE)</f>
        <v>#N/A</v>
      </c>
      <c r="Z1036" s="36" t="e">
        <f t="shared" si="123"/>
        <v>#N/A</v>
      </c>
      <c r="AA1036" s="37" t="e">
        <f t="shared" si="124"/>
        <v>#N/A</v>
      </c>
      <c r="AB1036" s="38" t="e">
        <f t="shared" si="125"/>
        <v>#N/A</v>
      </c>
      <c r="AC1036" s="39" t="e">
        <f t="shared" si="126"/>
        <v>#N/A</v>
      </c>
    </row>
    <row r="1037" spans="1:29" ht="10.5" customHeight="1">
      <c r="A1037" s="25">
        <v>229326</v>
      </c>
      <c r="B1037" s="26" t="s">
        <v>1404</v>
      </c>
      <c r="C1037" s="27">
        <v>1</v>
      </c>
      <c r="D1037" s="27" t="s">
        <v>26</v>
      </c>
      <c r="E1037" s="28">
        <v>1377</v>
      </c>
      <c r="F1037" s="28">
        <v>1377</v>
      </c>
      <c r="G1037" s="28">
        <v>41.309999999999995</v>
      </c>
      <c r="H1037" s="28">
        <v>2.2000000000000002</v>
      </c>
      <c r="I1037" s="28">
        <v>2.5</v>
      </c>
      <c r="J1037" s="29">
        <v>8.8380000000000004E-3</v>
      </c>
      <c r="K1037" s="28">
        <v>2.2000000000000002</v>
      </c>
      <c r="L1037" s="28">
        <v>2.5</v>
      </c>
      <c r="M1037" s="29">
        <v>8.8380000000000004E-3</v>
      </c>
      <c r="N1037" s="30" t="s">
        <v>1405</v>
      </c>
      <c r="O1037" s="27">
        <v>85</v>
      </c>
      <c r="P1037" s="27">
        <v>8516</v>
      </c>
      <c r="Q1037" s="27" t="s">
        <v>94</v>
      </c>
      <c r="R1037" s="31">
        <f>VLOOKUP(Q1037,[1]Страна!D$1:F$120,2,FALSE)</f>
        <v>0.03</v>
      </c>
      <c r="S1037" s="32" t="s">
        <v>47</v>
      </c>
      <c r="T1037" s="27" t="str">
        <f>VLOOKUP(S1037,[1]Страна!$A$2:$B$246,2,0)</f>
        <v>РОССИЯ</v>
      </c>
      <c r="W1037" s="34"/>
      <c r="X1037" s="35" t="e">
        <f t="shared" si="121"/>
        <v>#N/A</v>
      </c>
      <c r="Y1037" s="35" t="e">
        <f>VLOOKUP(W1037,A1035:$S$5784,9,FALSE)</f>
        <v>#N/A</v>
      </c>
      <c r="Z1037" s="36" t="e">
        <f t="shared" si="123"/>
        <v>#N/A</v>
      </c>
      <c r="AA1037" s="37" t="e">
        <f t="shared" si="124"/>
        <v>#N/A</v>
      </c>
      <c r="AB1037" s="38" t="e">
        <f t="shared" si="125"/>
        <v>#N/A</v>
      </c>
      <c r="AC1037" s="39" t="e">
        <f t="shared" si="126"/>
        <v>#N/A</v>
      </c>
    </row>
    <row r="1038" spans="1:29" ht="10.5" customHeight="1">
      <c r="A1038" s="41">
        <v>238476</v>
      </c>
      <c r="B1038" s="42" t="s">
        <v>1406</v>
      </c>
      <c r="C1038" s="43">
        <v>1</v>
      </c>
      <c r="D1038" s="44" t="s">
        <v>26</v>
      </c>
      <c r="E1038" s="45">
        <v>3774</v>
      </c>
      <c r="F1038" s="45">
        <v>3774</v>
      </c>
      <c r="G1038" s="46">
        <v>113.22</v>
      </c>
      <c r="H1038" s="46">
        <v>1.6</v>
      </c>
      <c r="I1038" s="46">
        <v>2</v>
      </c>
      <c r="J1038" s="47">
        <v>3.5999999999999999E-3</v>
      </c>
      <c r="K1038" s="46">
        <v>1.6</v>
      </c>
      <c r="L1038" s="46">
        <v>2</v>
      </c>
      <c r="M1038" s="47">
        <v>3.5999999999999999E-3</v>
      </c>
      <c r="N1038" s="48" t="s">
        <v>1407</v>
      </c>
      <c r="O1038" s="49">
        <v>85</v>
      </c>
      <c r="P1038" s="49">
        <v>8516</v>
      </c>
      <c r="Q1038" s="49" t="s">
        <v>94</v>
      </c>
      <c r="R1038" s="50">
        <v>0.03</v>
      </c>
      <c r="S1038" s="51" t="s">
        <v>28</v>
      </c>
      <c r="T1038" s="27" t="str">
        <f>VLOOKUP(S1038,[1]Страна!$A$2:$B$246,2,0)</f>
        <v>КИТАЙ</v>
      </c>
      <c r="W1038" s="34"/>
      <c r="X1038" s="35" t="e">
        <f t="shared" si="121"/>
        <v>#N/A</v>
      </c>
      <c r="Y1038" s="35" t="e">
        <f>VLOOKUP(W1038,A1036:$S$5784,9,FALSE)</f>
        <v>#N/A</v>
      </c>
      <c r="Z1038" s="36" t="e">
        <f t="shared" si="123"/>
        <v>#N/A</v>
      </c>
      <c r="AA1038" s="37" t="e">
        <f t="shared" si="124"/>
        <v>#N/A</v>
      </c>
      <c r="AB1038" s="38" t="e">
        <f t="shared" si="125"/>
        <v>#N/A</v>
      </c>
      <c r="AC1038" s="39" t="e">
        <f t="shared" si="126"/>
        <v>#N/A</v>
      </c>
    </row>
    <row r="1039" spans="1:29" ht="10.5" customHeight="1">
      <c r="A1039" s="25">
        <v>49892</v>
      </c>
      <c r="B1039" s="26" t="s">
        <v>1408</v>
      </c>
      <c r="C1039" s="27">
        <v>1</v>
      </c>
      <c r="D1039" s="27" t="s">
        <v>26</v>
      </c>
      <c r="E1039" s="28">
        <v>7599</v>
      </c>
      <c r="F1039" s="28">
        <v>7599</v>
      </c>
      <c r="G1039" s="28">
        <v>227.97</v>
      </c>
      <c r="H1039" s="28">
        <v>4.0999999999999996</v>
      </c>
      <c r="I1039" s="28">
        <v>4.5999999999999996</v>
      </c>
      <c r="J1039" s="29">
        <v>2.5704000000000001E-2</v>
      </c>
      <c r="K1039" s="28">
        <v>4.0999999999999996</v>
      </c>
      <c r="L1039" s="28">
        <v>4.5999999999999996</v>
      </c>
      <c r="M1039" s="29">
        <v>2.5704000000000001E-2</v>
      </c>
      <c r="N1039" s="30" t="s">
        <v>1409</v>
      </c>
      <c r="O1039" s="27">
        <v>85</v>
      </c>
      <c r="P1039" s="27">
        <v>8516</v>
      </c>
      <c r="Q1039" s="27" t="s">
        <v>94</v>
      </c>
      <c r="R1039" s="31">
        <f>VLOOKUP(Q1039,[1]Страна!D$1:F$120,2,FALSE)</f>
        <v>0.03</v>
      </c>
      <c r="S1039" s="32" t="s">
        <v>28</v>
      </c>
      <c r="T1039" s="27" t="str">
        <f>VLOOKUP(S1039,[1]Страна!$A$2:$B$246,2,0)</f>
        <v>КИТАЙ</v>
      </c>
      <c r="W1039" s="40"/>
      <c r="X1039" s="35" t="e">
        <f t="shared" si="121"/>
        <v>#N/A</v>
      </c>
      <c r="Y1039" s="35" t="e">
        <f>VLOOKUP(W1039,A1037:$S$5784,9,FALSE)</f>
        <v>#N/A</v>
      </c>
      <c r="Z1039" s="36" t="e">
        <f t="shared" si="123"/>
        <v>#N/A</v>
      </c>
      <c r="AA1039" s="37" t="e">
        <f t="shared" si="124"/>
        <v>#N/A</v>
      </c>
      <c r="AB1039" s="38" t="e">
        <f t="shared" si="125"/>
        <v>#N/A</v>
      </c>
      <c r="AC1039" s="39" t="e">
        <f t="shared" si="126"/>
        <v>#N/A</v>
      </c>
    </row>
    <row r="1040" spans="1:29" ht="10.5" customHeight="1">
      <c r="A1040" s="41">
        <v>55645</v>
      </c>
      <c r="B1040" s="42" t="s">
        <v>1410</v>
      </c>
      <c r="C1040" s="52">
        <v>1</v>
      </c>
      <c r="D1040" s="53" t="s">
        <v>26</v>
      </c>
      <c r="E1040" s="54">
        <v>536</v>
      </c>
      <c r="F1040" s="54">
        <v>536</v>
      </c>
      <c r="G1040" s="46">
        <v>16.079999999999998</v>
      </c>
      <c r="H1040" s="46">
        <v>0.63</v>
      </c>
      <c r="I1040" s="46">
        <v>1.2</v>
      </c>
      <c r="J1040" s="47">
        <v>4.8650000000000004E-3</v>
      </c>
      <c r="K1040" s="46">
        <v>0.63</v>
      </c>
      <c r="L1040" s="46">
        <v>1.2</v>
      </c>
      <c r="M1040" s="47">
        <v>4.8650000000000004E-3</v>
      </c>
      <c r="N1040" s="48" t="s">
        <v>1411</v>
      </c>
      <c r="O1040" s="49">
        <v>85</v>
      </c>
      <c r="P1040" s="49">
        <v>8516</v>
      </c>
      <c r="Q1040" s="49" t="s">
        <v>94</v>
      </c>
      <c r="R1040" s="31">
        <f>VLOOKUP(Q1040,[1]Страна!D$1:F$120,2,FALSE)</f>
        <v>0.03</v>
      </c>
      <c r="S1040" s="51" t="s">
        <v>223</v>
      </c>
      <c r="T1040" s="27" t="str">
        <f>VLOOKUP(S1040,[1]Страна!$A$2:$B$246,2,0)</f>
        <v>ТУРЦИЯ</v>
      </c>
      <c r="W1040" s="34"/>
      <c r="X1040" s="35" t="e">
        <f t="shared" si="121"/>
        <v>#N/A</v>
      </c>
      <c r="Y1040" s="35" t="e">
        <f>VLOOKUP(W1040,A1038:$S$5784,9,FALSE)</f>
        <v>#N/A</v>
      </c>
      <c r="Z1040" s="36" t="e">
        <f t="shared" si="123"/>
        <v>#N/A</v>
      </c>
      <c r="AA1040" s="37" t="e">
        <f t="shared" si="124"/>
        <v>#N/A</v>
      </c>
      <c r="AB1040" s="38" t="e">
        <f t="shared" si="125"/>
        <v>#N/A</v>
      </c>
      <c r="AC1040" s="39" t="e">
        <f t="shared" si="126"/>
        <v>#N/A</v>
      </c>
    </row>
    <row r="1041" spans="1:29" ht="10.5" customHeight="1">
      <c r="A1041" s="25">
        <v>61078</v>
      </c>
      <c r="B1041" s="26" t="s">
        <v>1412</v>
      </c>
      <c r="C1041" s="27">
        <v>1</v>
      </c>
      <c r="D1041" s="27" t="s">
        <v>26</v>
      </c>
      <c r="E1041" s="28">
        <v>1020</v>
      </c>
      <c r="F1041" s="28">
        <v>1020</v>
      </c>
      <c r="G1041" s="28">
        <v>30.599999999999998</v>
      </c>
      <c r="H1041" s="28">
        <v>1.8</v>
      </c>
      <c r="I1041" s="28">
        <v>2</v>
      </c>
      <c r="J1041" s="29">
        <v>1.3464E-2</v>
      </c>
      <c r="K1041" s="28">
        <v>1.8</v>
      </c>
      <c r="L1041" s="28">
        <v>2</v>
      </c>
      <c r="M1041" s="29">
        <f>C1041*J1041</f>
        <v>1.3464E-2</v>
      </c>
      <c r="N1041" s="30">
        <v>8693807227989</v>
      </c>
      <c r="O1041" s="27">
        <v>85</v>
      </c>
      <c r="P1041" s="27">
        <v>8516</v>
      </c>
      <c r="Q1041" s="27" t="s">
        <v>94</v>
      </c>
      <c r="R1041" s="31">
        <f>VLOOKUP(Q1041,[1]Страна!D$1:F$120,2,FALSE)</f>
        <v>0.03</v>
      </c>
      <c r="S1041" s="32" t="s">
        <v>28</v>
      </c>
      <c r="T1041" s="27" t="str">
        <f>VLOOKUP(S1041,[1]Страна!$A$2:$B$246,2,0)</f>
        <v>КИТАЙ</v>
      </c>
      <c r="W1041" s="40"/>
      <c r="X1041" s="35" t="e">
        <f t="shared" si="121"/>
        <v>#N/A</v>
      </c>
      <c r="Y1041" s="35" t="e">
        <f>VLOOKUP(W1041,A1039:$S$5784,9,FALSE)</f>
        <v>#N/A</v>
      </c>
      <c r="Z1041" s="36" t="e">
        <f t="shared" si="123"/>
        <v>#N/A</v>
      </c>
      <c r="AA1041" s="37" t="e">
        <f t="shared" si="124"/>
        <v>#N/A</v>
      </c>
      <c r="AB1041" s="38" t="e">
        <f t="shared" si="125"/>
        <v>#N/A</v>
      </c>
      <c r="AC1041" s="39" t="e">
        <f t="shared" si="126"/>
        <v>#N/A</v>
      </c>
    </row>
    <row r="1042" spans="1:29" ht="10.5" customHeight="1">
      <c r="A1042" s="25">
        <v>198154</v>
      </c>
      <c r="B1042" s="26" t="s">
        <v>1413</v>
      </c>
      <c r="C1042" s="27">
        <v>1</v>
      </c>
      <c r="D1042" s="27" t="s">
        <v>26</v>
      </c>
      <c r="E1042" s="28">
        <v>850</v>
      </c>
      <c r="F1042" s="28">
        <v>850</v>
      </c>
      <c r="G1042" s="28">
        <v>25.5</v>
      </c>
      <c r="H1042" s="28">
        <v>4.5</v>
      </c>
      <c r="I1042" s="28">
        <v>5</v>
      </c>
      <c r="J1042" s="29">
        <v>1.44E-2</v>
      </c>
      <c r="K1042" s="28">
        <v>4.5</v>
      </c>
      <c r="L1042" s="28">
        <v>5</v>
      </c>
      <c r="M1042" s="29">
        <v>1.44E-2</v>
      </c>
      <c r="N1042" s="30">
        <v>8693807228559</v>
      </c>
      <c r="O1042" s="27">
        <v>85</v>
      </c>
      <c r="P1042" s="27">
        <v>8516</v>
      </c>
      <c r="Q1042" s="27" t="s">
        <v>94</v>
      </c>
      <c r="R1042" s="31">
        <v>0.03</v>
      </c>
      <c r="S1042" s="32" t="s">
        <v>28</v>
      </c>
      <c r="T1042" s="27" t="str">
        <f>VLOOKUP(S1042,[1]Страна!$A$2:$B$246,2,0)</f>
        <v>КИТАЙ</v>
      </c>
      <c r="W1042" s="34"/>
      <c r="X1042" s="35" t="e">
        <f t="shared" si="121"/>
        <v>#N/A</v>
      </c>
      <c r="Y1042" s="35" t="e">
        <f>VLOOKUP(W1042,A1040:$S$5784,9,FALSE)</f>
        <v>#N/A</v>
      </c>
      <c r="Z1042" s="36" t="e">
        <f t="shared" si="123"/>
        <v>#N/A</v>
      </c>
      <c r="AA1042" s="37" t="e">
        <f t="shared" si="124"/>
        <v>#N/A</v>
      </c>
      <c r="AB1042" s="38" t="e">
        <f t="shared" si="125"/>
        <v>#N/A</v>
      </c>
      <c r="AC1042" s="39" t="e">
        <f t="shared" si="126"/>
        <v>#N/A</v>
      </c>
    </row>
    <row r="1043" spans="1:29" ht="10.5" customHeight="1">
      <c r="A1043" s="25">
        <v>74070</v>
      </c>
      <c r="B1043" s="26" t="s">
        <v>1414</v>
      </c>
      <c r="C1043" s="27">
        <v>1</v>
      </c>
      <c r="D1043" s="27" t="s">
        <v>26</v>
      </c>
      <c r="E1043" s="28">
        <v>1326</v>
      </c>
      <c r="F1043" s="28">
        <v>1326</v>
      </c>
      <c r="G1043" s="28">
        <v>39.78</v>
      </c>
      <c r="H1043" s="28">
        <v>0.7</v>
      </c>
      <c r="I1043" s="28">
        <v>1</v>
      </c>
      <c r="J1043" s="29">
        <v>2.1167999999999999E-2</v>
      </c>
      <c r="K1043" s="28">
        <v>0.7</v>
      </c>
      <c r="L1043" s="28">
        <v>1</v>
      </c>
      <c r="M1043" s="29">
        <f>C1043*J1043</f>
        <v>2.1167999999999999E-2</v>
      </c>
      <c r="N1043" s="30">
        <v>4895156862673</v>
      </c>
      <c r="O1043" s="27">
        <v>85</v>
      </c>
      <c r="P1043" s="27">
        <v>8516</v>
      </c>
      <c r="Q1043" s="27" t="s">
        <v>94</v>
      </c>
      <c r="R1043" s="31">
        <f>VLOOKUP(Q1043,[1]Страна!D$1:F$120,2,FALSE)</f>
        <v>0.03</v>
      </c>
      <c r="S1043" s="32" t="s">
        <v>28</v>
      </c>
      <c r="T1043" s="27" t="str">
        <f>VLOOKUP(S1043,[1]Страна!$A$2:$B$246,2,0)</f>
        <v>КИТАЙ</v>
      </c>
      <c r="W1043" s="40"/>
      <c r="X1043" s="35" t="e">
        <f t="shared" si="121"/>
        <v>#N/A</v>
      </c>
      <c r="Y1043" s="35" t="e">
        <f>VLOOKUP(W1043,A1041:$S$5784,9,FALSE)</f>
        <v>#N/A</v>
      </c>
      <c r="Z1043" s="36" t="e">
        <f t="shared" si="123"/>
        <v>#N/A</v>
      </c>
      <c r="AA1043" s="37" t="e">
        <f t="shared" si="124"/>
        <v>#N/A</v>
      </c>
      <c r="AB1043" s="38" t="e">
        <f t="shared" si="125"/>
        <v>#N/A</v>
      </c>
      <c r="AC1043" s="39" t="e">
        <f t="shared" si="126"/>
        <v>#N/A</v>
      </c>
    </row>
    <row r="1044" spans="1:29" ht="10.5" customHeight="1">
      <c r="A1044" s="25">
        <v>35043</v>
      </c>
      <c r="B1044" s="26" t="s">
        <v>1415</v>
      </c>
      <c r="C1044" s="27">
        <v>1</v>
      </c>
      <c r="D1044" s="27" t="s">
        <v>26</v>
      </c>
      <c r="E1044" s="28">
        <v>961</v>
      </c>
      <c r="F1044" s="28">
        <v>961</v>
      </c>
      <c r="G1044" s="28">
        <v>28.83</v>
      </c>
      <c r="H1044" s="28">
        <v>0.6</v>
      </c>
      <c r="I1044" s="28">
        <v>0.8</v>
      </c>
      <c r="J1044" s="29">
        <v>8.4000000000000003E-4</v>
      </c>
      <c r="K1044" s="28">
        <v>0.6</v>
      </c>
      <c r="L1044" s="28">
        <v>0.8</v>
      </c>
      <c r="M1044" s="29">
        <f>C1044*J1044</f>
        <v>8.4000000000000003E-4</v>
      </c>
      <c r="N1044" s="30">
        <v>5055539103925</v>
      </c>
      <c r="O1044" s="27">
        <v>85</v>
      </c>
      <c r="P1044" s="27">
        <v>8509</v>
      </c>
      <c r="Q1044" s="27" t="s">
        <v>288</v>
      </c>
      <c r="R1044" s="31">
        <f>VLOOKUP(Q1044,[1]Страна!D$1:F$120,2,FALSE)</f>
        <v>0.03</v>
      </c>
      <c r="S1044" s="32" t="s">
        <v>28</v>
      </c>
      <c r="T1044" s="27" t="str">
        <f>VLOOKUP(S1044,[1]Страна!$A$2:$B$246,2,0)</f>
        <v>КИТАЙ</v>
      </c>
      <c r="W1044" s="34"/>
      <c r="X1044" s="35" t="e">
        <f t="shared" si="121"/>
        <v>#N/A</v>
      </c>
      <c r="Y1044" s="35" t="e">
        <f>VLOOKUP(W1044,A1042:$S$5784,9,FALSE)</f>
        <v>#N/A</v>
      </c>
      <c r="Z1044" s="36" t="e">
        <f t="shared" si="123"/>
        <v>#N/A</v>
      </c>
      <c r="AA1044" s="37" t="e">
        <f t="shared" si="124"/>
        <v>#N/A</v>
      </c>
      <c r="AB1044" s="38" t="e">
        <f t="shared" si="125"/>
        <v>#N/A</v>
      </c>
      <c r="AC1044" s="39" t="e">
        <f t="shared" si="126"/>
        <v>#N/A</v>
      </c>
    </row>
    <row r="1045" spans="1:29" ht="10.5" customHeight="1">
      <c r="A1045" s="25">
        <v>220396</v>
      </c>
      <c r="B1045" s="26" t="s">
        <v>1416</v>
      </c>
      <c r="C1045" s="27">
        <v>1</v>
      </c>
      <c r="D1045" s="27" t="s">
        <v>26</v>
      </c>
      <c r="E1045" s="28">
        <v>1226</v>
      </c>
      <c r="F1045" s="28">
        <v>1226</v>
      </c>
      <c r="G1045" s="28">
        <v>36.78</v>
      </c>
      <c r="H1045" s="28">
        <v>7.4999999999999997E-2</v>
      </c>
      <c r="I1045" s="28">
        <v>0.08</v>
      </c>
      <c r="J1045" s="29">
        <v>2.6099999999999999E-3</v>
      </c>
      <c r="K1045" s="28">
        <v>7.4999999999999997E-2</v>
      </c>
      <c r="L1045" s="28">
        <v>0.08</v>
      </c>
      <c r="M1045" s="29">
        <f>C1045*J1045</f>
        <v>2.6099999999999999E-3</v>
      </c>
      <c r="N1045" s="30">
        <v>0</v>
      </c>
      <c r="O1045" s="27">
        <v>85</v>
      </c>
      <c r="P1045" s="27">
        <v>8509</v>
      </c>
      <c r="Q1045" s="27" t="s">
        <v>288</v>
      </c>
      <c r="R1045" s="31">
        <f>VLOOKUP(Q1045,[1]Страна!D$1:F$120,2,FALSE)</f>
        <v>0.03</v>
      </c>
      <c r="S1045" s="32" t="s">
        <v>28</v>
      </c>
      <c r="T1045" s="27" t="str">
        <f>VLOOKUP(S1045,[1]Страна!$A$2:$B$246,2,0)</f>
        <v>КИТАЙ</v>
      </c>
      <c r="W1045" s="34"/>
      <c r="X1045" s="35" t="e">
        <f t="shared" si="121"/>
        <v>#N/A</v>
      </c>
      <c r="Y1045" s="35" t="e">
        <f>VLOOKUP(W1045,A1043:$S$5784,9,FALSE)</f>
        <v>#N/A</v>
      </c>
      <c r="Z1045" s="36" t="e">
        <f t="shared" si="123"/>
        <v>#N/A</v>
      </c>
      <c r="AA1045" s="37" t="e">
        <f t="shared" si="124"/>
        <v>#N/A</v>
      </c>
      <c r="AB1045" s="38" t="e">
        <f t="shared" si="125"/>
        <v>#N/A</v>
      </c>
      <c r="AC1045" s="39" t="e">
        <f t="shared" si="126"/>
        <v>#N/A</v>
      </c>
    </row>
    <row r="1046" spans="1:29" ht="10.5" customHeight="1">
      <c r="A1046" s="25">
        <v>220398</v>
      </c>
      <c r="B1046" s="26" t="s">
        <v>1417</v>
      </c>
      <c r="C1046" s="27">
        <v>4</v>
      </c>
      <c r="D1046" s="27" t="s">
        <v>26</v>
      </c>
      <c r="E1046" s="28">
        <v>1045</v>
      </c>
      <c r="F1046" s="28">
        <v>4180</v>
      </c>
      <c r="G1046" s="28">
        <v>125.39999999999999</v>
      </c>
      <c r="H1046" s="28">
        <v>0.85</v>
      </c>
      <c r="I1046" s="28">
        <v>10</v>
      </c>
      <c r="J1046" s="29">
        <v>1E-3</v>
      </c>
      <c r="K1046" s="28">
        <v>3.4</v>
      </c>
      <c r="L1046" s="28">
        <v>40</v>
      </c>
      <c r="M1046" s="29">
        <v>4.0000000000000001E-3</v>
      </c>
      <c r="N1046" s="30" t="s">
        <v>1418</v>
      </c>
      <c r="O1046" s="27">
        <v>85</v>
      </c>
      <c r="P1046" s="27">
        <v>8509</v>
      </c>
      <c r="Q1046" s="27" t="s">
        <v>288</v>
      </c>
      <c r="R1046" s="31">
        <v>0.03</v>
      </c>
      <c r="S1046" s="32" t="s">
        <v>28</v>
      </c>
      <c r="T1046" s="27" t="str">
        <f>VLOOKUP(S1046,[1]Страна!$A$2:$B$246,2,0)</f>
        <v>КИТАЙ</v>
      </c>
      <c r="W1046" s="34"/>
      <c r="X1046" s="35" t="e">
        <f t="shared" si="121"/>
        <v>#N/A</v>
      </c>
      <c r="Y1046" s="35" t="e">
        <f>VLOOKUP(W1046,A1044:$S$5784,9,FALSE)</f>
        <v>#N/A</v>
      </c>
      <c r="Z1046" s="36" t="e">
        <f t="shared" si="123"/>
        <v>#N/A</v>
      </c>
      <c r="AA1046" s="37" t="e">
        <f t="shared" si="124"/>
        <v>#N/A</v>
      </c>
      <c r="AB1046" s="38" t="e">
        <f t="shared" si="125"/>
        <v>#N/A</v>
      </c>
      <c r="AC1046" s="39" t="e">
        <f t="shared" si="126"/>
        <v>#N/A</v>
      </c>
    </row>
    <row r="1047" spans="1:29" ht="10.5" customHeight="1">
      <c r="A1047" s="25">
        <v>108543</v>
      </c>
      <c r="B1047" s="26" t="s">
        <v>1419</v>
      </c>
      <c r="C1047" s="27">
        <v>1</v>
      </c>
      <c r="D1047" s="27" t="s">
        <v>26</v>
      </c>
      <c r="E1047" s="28">
        <v>901</v>
      </c>
      <c r="F1047" s="28">
        <v>901</v>
      </c>
      <c r="G1047" s="28">
        <v>27.029999999999998</v>
      </c>
      <c r="H1047" s="28">
        <v>1.1000000000000001</v>
      </c>
      <c r="I1047" s="28">
        <v>1.6</v>
      </c>
      <c r="J1047" s="29">
        <v>2E-3</v>
      </c>
      <c r="K1047" s="28">
        <v>1.1000000000000001</v>
      </c>
      <c r="L1047" s="28">
        <v>1.6</v>
      </c>
      <c r="M1047" s="29">
        <v>2E-3</v>
      </c>
      <c r="N1047" s="30">
        <v>0</v>
      </c>
      <c r="O1047" s="27">
        <v>85</v>
      </c>
      <c r="P1047" s="27">
        <v>8509</v>
      </c>
      <c r="Q1047" s="27" t="s">
        <v>288</v>
      </c>
      <c r="R1047" s="31">
        <f>VLOOKUP(Q1047,[1]Страна!D$1:F$120,2,FALSE)</f>
        <v>0.03</v>
      </c>
      <c r="S1047" s="32" t="s">
        <v>28</v>
      </c>
      <c r="T1047" s="27" t="str">
        <f>VLOOKUP(S1047,[1]Страна!$A$2:$B$246,2,0)</f>
        <v>КИТАЙ</v>
      </c>
      <c r="W1047" s="40"/>
      <c r="X1047" s="35" t="e">
        <f t="shared" si="121"/>
        <v>#N/A</v>
      </c>
      <c r="Y1047" s="35" t="e">
        <f>VLOOKUP(W1047,A1045:$S$5784,9,FALSE)</f>
        <v>#N/A</v>
      </c>
      <c r="Z1047" s="36" t="e">
        <f t="shared" si="123"/>
        <v>#N/A</v>
      </c>
      <c r="AA1047" s="37" t="e">
        <f t="shared" si="124"/>
        <v>#N/A</v>
      </c>
      <c r="AB1047" s="38" t="e">
        <f t="shared" si="125"/>
        <v>#N/A</v>
      </c>
      <c r="AC1047" s="39" t="e">
        <f t="shared" si="126"/>
        <v>#N/A</v>
      </c>
    </row>
    <row r="1048" spans="1:29" ht="10.5" customHeight="1">
      <c r="A1048" s="41">
        <v>234758</v>
      </c>
      <c r="B1048" s="42" t="s">
        <v>1420</v>
      </c>
      <c r="C1048" s="43">
        <v>1</v>
      </c>
      <c r="D1048" s="44" t="s">
        <v>26</v>
      </c>
      <c r="E1048" s="45">
        <v>1029</v>
      </c>
      <c r="F1048" s="45">
        <v>1029</v>
      </c>
      <c r="G1048" s="46">
        <v>30.869999999999997</v>
      </c>
      <c r="H1048" s="46">
        <v>0.86</v>
      </c>
      <c r="I1048" s="46">
        <v>1.1000000000000001</v>
      </c>
      <c r="J1048" s="47">
        <v>0</v>
      </c>
      <c r="K1048" s="46">
        <v>0.86</v>
      </c>
      <c r="L1048" s="46">
        <v>1.1000000000000001</v>
      </c>
      <c r="M1048" s="47">
        <v>0</v>
      </c>
      <c r="N1048" s="48" t="s">
        <v>1421</v>
      </c>
      <c r="O1048" s="49">
        <v>85</v>
      </c>
      <c r="P1048" s="49">
        <v>8509</v>
      </c>
      <c r="Q1048" s="49" t="s">
        <v>288</v>
      </c>
      <c r="R1048" s="50">
        <v>0.03</v>
      </c>
      <c r="S1048" s="51" t="s">
        <v>28</v>
      </c>
      <c r="T1048" s="27" t="str">
        <f>VLOOKUP(S1048,[1]Страна!$A$2:$B$246,2,0)</f>
        <v>КИТАЙ</v>
      </c>
      <c r="W1048" s="34"/>
      <c r="X1048" s="35" t="e">
        <f t="shared" si="121"/>
        <v>#N/A</v>
      </c>
      <c r="Y1048" s="35" t="e">
        <f>VLOOKUP(W1048,A1046:$S$5784,9,FALSE)</f>
        <v>#N/A</v>
      </c>
      <c r="Z1048" s="36" t="e">
        <f t="shared" si="123"/>
        <v>#N/A</v>
      </c>
      <c r="AA1048" s="37" t="e">
        <f t="shared" si="124"/>
        <v>#N/A</v>
      </c>
      <c r="AB1048" s="38" t="e">
        <f t="shared" si="125"/>
        <v>#N/A</v>
      </c>
      <c r="AC1048" s="39" t="e">
        <f t="shared" si="126"/>
        <v>#N/A</v>
      </c>
    </row>
    <row r="1049" spans="1:29" ht="10.5" customHeight="1">
      <c r="A1049" s="25">
        <v>105706</v>
      </c>
      <c r="B1049" s="26" t="s">
        <v>1422</v>
      </c>
      <c r="C1049" s="27">
        <v>1</v>
      </c>
      <c r="D1049" s="27" t="s">
        <v>26</v>
      </c>
      <c r="E1049" s="28">
        <v>731</v>
      </c>
      <c r="F1049" s="28">
        <v>731</v>
      </c>
      <c r="G1049" s="28">
        <v>21.93</v>
      </c>
      <c r="H1049" s="28">
        <v>1.8</v>
      </c>
      <c r="I1049" s="28">
        <v>2</v>
      </c>
      <c r="J1049" s="29">
        <v>4.4999999999999997E-3</v>
      </c>
      <c r="K1049" s="28">
        <v>1.8</v>
      </c>
      <c r="L1049" s="28">
        <v>2</v>
      </c>
      <c r="M1049" s="29">
        <f t="shared" ref="M1049:M1057" si="127">C1049*J1049</f>
        <v>4.4999999999999997E-3</v>
      </c>
      <c r="N1049" s="30">
        <v>8693807216853</v>
      </c>
      <c r="O1049" s="27">
        <v>85</v>
      </c>
      <c r="P1049" s="27">
        <v>8509</v>
      </c>
      <c r="Q1049" s="27" t="s">
        <v>288</v>
      </c>
      <c r="R1049" s="31">
        <f>VLOOKUP(Q1049,[1]Страна!D$1:F$120,2,FALSE)</f>
        <v>0.03</v>
      </c>
      <c r="S1049" s="32" t="s">
        <v>28</v>
      </c>
      <c r="T1049" s="27" t="str">
        <f>VLOOKUP(S1049,[1]Страна!$A$2:$B$246,2,0)</f>
        <v>КИТАЙ</v>
      </c>
      <c r="W1049" s="40"/>
      <c r="X1049" s="35" t="e">
        <f t="shared" si="121"/>
        <v>#N/A</v>
      </c>
      <c r="Y1049" s="35" t="e">
        <f>VLOOKUP(W1049,A1047:$S$5784,9,FALSE)</f>
        <v>#N/A</v>
      </c>
      <c r="Z1049" s="36" t="e">
        <f t="shared" si="123"/>
        <v>#N/A</v>
      </c>
      <c r="AA1049" s="37" t="e">
        <f t="shared" si="124"/>
        <v>#N/A</v>
      </c>
      <c r="AB1049" s="38" t="e">
        <f t="shared" si="125"/>
        <v>#N/A</v>
      </c>
      <c r="AC1049" s="39" t="e">
        <f t="shared" si="126"/>
        <v>#N/A</v>
      </c>
    </row>
    <row r="1050" spans="1:29" ht="10.5" customHeight="1">
      <c r="A1050" s="25">
        <v>52225</v>
      </c>
      <c r="B1050" s="26" t="s">
        <v>1423</v>
      </c>
      <c r="C1050" s="27">
        <v>2</v>
      </c>
      <c r="D1050" s="27" t="s">
        <v>26</v>
      </c>
      <c r="E1050" s="28">
        <v>773</v>
      </c>
      <c r="F1050" s="28">
        <v>1546</v>
      </c>
      <c r="G1050" s="28">
        <v>46.379999999999995</v>
      </c>
      <c r="H1050" s="28">
        <v>1.05</v>
      </c>
      <c r="I1050" s="28">
        <v>1.2</v>
      </c>
      <c r="J1050" s="29">
        <v>2.2989999999999998E-3</v>
      </c>
      <c r="K1050" s="28">
        <v>2.1</v>
      </c>
      <c r="L1050" s="28">
        <v>2.4</v>
      </c>
      <c r="M1050" s="29">
        <f t="shared" si="127"/>
        <v>4.5979999999999997E-3</v>
      </c>
      <c r="N1050" s="30">
        <v>8693807216853</v>
      </c>
      <c r="O1050" s="27">
        <v>85</v>
      </c>
      <c r="P1050" s="27">
        <v>8509</v>
      </c>
      <c r="Q1050" s="27" t="s">
        <v>288</v>
      </c>
      <c r="R1050" s="31">
        <f>VLOOKUP(Q1050,[1]Страна!D$1:F$120,2,FALSE)</f>
        <v>0.03</v>
      </c>
      <c r="S1050" s="32" t="s">
        <v>28</v>
      </c>
      <c r="T1050" s="27" t="str">
        <f>VLOOKUP(S1050,[1]Страна!$A$2:$B$246,2,0)</f>
        <v>КИТАЙ</v>
      </c>
      <c r="W1050" s="34"/>
      <c r="X1050" s="35" t="e">
        <f t="shared" si="121"/>
        <v>#N/A</v>
      </c>
      <c r="Y1050" s="35" t="e">
        <f>VLOOKUP(W1050,A1048:$S$5784,9,FALSE)</f>
        <v>#N/A</v>
      </c>
      <c r="Z1050" s="36" t="e">
        <f t="shared" si="123"/>
        <v>#N/A</v>
      </c>
      <c r="AA1050" s="37" t="e">
        <f t="shared" si="124"/>
        <v>#N/A</v>
      </c>
      <c r="AB1050" s="38" t="e">
        <f t="shared" si="125"/>
        <v>#N/A</v>
      </c>
      <c r="AC1050" s="39" t="e">
        <f t="shared" si="126"/>
        <v>#N/A</v>
      </c>
    </row>
    <row r="1051" spans="1:29" ht="10.5" customHeight="1">
      <c r="A1051" s="25">
        <v>55659</v>
      </c>
      <c r="B1051" s="26" t="s">
        <v>1424</v>
      </c>
      <c r="C1051" s="27">
        <v>1</v>
      </c>
      <c r="D1051" s="27" t="s">
        <v>26</v>
      </c>
      <c r="E1051" s="28">
        <v>918</v>
      </c>
      <c r="F1051" s="28">
        <v>918</v>
      </c>
      <c r="G1051" s="28">
        <v>27.54</v>
      </c>
      <c r="H1051" s="28">
        <v>0.85</v>
      </c>
      <c r="I1051" s="28">
        <v>1</v>
      </c>
      <c r="J1051" s="29">
        <v>2.8800000000000002E-3</v>
      </c>
      <c r="K1051" s="28">
        <v>0.85</v>
      </c>
      <c r="L1051" s="28">
        <v>1</v>
      </c>
      <c r="M1051" s="29">
        <f t="shared" si="127"/>
        <v>2.8800000000000002E-3</v>
      </c>
      <c r="N1051" s="30">
        <v>8693807216877</v>
      </c>
      <c r="O1051" s="27">
        <v>85</v>
      </c>
      <c r="P1051" s="27">
        <v>8509</v>
      </c>
      <c r="Q1051" s="27" t="s">
        <v>288</v>
      </c>
      <c r="R1051" s="31">
        <f>VLOOKUP(Q1051,[1]Страна!D$1:F$120,2,FALSE)</f>
        <v>0.03</v>
      </c>
      <c r="S1051" s="32" t="s">
        <v>28</v>
      </c>
      <c r="T1051" s="27" t="str">
        <f>VLOOKUP(S1051,[1]Страна!$A$2:$B$246,2,0)</f>
        <v>КИТАЙ</v>
      </c>
      <c r="W1051" s="34"/>
      <c r="X1051" s="35" t="e">
        <f t="shared" si="121"/>
        <v>#N/A</v>
      </c>
      <c r="Y1051" s="35" t="e">
        <f>VLOOKUP(W1051,A1049:$S$5784,9,FALSE)</f>
        <v>#N/A</v>
      </c>
      <c r="Z1051" s="36" t="e">
        <f t="shared" si="123"/>
        <v>#N/A</v>
      </c>
      <c r="AA1051" s="37" t="e">
        <f t="shared" si="124"/>
        <v>#N/A</v>
      </c>
      <c r="AB1051" s="38" t="e">
        <f t="shared" si="125"/>
        <v>#N/A</v>
      </c>
      <c r="AC1051" s="39" t="e">
        <f t="shared" si="126"/>
        <v>#N/A</v>
      </c>
    </row>
    <row r="1052" spans="1:29" ht="10.5" customHeight="1">
      <c r="A1052" s="25">
        <v>218953</v>
      </c>
      <c r="B1052" s="26" t="s">
        <v>1425</v>
      </c>
      <c r="C1052" s="27">
        <v>1</v>
      </c>
      <c r="D1052" s="27" t="s">
        <v>26</v>
      </c>
      <c r="E1052" s="28">
        <v>663</v>
      </c>
      <c r="F1052" s="28">
        <v>663</v>
      </c>
      <c r="G1052" s="28">
        <v>19.89</v>
      </c>
      <c r="H1052" s="28">
        <v>0.8</v>
      </c>
      <c r="I1052" s="28">
        <v>1</v>
      </c>
      <c r="J1052" s="29">
        <v>1.8E-3</v>
      </c>
      <c r="K1052" s="28">
        <v>0.8</v>
      </c>
      <c r="L1052" s="28">
        <v>1</v>
      </c>
      <c r="M1052" s="29">
        <f t="shared" si="127"/>
        <v>1.8E-3</v>
      </c>
      <c r="N1052" s="30">
        <v>8693807225657</v>
      </c>
      <c r="O1052" s="27">
        <v>85</v>
      </c>
      <c r="P1052" s="27">
        <v>8509</v>
      </c>
      <c r="Q1052" s="27" t="s">
        <v>288</v>
      </c>
      <c r="R1052" s="31">
        <f>VLOOKUP(Q1052,[1]Страна!D$1:F$120,2,FALSE)</f>
        <v>0.03</v>
      </c>
      <c r="S1052" s="32" t="s">
        <v>28</v>
      </c>
      <c r="T1052" s="27" t="str">
        <f>VLOOKUP(S1052,[1]Страна!$A$2:$B$246,2,0)</f>
        <v>КИТАЙ</v>
      </c>
      <c r="W1052" s="34"/>
      <c r="X1052" s="35" t="e">
        <f t="shared" si="121"/>
        <v>#N/A</v>
      </c>
      <c r="Y1052" s="35" t="e">
        <f>VLOOKUP(W1052,A1050:$S$5784,9,FALSE)</f>
        <v>#N/A</v>
      </c>
      <c r="Z1052" s="36" t="e">
        <f t="shared" si="123"/>
        <v>#N/A</v>
      </c>
      <c r="AA1052" s="37" t="e">
        <f t="shared" si="124"/>
        <v>#N/A</v>
      </c>
      <c r="AB1052" s="38" t="e">
        <f t="shared" si="125"/>
        <v>#N/A</v>
      </c>
      <c r="AC1052" s="39" t="e">
        <f t="shared" si="126"/>
        <v>#N/A</v>
      </c>
    </row>
    <row r="1053" spans="1:29" ht="10.5" customHeight="1">
      <c r="A1053" s="25">
        <v>218662</v>
      </c>
      <c r="B1053" s="26" t="s">
        <v>1426</v>
      </c>
      <c r="C1053" s="27">
        <v>2</v>
      </c>
      <c r="D1053" s="27" t="s">
        <v>26</v>
      </c>
      <c r="E1053" s="28">
        <v>595</v>
      </c>
      <c r="F1053" s="28">
        <v>1190</v>
      </c>
      <c r="G1053" s="28">
        <v>35.699999999999996</v>
      </c>
      <c r="H1053" s="28">
        <v>0.5</v>
      </c>
      <c r="I1053" s="28">
        <v>0.8</v>
      </c>
      <c r="J1053" s="29">
        <v>1.9E-3</v>
      </c>
      <c r="K1053" s="28">
        <v>1</v>
      </c>
      <c r="L1053" s="28">
        <v>1.6</v>
      </c>
      <c r="M1053" s="29">
        <f t="shared" si="127"/>
        <v>3.8E-3</v>
      </c>
      <c r="N1053" s="30">
        <v>4895156883852</v>
      </c>
      <c r="O1053" s="27">
        <v>85</v>
      </c>
      <c r="P1053" s="27">
        <v>8509</v>
      </c>
      <c r="Q1053" s="27" t="s">
        <v>288</v>
      </c>
      <c r="R1053" s="31">
        <f>VLOOKUP(Q1053,[1]Страна!D$1:F$120,2,FALSE)</f>
        <v>0.03</v>
      </c>
      <c r="S1053" s="32" t="s">
        <v>28</v>
      </c>
      <c r="T1053" s="27" t="str">
        <f>VLOOKUP(S1053,[1]Страна!$A$2:$B$246,2,0)</f>
        <v>КИТАЙ</v>
      </c>
      <c r="W1053" s="34"/>
      <c r="X1053" s="35" t="e">
        <f t="shared" si="121"/>
        <v>#N/A</v>
      </c>
      <c r="Y1053" s="35" t="e">
        <f>VLOOKUP(W1053,A1051:$S$5784,9,FALSE)</f>
        <v>#N/A</v>
      </c>
      <c r="Z1053" s="36" t="e">
        <f t="shared" si="123"/>
        <v>#N/A</v>
      </c>
      <c r="AA1053" s="37" t="e">
        <f t="shared" si="124"/>
        <v>#N/A</v>
      </c>
      <c r="AB1053" s="38" t="e">
        <f t="shared" si="125"/>
        <v>#N/A</v>
      </c>
      <c r="AC1053" s="39" t="e">
        <f t="shared" si="126"/>
        <v>#N/A</v>
      </c>
    </row>
    <row r="1054" spans="1:29" ht="10.5" customHeight="1">
      <c r="A1054" s="25">
        <v>218661</v>
      </c>
      <c r="B1054" s="26" t="s">
        <v>1427</v>
      </c>
      <c r="C1054" s="27">
        <v>1</v>
      </c>
      <c r="D1054" s="27" t="s">
        <v>26</v>
      </c>
      <c r="E1054" s="28">
        <v>689</v>
      </c>
      <c r="F1054" s="28">
        <v>689</v>
      </c>
      <c r="G1054" s="28">
        <v>20.669999999999998</v>
      </c>
      <c r="H1054" s="28">
        <v>1.8</v>
      </c>
      <c r="I1054" s="28">
        <v>2</v>
      </c>
      <c r="J1054" s="29">
        <v>1.4400000000000001E-3</v>
      </c>
      <c r="K1054" s="28">
        <v>1.8</v>
      </c>
      <c r="L1054" s="28">
        <v>2</v>
      </c>
      <c r="M1054" s="29">
        <f t="shared" si="127"/>
        <v>1.4400000000000001E-3</v>
      </c>
      <c r="N1054" s="30">
        <v>4895156865896</v>
      </c>
      <c r="O1054" s="27">
        <v>85</v>
      </c>
      <c r="P1054" s="27">
        <v>8509</v>
      </c>
      <c r="Q1054" s="27" t="s">
        <v>288</v>
      </c>
      <c r="R1054" s="31">
        <f>VLOOKUP(Q1054,[1]Страна!D$1:F$120,2,FALSE)</f>
        <v>0.03</v>
      </c>
      <c r="S1054" s="32" t="s">
        <v>28</v>
      </c>
      <c r="T1054" s="27" t="str">
        <f>VLOOKUP(S1054,[1]Страна!$A$2:$B$246,2,0)</f>
        <v>КИТАЙ</v>
      </c>
      <c r="W1054" s="34"/>
      <c r="X1054" s="35" t="e">
        <f t="shared" si="121"/>
        <v>#N/A</v>
      </c>
      <c r="Y1054" s="35" t="e">
        <f>VLOOKUP(W1054,A1052:$S$5784,9,FALSE)</f>
        <v>#N/A</v>
      </c>
      <c r="Z1054" s="36" t="e">
        <f t="shared" si="123"/>
        <v>#N/A</v>
      </c>
      <c r="AA1054" s="37" t="e">
        <f t="shared" si="124"/>
        <v>#N/A</v>
      </c>
      <c r="AB1054" s="38" t="e">
        <f t="shared" si="125"/>
        <v>#N/A</v>
      </c>
      <c r="AC1054" s="39" t="e">
        <f t="shared" si="126"/>
        <v>#N/A</v>
      </c>
    </row>
    <row r="1055" spans="1:29" ht="10.5" customHeight="1">
      <c r="A1055" s="25">
        <v>217538</v>
      </c>
      <c r="B1055" s="26" t="s">
        <v>1428</v>
      </c>
      <c r="C1055" s="27">
        <v>1</v>
      </c>
      <c r="D1055" s="27" t="s">
        <v>26</v>
      </c>
      <c r="E1055" s="28">
        <v>714</v>
      </c>
      <c r="F1055" s="28">
        <v>714</v>
      </c>
      <c r="G1055" s="28">
        <v>21.419999999999998</v>
      </c>
      <c r="H1055" s="28">
        <v>0.49099999999999999</v>
      </c>
      <c r="I1055" s="28">
        <v>0.8</v>
      </c>
      <c r="J1055" s="29">
        <v>1.4400000000000001E-3</v>
      </c>
      <c r="K1055" s="28">
        <v>0.49099999999999999</v>
      </c>
      <c r="L1055" s="28">
        <v>0.8</v>
      </c>
      <c r="M1055" s="29">
        <f t="shared" si="127"/>
        <v>1.4400000000000001E-3</v>
      </c>
      <c r="N1055" s="30">
        <v>4895156865872</v>
      </c>
      <c r="O1055" s="27">
        <v>85</v>
      </c>
      <c r="P1055" s="27">
        <v>8509</v>
      </c>
      <c r="Q1055" s="27" t="s">
        <v>288</v>
      </c>
      <c r="R1055" s="31">
        <f>VLOOKUP(Q1055,[1]Страна!D$1:F$120,2,FALSE)</f>
        <v>0.03</v>
      </c>
      <c r="S1055" s="32" t="s">
        <v>28</v>
      </c>
      <c r="T1055" s="27" t="str">
        <f>VLOOKUP(S1055,[1]Страна!$A$2:$B$246,2,0)</f>
        <v>КИТАЙ</v>
      </c>
      <c r="W1055" s="34"/>
      <c r="X1055" s="35" t="e">
        <f t="shared" si="121"/>
        <v>#N/A</v>
      </c>
      <c r="Y1055" s="35" t="e">
        <f>VLOOKUP(W1055,A1053:$S$5784,9,FALSE)</f>
        <v>#N/A</v>
      </c>
      <c r="Z1055" s="36" t="e">
        <f t="shared" si="123"/>
        <v>#N/A</v>
      </c>
      <c r="AA1055" s="37" t="e">
        <f t="shared" si="124"/>
        <v>#N/A</v>
      </c>
      <c r="AB1055" s="38" t="e">
        <f t="shared" si="125"/>
        <v>#N/A</v>
      </c>
      <c r="AC1055" s="39" t="e">
        <f t="shared" si="126"/>
        <v>#N/A</v>
      </c>
    </row>
    <row r="1056" spans="1:29" ht="10.5" customHeight="1">
      <c r="A1056" s="25">
        <v>30154</v>
      </c>
      <c r="B1056" s="26" t="s">
        <v>1429</v>
      </c>
      <c r="C1056" s="27">
        <v>6</v>
      </c>
      <c r="D1056" s="27" t="s">
        <v>26</v>
      </c>
      <c r="E1056" s="28">
        <v>315</v>
      </c>
      <c r="F1056" s="28">
        <v>1890</v>
      </c>
      <c r="G1056" s="28">
        <v>94.5</v>
      </c>
      <c r="H1056" s="28">
        <v>2.2000000000000002</v>
      </c>
      <c r="I1056" s="28">
        <v>2.5</v>
      </c>
      <c r="J1056" s="29">
        <v>3.8990000000000001E-3</v>
      </c>
      <c r="K1056" s="28">
        <v>13.200000000000001</v>
      </c>
      <c r="L1056" s="28">
        <v>15</v>
      </c>
      <c r="M1056" s="29">
        <f t="shared" si="127"/>
        <v>2.3394000000000002E-2</v>
      </c>
      <c r="N1056" s="30">
        <v>4680013311346</v>
      </c>
      <c r="O1056" s="27">
        <v>83</v>
      </c>
      <c r="P1056" s="27">
        <v>8302</v>
      </c>
      <c r="Q1056" s="27" t="s">
        <v>1430</v>
      </c>
      <c r="R1056" s="31">
        <f>VLOOKUP(Q1056,[1]Страна!D$1:F$120,2,FALSE)</f>
        <v>0.05</v>
      </c>
      <c r="S1056" s="32" t="s">
        <v>28</v>
      </c>
      <c r="T1056" s="27" t="str">
        <f>VLOOKUP(S1056,[1]Страна!$A$2:$B$246,2,0)</f>
        <v>КИТАЙ</v>
      </c>
      <c r="W1056" s="34"/>
      <c r="X1056" s="35" t="e">
        <f t="shared" si="121"/>
        <v>#N/A</v>
      </c>
      <c r="Y1056" s="35" t="e">
        <f>VLOOKUP(W1056,A1054:$S$5784,9,FALSE)</f>
        <v>#N/A</v>
      </c>
      <c r="Z1056" s="36" t="e">
        <f t="shared" si="123"/>
        <v>#N/A</v>
      </c>
      <c r="AA1056" s="37" t="e">
        <f t="shared" si="124"/>
        <v>#N/A</v>
      </c>
      <c r="AB1056" s="38" t="e">
        <f t="shared" si="125"/>
        <v>#N/A</v>
      </c>
      <c r="AC1056" s="39" t="e">
        <f t="shared" si="126"/>
        <v>#N/A</v>
      </c>
    </row>
    <row r="1057" spans="1:29" ht="10.5" customHeight="1">
      <c r="A1057" s="25">
        <v>30155</v>
      </c>
      <c r="B1057" s="26" t="s">
        <v>1431</v>
      </c>
      <c r="C1057" s="27">
        <v>6</v>
      </c>
      <c r="D1057" s="27" t="s">
        <v>26</v>
      </c>
      <c r="E1057" s="28">
        <v>315</v>
      </c>
      <c r="F1057" s="28">
        <v>1890</v>
      </c>
      <c r="G1057" s="28">
        <v>94.5</v>
      </c>
      <c r="H1057" s="28">
        <v>2.2000000000000002</v>
      </c>
      <c r="I1057" s="28">
        <v>2.5</v>
      </c>
      <c r="J1057" s="29">
        <v>2.717E-2</v>
      </c>
      <c r="K1057" s="28">
        <v>13.200000000000001</v>
      </c>
      <c r="L1057" s="28">
        <v>15</v>
      </c>
      <c r="M1057" s="29">
        <f t="shared" si="127"/>
        <v>0.16302</v>
      </c>
      <c r="N1057" s="30">
        <v>4680013311353</v>
      </c>
      <c r="O1057" s="27">
        <v>83</v>
      </c>
      <c r="P1057" s="27">
        <v>8302</v>
      </c>
      <c r="Q1057" s="27" t="s">
        <v>1430</v>
      </c>
      <c r="R1057" s="31">
        <f>VLOOKUP(Q1057,[1]Страна!D$1:F$120,2,FALSE)</f>
        <v>0.05</v>
      </c>
      <c r="S1057" s="32" t="s">
        <v>28</v>
      </c>
      <c r="T1057" s="27" t="str">
        <f>VLOOKUP(S1057,[1]Страна!$A$2:$B$246,2,0)</f>
        <v>КИТАЙ</v>
      </c>
      <c r="W1057" s="34"/>
      <c r="X1057" s="35" t="e">
        <f t="shared" si="121"/>
        <v>#N/A</v>
      </c>
      <c r="Y1057" s="35" t="e">
        <f>VLOOKUP(W1057,A1055:$S$5784,9,FALSE)</f>
        <v>#N/A</v>
      </c>
      <c r="Z1057" s="36" t="e">
        <f t="shared" si="123"/>
        <v>#N/A</v>
      </c>
      <c r="AA1057" s="37" t="e">
        <f t="shared" si="124"/>
        <v>#N/A</v>
      </c>
      <c r="AB1057" s="38" t="e">
        <f t="shared" si="125"/>
        <v>#N/A</v>
      </c>
      <c r="AC1057" s="39" t="e">
        <f t="shared" si="126"/>
        <v>#N/A</v>
      </c>
    </row>
    <row r="1058" spans="1:29" ht="10.5" customHeight="1">
      <c r="A1058" s="25">
        <v>50965</v>
      </c>
      <c r="B1058" s="26" t="s">
        <v>1432</v>
      </c>
      <c r="C1058" s="27">
        <v>1</v>
      </c>
      <c r="D1058" s="27" t="s">
        <v>26</v>
      </c>
      <c r="E1058" s="28">
        <v>192</v>
      </c>
      <c r="F1058" s="28">
        <f>C1058*E1058</f>
        <v>192</v>
      </c>
      <c r="G1058" s="28">
        <f>F1058*R1058</f>
        <v>9.6000000000000014</v>
      </c>
      <c r="H1058" s="28">
        <v>0.375</v>
      </c>
      <c r="I1058" s="28">
        <v>0.47499999999999998</v>
      </c>
      <c r="J1058" s="29">
        <v>3.2000000000000002E-3</v>
      </c>
      <c r="K1058" s="28">
        <f>H1058*C1058</f>
        <v>0.375</v>
      </c>
      <c r="L1058" s="28">
        <f>I1058*C1058</f>
        <v>0.47499999999999998</v>
      </c>
      <c r="M1058" s="29">
        <f>J1058*C1058</f>
        <v>3.2000000000000002E-3</v>
      </c>
      <c r="N1058" s="30" t="s">
        <v>1433</v>
      </c>
      <c r="O1058" s="27">
        <v>83</v>
      </c>
      <c r="P1058" s="27">
        <v>8302</v>
      </c>
      <c r="Q1058" s="27" t="s">
        <v>1430</v>
      </c>
      <c r="R1058" s="31">
        <f>VLOOKUP(Q1058,[1]Страна!D$1:F$120,2,FALSE)</f>
        <v>0.05</v>
      </c>
      <c r="S1058" s="32" t="s">
        <v>47</v>
      </c>
      <c r="T1058" s="27" t="str">
        <f>VLOOKUP(S1058,[1]Страна!$A$2:$B$246,2,0)</f>
        <v>РОССИЯ</v>
      </c>
      <c r="W1058" s="34"/>
      <c r="X1058" s="35" t="e">
        <f t="shared" si="121"/>
        <v>#N/A</v>
      </c>
      <c r="Y1058" s="35" t="e">
        <f>VLOOKUP(W1058,A1056:$S$5784,9,FALSE)</f>
        <v>#N/A</v>
      </c>
      <c r="Z1058" s="36" t="e">
        <f t="shared" si="123"/>
        <v>#N/A</v>
      </c>
      <c r="AA1058" s="37" t="e">
        <f t="shared" si="124"/>
        <v>#N/A</v>
      </c>
      <c r="AB1058" s="38" t="e">
        <f t="shared" si="125"/>
        <v>#N/A</v>
      </c>
      <c r="AC1058" s="39" t="e">
        <f t="shared" si="126"/>
        <v>#N/A</v>
      </c>
    </row>
    <row r="1059" spans="1:29" ht="10.5" customHeight="1">
      <c r="A1059" s="41">
        <v>84345</v>
      </c>
      <c r="B1059" s="42" t="s">
        <v>1434</v>
      </c>
      <c r="C1059" s="43">
        <v>1</v>
      </c>
      <c r="D1059" s="44" t="s">
        <v>26</v>
      </c>
      <c r="E1059" s="45">
        <v>340</v>
      </c>
      <c r="F1059" s="45">
        <v>340</v>
      </c>
      <c r="G1059" s="46">
        <v>17</v>
      </c>
      <c r="H1059" s="46">
        <v>1</v>
      </c>
      <c r="I1059" s="46">
        <v>1.2</v>
      </c>
      <c r="J1059" s="47">
        <v>1.2880000000000001E-3</v>
      </c>
      <c r="K1059" s="46">
        <v>1</v>
      </c>
      <c r="L1059" s="46">
        <v>1.2</v>
      </c>
      <c r="M1059" s="47">
        <v>1.2880000000000001E-3</v>
      </c>
      <c r="N1059" s="48" t="s">
        <v>1435</v>
      </c>
      <c r="O1059" s="49">
        <v>83</v>
      </c>
      <c r="P1059" s="49">
        <v>8302</v>
      </c>
      <c r="Q1059" s="49" t="s">
        <v>1430</v>
      </c>
      <c r="R1059" s="50">
        <v>0.05</v>
      </c>
      <c r="S1059" s="51" t="s">
        <v>47</v>
      </c>
      <c r="T1059" s="27" t="str">
        <f>VLOOKUP(S1059,[1]Страна!$A$2:$B$246,2,0)</f>
        <v>РОССИЯ</v>
      </c>
      <c r="W1059" s="34"/>
      <c r="X1059" s="35" t="e">
        <f t="shared" si="121"/>
        <v>#N/A</v>
      </c>
      <c r="Y1059" s="35" t="e">
        <f>VLOOKUP(W1059,A1057:$S$5784,9,FALSE)</f>
        <v>#N/A</v>
      </c>
      <c r="Z1059" s="36" t="e">
        <f t="shared" si="123"/>
        <v>#N/A</v>
      </c>
      <c r="AA1059" s="37" t="e">
        <f t="shared" si="124"/>
        <v>#N/A</v>
      </c>
      <c r="AB1059" s="38" t="e">
        <f t="shared" si="125"/>
        <v>#N/A</v>
      </c>
      <c r="AC1059" s="39" t="e">
        <f t="shared" si="126"/>
        <v>#N/A</v>
      </c>
    </row>
    <row r="1060" spans="1:29" ht="10.5" customHeight="1">
      <c r="A1060" s="25">
        <v>84258</v>
      </c>
      <c r="B1060" s="26" t="s">
        <v>1436</v>
      </c>
      <c r="C1060" s="27">
        <v>1</v>
      </c>
      <c r="D1060" s="27" t="s">
        <v>26</v>
      </c>
      <c r="E1060" s="28">
        <v>486</v>
      </c>
      <c r="F1060" s="28">
        <v>486</v>
      </c>
      <c r="G1060" s="28">
        <v>24.3</v>
      </c>
      <c r="H1060" s="28">
        <v>1.35</v>
      </c>
      <c r="I1060" s="28">
        <v>1.5</v>
      </c>
      <c r="J1060" s="29">
        <v>6.9999999999999999E-4</v>
      </c>
      <c r="K1060" s="28">
        <v>1.35</v>
      </c>
      <c r="L1060" s="28">
        <v>1.5</v>
      </c>
      <c r="M1060" s="29">
        <f>C1060*J1060</f>
        <v>6.9999999999999999E-4</v>
      </c>
      <c r="N1060" s="30">
        <v>4607123979044</v>
      </c>
      <c r="O1060" s="27">
        <v>83</v>
      </c>
      <c r="P1060" s="27">
        <v>8302</v>
      </c>
      <c r="Q1060" s="27" t="s">
        <v>1430</v>
      </c>
      <c r="R1060" s="31">
        <f>VLOOKUP(Q1060,[1]Страна!D$1:F$120,2,FALSE)</f>
        <v>0.05</v>
      </c>
      <c r="S1060" s="32" t="s">
        <v>47</v>
      </c>
      <c r="T1060" s="27" t="str">
        <f>VLOOKUP(S1060,[1]Страна!$A$2:$B$246,2,0)</f>
        <v>РОССИЯ</v>
      </c>
      <c r="W1060" s="40"/>
      <c r="X1060" s="35" t="e">
        <f t="shared" si="121"/>
        <v>#N/A</v>
      </c>
      <c r="Y1060" s="35" t="e">
        <f>VLOOKUP(W1060,A1058:$S$5784,9,FALSE)</f>
        <v>#N/A</v>
      </c>
      <c r="Z1060" s="36" t="e">
        <f t="shared" si="123"/>
        <v>#N/A</v>
      </c>
      <c r="AA1060" s="37" t="e">
        <f t="shared" si="124"/>
        <v>#N/A</v>
      </c>
      <c r="AB1060" s="38" t="e">
        <f t="shared" si="125"/>
        <v>#N/A</v>
      </c>
      <c r="AC1060" s="39" t="e">
        <f t="shared" si="126"/>
        <v>#N/A</v>
      </c>
    </row>
    <row r="1061" spans="1:29" ht="10.5" customHeight="1">
      <c r="A1061" s="41">
        <v>38096</v>
      </c>
      <c r="B1061" s="42" t="s">
        <v>1437</v>
      </c>
      <c r="C1061" s="43">
        <v>1</v>
      </c>
      <c r="D1061" s="44" t="s">
        <v>26</v>
      </c>
      <c r="E1061" s="45">
        <v>621</v>
      </c>
      <c r="F1061" s="45">
        <v>621</v>
      </c>
      <c r="G1061" s="46">
        <v>31.05</v>
      </c>
      <c r="H1061" s="46">
        <v>1.21</v>
      </c>
      <c r="I1061" s="46">
        <v>1.31</v>
      </c>
      <c r="J1061" s="47">
        <v>2.016E-3</v>
      </c>
      <c r="K1061" s="46">
        <v>1.21</v>
      </c>
      <c r="L1061" s="46">
        <v>1.31</v>
      </c>
      <c r="M1061" s="47">
        <v>2.016E-3</v>
      </c>
      <c r="N1061" s="48" t="s">
        <v>1438</v>
      </c>
      <c r="O1061" s="49">
        <v>83</v>
      </c>
      <c r="P1061" s="49">
        <v>8302</v>
      </c>
      <c r="Q1061" s="49" t="s">
        <v>1430</v>
      </c>
      <c r="R1061" s="50">
        <v>0.05</v>
      </c>
      <c r="S1061" s="51" t="s">
        <v>47</v>
      </c>
      <c r="T1061" s="27" t="str">
        <f>VLOOKUP(S1061,[1]Страна!$A$2:$B$246,2,0)</f>
        <v>РОССИЯ</v>
      </c>
      <c r="W1061" s="34"/>
      <c r="X1061" s="35" t="e">
        <f t="shared" si="121"/>
        <v>#N/A</v>
      </c>
      <c r="Y1061" s="35" t="e">
        <f>VLOOKUP(W1061,A1059:$S$5784,9,FALSE)</f>
        <v>#N/A</v>
      </c>
      <c r="Z1061" s="36" t="e">
        <f t="shared" si="123"/>
        <v>#N/A</v>
      </c>
      <c r="AA1061" s="37" t="e">
        <f t="shared" si="124"/>
        <v>#N/A</v>
      </c>
      <c r="AB1061" s="38" t="e">
        <f t="shared" si="125"/>
        <v>#N/A</v>
      </c>
      <c r="AC1061" s="39" t="e">
        <f t="shared" si="126"/>
        <v>#N/A</v>
      </c>
    </row>
    <row r="1062" spans="1:29" ht="10.5" customHeight="1">
      <c r="A1062" s="25">
        <v>38093</v>
      </c>
      <c r="B1062" s="26" t="s">
        <v>1439</v>
      </c>
      <c r="C1062" s="27">
        <v>1</v>
      </c>
      <c r="D1062" s="27" t="s">
        <v>26</v>
      </c>
      <c r="E1062" s="28">
        <v>701</v>
      </c>
      <c r="F1062" s="28">
        <v>701</v>
      </c>
      <c r="G1062" s="28">
        <v>35.050000000000004</v>
      </c>
      <c r="H1062" s="28">
        <v>0.2</v>
      </c>
      <c r="I1062" s="28">
        <v>0.3</v>
      </c>
      <c r="J1062" s="29">
        <v>1.6800000000000001E-3</v>
      </c>
      <c r="K1062" s="28">
        <v>0.2</v>
      </c>
      <c r="L1062" s="28">
        <v>0.3</v>
      </c>
      <c r="M1062" s="29">
        <f>C1062*J1062</f>
        <v>1.6800000000000001E-3</v>
      </c>
      <c r="N1062" s="30">
        <v>4607123977699</v>
      </c>
      <c r="O1062" s="27">
        <v>83</v>
      </c>
      <c r="P1062" s="27">
        <v>8302</v>
      </c>
      <c r="Q1062" s="27" t="s">
        <v>1430</v>
      </c>
      <c r="R1062" s="31">
        <f>VLOOKUP(Q1062,[1]Страна!D$1:F$120,2,FALSE)</f>
        <v>0.05</v>
      </c>
      <c r="S1062" s="32" t="s">
        <v>47</v>
      </c>
      <c r="T1062" s="27" t="str">
        <f>VLOOKUP(S1062,[1]Страна!$A$2:$B$246,2,0)</f>
        <v>РОССИЯ</v>
      </c>
      <c r="W1062" s="40"/>
      <c r="X1062" s="35" t="e">
        <f t="shared" si="121"/>
        <v>#N/A</v>
      </c>
      <c r="Y1062" s="35" t="e">
        <f>VLOOKUP(W1062,A1060:$S$5784,9,FALSE)</f>
        <v>#N/A</v>
      </c>
      <c r="Z1062" s="36" t="e">
        <f t="shared" si="123"/>
        <v>#N/A</v>
      </c>
      <c r="AA1062" s="37" t="e">
        <f t="shared" si="124"/>
        <v>#N/A</v>
      </c>
      <c r="AB1062" s="38" t="e">
        <f t="shared" si="125"/>
        <v>#N/A</v>
      </c>
      <c r="AC1062" s="39" t="e">
        <f t="shared" si="126"/>
        <v>#N/A</v>
      </c>
    </row>
    <row r="1063" spans="1:29" ht="10.5" customHeight="1">
      <c r="A1063" s="41">
        <v>222883</v>
      </c>
      <c r="B1063" s="42" t="s">
        <v>1440</v>
      </c>
      <c r="C1063" s="43">
        <v>1</v>
      </c>
      <c r="D1063" s="44" t="s">
        <v>26</v>
      </c>
      <c r="E1063" s="45">
        <v>714</v>
      </c>
      <c r="F1063" s="45">
        <v>714</v>
      </c>
      <c r="G1063" s="46">
        <v>35.700000000000003</v>
      </c>
      <c r="H1063" s="46">
        <v>0.5</v>
      </c>
      <c r="I1063" s="46">
        <v>2</v>
      </c>
      <c r="J1063" s="47">
        <v>3.9199999999999999E-3</v>
      </c>
      <c r="K1063" s="46">
        <v>0.5</v>
      </c>
      <c r="L1063" s="46">
        <v>2</v>
      </c>
      <c r="M1063" s="47">
        <v>3.9199999999999999E-3</v>
      </c>
      <c r="N1063" s="48" t="s">
        <v>1441</v>
      </c>
      <c r="O1063" s="49">
        <v>83</v>
      </c>
      <c r="P1063" s="49">
        <v>8302</v>
      </c>
      <c r="Q1063" s="49" t="s">
        <v>1430</v>
      </c>
      <c r="R1063" s="50">
        <v>0.05</v>
      </c>
      <c r="S1063" s="51" t="s">
        <v>47</v>
      </c>
      <c r="T1063" s="27" t="str">
        <f>VLOOKUP(S1063,[1]Страна!$A$2:$B$246,2,0)</f>
        <v>РОССИЯ</v>
      </c>
      <c r="W1063" s="34"/>
      <c r="X1063" s="35" t="e">
        <f t="shared" si="121"/>
        <v>#N/A</v>
      </c>
      <c r="Y1063" s="35" t="e">
        <f>VLOOKUP(W1063,A1061:$S$5784,9,FALSE)</f>
        <v>#N/A</v>
      </c>
      <c r="Z1063" s="36" t="e">
        <f t="shared" si="123"/>
        <v>#N/A</v>
      </c>
      <c r="AA1063" s="37" t="e">
        <f t="shared" si="124"/>
        <v>#N/A</v>
      </c>
      <c r="AB1063" s="38" t="e">
        <f t="shared" si="125"/>
        <v>#N/A</v>
      </c>
      <c r="AC1063" s="39" t="e">
        <f t="shared" si="126"/>
        <v>#N/A</v>
      </c>
    </row>
    <row r="1064" spans="1:29" ht="10.5" customHeight="1">
      <c r="A1064" s="41">
        <v>38092</v>
      </c>
      <c r="B1064" s="42" t="s">
        <v>1442</v>
      </c>
      <c r="C1064" s="43">
        <v>1</v>
      </c>
      <c r="D1064" s="44" t="s">
        <v>26</v>
      </c>
      <c r="E1064" s="45">
        <v>977</v>
      </c>
      <c r="F1064" s="45">
        <v>977</v>
      </c>
      <c r="G1064" s="46">
        <v>48.85</v>
      </c>
      <c r="H1064" s="46">
        <v>2.92</v>
      </c>
      <c r="I1064" s="46">
        <v>3</v>
      </c>
      <c r="J1064" s="47">
        <v>6.4799999999999996E-3</v>
      </c>
      <c r="K1064" s="46">
        <v>2.92</v>
      </c>
      <c r="L1064" s="46">
        <v>3</v>
      </c>
      <c r="M1064" s="47">
        <v>6.4799999999999996E-3</v>
      </c>
      <c r="N1064" s="48" t="s">
        <v>1443</v>
      </c>
      <c r="O1064" s="49">
        <v>83</v>
      </c>
      <c r="P1064" s="49">
        <v>8302</v>
      </c>
      <c r="Q1064" s="49" t="s">
        <v>1430</v>
      </c>
      <c r="R1064" s="50">
        <v>0.05</v>
      </c>
      <c r="S1064" s="51" t="s">
        <v>47</v>
      </c>
      <c r="T1064" s="27" t="str">
        <f>VLOOKUP(S1064,[1]Страна!$A$2:$B$246,2,0)</f>
        <v>РОССИЯ</v>
      </c>
      <c r="W1064" s="40"/>
      <c r="X1064" s="35" t="e">
        <f t="shared" si="121"/>
        <v>#N/A</v>
      </c>
      <c r="Y1064" s="35" t="e">
        <f>VLOOKUP(W1064,A1062:$S$5784,9,FALSE)</f>
        <v>#N/A</v>
      </c>
      <c r="Z1064" s="36" t="e">
        <f t="shared" si="123"/>
        <v>#N/A</v>
      </c>
      <c r="AA1064" s="37" t="e">
        <f t="shared" si="124"/>
        <v>#N/A</v>
      </c>
      <c r="AB1064" s="38" t="e">
        <f t="shared" si="125"/>
        <v>#N/A</v>
      </c>
      <c r="AC1064" s="39" t="e">
        <f t="shared" si="126"/>
        <v>#N/A</v>
      </c>
    </row>
    <row r="1065" spans="1:29" ht="10.5" customHeight="1">
      <c r="A1065" s="41">
        <v>38097</v>
      </c>
      <c r="B1065" s="42" t="s">
        <v>1444</v>
      </c>
      <c r="C1065" s="43">
        <v>1</v>
      </c>
      <c r="D1065" s="44" t="s">
        <v>26</v>
      </c>
      <c r="E1065" s="45">
        <v>825</v>
      </c>
      <c r="F1065" s="45">
        <v>825</v>
      </c>
      <c r="G1065" s="46">
        <v>41.25</v>
      </c>
      <c r="H1065" s="46">
        <v>1.78</v>
      </c>
      <c r="I1065" s="46">
        <v>1.88</v>
      </c>
      <c r="J1065" s="47">
        <v>3.2759999999999998E-3</v>
      </c>
      <c r="K1065" s="46">
        <v>1.78</v>
      </c>
      <c r="L1065" s="46">
        <v>1.88</v>
      </c>
      <c r="M1065" s="47">
        <v>3.2759999999999998E-3</v>
      </c>
      <c r="N1065" s="48" t="s">
        <v>1445</v>
      </c>
      <c r="O1065" s="49">
        <v>83</v>
      </c>
      <c r="P1065" s="49">
        <v>8302</v>
      </c>
      <c r="Q1065" s="49" t="s">
        <v>1430</v>
      </c>
      <c r="R1065" s="50">
        <v>0.05</v>
      </c>
      <c r="S1065" s="51" t="s">
        <v>47</v>
      </c>
      <c r="T1065" s="27" t="str">
        <f>VLOOKUP(S1065,[1]Страна!$A$2:$B$246,2,0)</f>
        <v>РОССИЯ</v>
      </c>
      <c r="W1065" s="40"/>
      <c r="X1065" s="35" t="e">
        <f t="shared" si="121"/>
        <v>#N/A</v>
      </c>
      <c r="Y1065" s="35" t="e">
        <f>VLOOKUP(W1065,A1063:$S$5784,9,FALSE)</f>
        <v>#N/A</v>
      </c>
      <c r="Z1065" s="36" t="e">
        <f t="shared" si="123"/>
        <v>#N/A</v>
      </c>
      <c r="AA1065" s="37" t="e">
        <f t="shared" si="124"/>
        <v>#N/A</v>
      </c>
      <c r="AB1065" s="38" t="e">
        <f t="shared" si="125"/>
        <v>#N/A</v>
      </c>
      <c r="AC1065" s="39" t="e">
        <f t="shared" si="126"/>
        <v>#N/A</v>
      </c>
    </row>
    <row r="1066" spans="1:29" ht="10.5" customHeight="1">
      <c r="A1066" s="41">
        <v>38094</v>
      </c>
      <c r="B1066" s="42" t="s">
        <v>1446</v>
      </c>
      <c r="C1066" s="43">
        <v>2</v>
      </c>
      <c r="D1066" s="44" t="s">
        <v>26</v>
      </c>
      <c r="E1066" s="45">
        <v>961</v>
      </c>
      <c r="F1066" s="45">
        <v>1922</v>
      </c>
      <c r="G1066" s="46">
        <v>96.100000000000009</v>
      </c>
      <c r="H1066" s="46">
        <v>2.5</v>
      </c>
      <c r="I1066" s="46">
        <v>2.6</v>
      </c>
      <c r="J1066" s="47">
        <v>3.9779999999999998E-3</v>
      </c>
      <c r="K1066" s="46">
        <v>5</v>
      </c>
      <c r="L1066" s="46">
        <v>5.2</v>
      </c>
      <c r="M1066" s="47">
        <v>7.9559999999999995E-3</v>
      </c>
      <c r="N1066" s="48" t="s">
        <v>1447</v>
      </c>
      <c r="O1066" s="49">
        <v>83</v>
      </c>
      <c r="P1066" s="49">
        <v>8302</v>
      </c>
      <c r="Q1066" s="49" t="s">
        <v>1430</v>
      </c>
      <c r="R1066" s="50">
        <v>0.05</v>
      </c>
      <c r="S1066" s="51" t="s">
        <v>47</v>
      </c>
      <c r="T1066" s="27" t="str">
        <f>VLOOKUP(S1066,[1]Страна!$A$2:$B$246,2,0)</f>
        <v>РОССИЯ</v>
      </c>
      <c r="W1066" s="40"/>
      <c r="X1066" s="35" t="e">
        <f t="shared" si="121"/>
        <v>#N/A</v>
      </c>
      <c r="Y1066" s="35" t="e">
        <f>VLOOKUP(W1066,A1064:$S$5784,9,FALSE)</f>
        <v>#N/A</v>
      </c>
      <c r="Z1066" s="36" t="e">
        <f t="shared" si="123"/>
        <v>#N/A</v>
      </c>
      <c r="AA1066" s="37" t="e">
        <f t="shared" si="124"/>
        <v>#N/A</v>
      </c>
      <c r="AB1066" s="38" t="e">
        <f t="shared" si="125"/>
        <v>#N/A</v>
      </c>
      <c r="AC1066" s="39" t="e">
        <f t="shared" si="126"/>
        <v>#N/A</v>
      </c>
    </row>
    <row r="1067" spans="1:29" ht="10.5" customHeight="1">
      <c r="A1067" s="25">
        <v>60898</v>
      </c>
      <c r="B1067" s="26" t="s">
        <v>1448</v>
      </c>
      <c r="C1067" s="27">
        <v>1</v>
      </c>
      <c r="D1067" s="27" t="s">
        <v>26</v>
      </c>
      <c r="E1067" s="28">
        <v>1360</v>
      </c>
      <c r="F1067" s="28">
        <v>1360</v>
      </c>
      <c r="G1067" s="28">
        <v>68</v>
      </c>
      <c r="H1067" s="28">
        <v>3.375</v>
      </c>
      <c r="I1067" s="28">
        <v>3.4750000000000001</v>
      </c>
      <c r="J1067" s="29">
        <v>8.6400000000000001E-3</v>
      </c>
      <c r="K1067" s="28">
        <v>3.375</v>
      </c>
      <c r="L1067" s="28">
        <v>3.4750000000000001</v>
      </c>
      <c r="M1067" s="29">
        <f t="shared" ref="M1067:M1075" si="128">C1067*J1067</f>
        <v>8.6400000000000001E-3</v>
      </c>
      <c r="N1067" s="30">
        <v>4607123977590</v>
      </c>
      <c r="O1067" s="27">
        <v>83</v>
      </c>
      <c r="P1067" s="27">
        <v>8302</v>
      </c>
      <c r="Q1067" s="27" t="s">
        <v>1430</v>
      </c>
      <c r="R1067" s="31">
        <f>VLOOKUP(Q1067,[1]Страна!D$1:F$120,2,FALSE)</f>
        <v>0.05</v>
      </c>
      <c r="S1067" s="32" t="s">
        <v>47</v>
      </c>
      <c r="T1067" s="27" t="str">
        <f>VLOOKUP(S1067,[1]Страна!$A$2:$B$246,2,0)</f>
        <v>РОССИЯ</v>
      </c>
      <c r="W1067" s="40"/>
      <c r="X1067" s="35" t="e">
        <f t="shared" si="121"/>
        <v>#N/A</v>
      </c>
      <c r="Y1067" s="35" t="e">
        <f>VLOOKUP(W1067,A1065:$S$5784,9,FALSE)</f>
        <v>#N/A</v>
      </c>
      <c r="Z1067" s="36" t="e">
        <f t="shared" si="123"/>
        <v>#N/A</v>
      </c>
      <c r="AA1067" s="37" t="e">
        <f t="shared" si="124"/>
        <v>#N/A</v>
      </c>
      <c r="AB1067" s="38" t="e">
        <f t="shared" si="125"/>
        <v>#N/A</v>
      </c>
      <c r="AC1067" s="39" t="e">
        <f t="shared" si="126"/>
        <v>#N/A</v>
      </c>
    </row>
    <row r="1068" spans="1:29" ht="10.5" customHeight="1">
      <c r="A1068" s="25">
        <v>38098</v>
      </c>
      <c r="B1068" s="26" t="s">
        <v>1449</v>
      </c>
      <c r="C1068" s="27">
        <v>1</v>
      </c>
      <c r="D1068" s="27" t="s">
        <v>26</v>
      </c>
      <c r="E1068" s="28">
        <v>918</v>
      </c>
      <c r="F1068" s="28">
        <v>918</v>
      </c>
      <c r="G1068" s="28">
        <v>45.900000000000006</v>
      </c>
      <c r="H1068" s="28">
        <v>2.17</v>
      </c>
      <c r="I1068" s="28">
        <v>2.27</v>
      </c>
      <c r="J1068" s="29">
        <v>1.25E-3</v>
      </c>
      <c r="K1068" s="28">
        <v>2.17</v>
      </c>
      <c r="L1068" s="28">
        <v>2.27</v>
      </c>
      <c r="M1068" s="29">
        <f t="shared" si="128"/>
        <v>1.25E-3</v>
      </c>
      <c r="N1068" s="30">
        <v>4607123977262</v>
      </c>
      <c r="O1068" s="27">
        <v>83</v>
      </c>
      <c r="P1068" s="27">
        <v>8302</v>
      </c>
      <c r="Q1068" s="27" t="s">
        <v>1430</v>
      </c>
      <c r="R1068" s="31">
        <f>VLOOKUP(Q1068,[1]Страна!D$1:F$120,2,FALSE)</f>
        <v>0.05</v>
      </c>
      <c r="S1068" s="32" t="s">
        <v>47</v>
      </c>
      <c r="T1068" s="27" t="str">
        <f>VLOOKUP(S1068,[1]Страна!$A$2:$B$246,2,0)</f>
        <v>РОССИЯ</v>
      </c>
      <c r="W1068" s="34"/>
      <c r="X1068" s="35" t="e">
        <f t="shared" si="121"/>
        <v>#N/A</v>
      </c>
      <c r="Y1068" s="35" t="e">
        <f>VLOOKUP(W1068,A1066:$S$5784,9,FALSE)</f>
        <v>#N/A</v>
      </c>
      <c r="Z1068" s="36" t="e">
        <f t="shared" si="123"/>
        <v>#N/A</v>
      </c>
      <c r="AA1068" s="37" t="e">
        <f t="shared" si="124"/>
        <v>#N/A</v>
      </c>
      <c r="AB1068" s="38" t="e">
        <f t="shared" si="125"/>
        <v>#N/A</v>
      </c>
      <c r="AC1068" s="39" t="e">
        <f t="shared" si="126"/>
        <v>#N/A</v>
      </c>
    </row>
    <row r="1069" spans="1:29" ht="10.5" customHeight="1">
      <c r="A1069" s="25">
        <v>38095</v>
      </c>
      <c r="B1069" s="26" t="s">
        <v>1450</v>
      </c>
      <c r="C1069" s="27">
        <v>1</v>
      </c>
      <c r="D1069" s="27" t="s">
        <v>26</v>
      </c>
      <c r="E1069" s="28">
        <v>1054</v>
      </c>
      <c r="F1069" s="28">
        <v>1054</v>
      </c>
      <c r="G1069" s="28">
        <v>52.7</v>
      </c>
      <c r="H1069" s="28">
        <v>3</v>
      </c>
      <c r="I1069" s="28">
        <v>3.2</v>
      </c>
      <c r="J1069" s="29">
        <v>9.5999999999999992E-3</v>
      </c>
      <c r="K1069" s="28">
        <v>3</v>
      </c>
      <c r="L1069" s="28">
        <v>3.2</v>
      </c>
      <c r="M1069" s="29">
        <f t="shared" si="128"/>
        <v>9.5999999999999992E-3</v>
      </c>
      <c r="N1069" s="30">
        <v>4607123977736</v>
      </c>
      <c r="O1069" s="27">
        <v>83</v>
      </c>
      <c r="P1069" s="27">
        <v>8302</v>
      </c>
      <c r="Q1069" s="27" t="s">
        <v>1430</v>
      </c>
      <c r="R1069" s="31">
        <f>VLOOKUP(Q1069,[1]Страна!D$1:F$120,2,FALSE)</f>
        <v>0.05</v>
      </c>
      <c r="S1069" s="32" t="s">
        <v>47</v>
      </c>
      <c r="T1069" s="27" t="str">
        <f>VLOOKUP(S1069,[1]Страна!$A$2:$B$246,2,0)</f>
        <v>РОССИЯ</v>
      </c>
      <c r="W1069" s="34"/>
      <c r="X1069" s="35" t="e">
        <f t="shared" si="121"/>
        <v>#N/A</v>
      </c>
      <c r="Y1069" s="35" t="e">
        <f>VLOOKUP(W1069,A1067:$S$5784,9,FALSE)</f>
        <v>#N/A</v>
      </c>
      <c r="Z1069" s="36" t="e">
        <f t="shared" si="123"/>
        <v>#N/A</v>
      </c>
      <c r="AA1069" s="37" t="e">
        <f t="shared" si="124"/>
        <v>#N/A</v>
      </c>
      <c r="AB1069" s="38" t="e">
        <f t="shared" si="125"/>
        <v>#N/A</v>
      </c>
      <c r="AC1069" s="39" t="e">
        <f t="shared" si="126"/>
        <v>#N/A</v>
      </c>
    </row>
    <row r="1070" spans="1:29" ht="10.5" customHeight="1">
      <c r="A1070" s="25">
        <v>84259</v>
      </c>
      <c r="B1070" s="26" t="s">
        <v>1451</v>
      </c>
      <c r="C1070" s="27">
        <v>1</v>
      </c>
      <c r="D1070" s="27" t="s">
        <v>26</v>
      </c>
      <c r="E1070" s="28">
        <v>391</v>
      </c>
      <c r="F1070" s="28">
        <v>391</v>
      </c>
      <c r="G1070" s="28">
        <v>19.55</v>
      </c>
      <c r="H1070" s="28">
        <v>0.8</v>
      </c>
      <c r="I1070" s="28">
        <v>1</v>
      </c>
      <c r="J1070" s="29">
        <v>1E-3</v>
      </c>
      <c r="K1070" s="28">
        <v>0.8</v>
      </c>
      <c r="L1070" s="28">
        <v>1</v>
      </c>
      <c r="M1070" s="29">
        <f t="shared" si="128"/>
        <v>1E-3</v>
      </c>
      <c r="N1070" s="30">
        <v>4607123979143</v>
      </c>
      <c r="O1070" s="27">
        <v>83</v>
      </c>
      <c r="P1070" s="27">
        <v>8302</v>
      </c>
      <c r="Q1070" s="27" t="s">
        <v>1430</v>
      </c>
      <c r="R1070" s="31">
        <f>VLOOKUP(Q1070,[1]Страна!D$1:F$120,2,FALSE)</f>
        <v>0.05</v>
      </c>
      <c r="S1070" s="32" t="s">
        <v>47</v>
      </c>
      <c r="T1070" s="27" t="str">
        <f>VLOOKUP(S1070,[1]Страна!$A$2:$B$246,2,0)</f>
        <v>РОССИЯ</v>
      </c>
      <c r="W1070" s="34"/>
      <c r="X1070" s="35" t="e">
        <f t="shared" ref="X1070:X1133" si="129">VLOOKUP(W1070,$A$2:$S$5784,8,FALSE)</f>
        <v>#N/A</v>
      </c>
      <c r="Y1070" s="35" t="e">
        <f>VLOOKUP(W1070,A1068:$S$5784,9,FALSE)</f>
        <v>#N/A</v>
      </c>
      <c r="Z1070" s="36" t="e">
        <f t="shared" si="123"/>
        <v>#N/A</v>
      </c>
      <c r="AA1070" s="37" t="e">
        <f t="shared" si="124"/>
        <v>#N/A</v>
      </c>
      <c r="AB1070" s="38" t="e">
        <f t="shared" si="125"/>
        <v>#N/A</v>
      </c>
      <c r="AC1070" s="39" t="e">
        <f t="shared" si="126"/>
        <v>#N/A</v>
      </c>
    </row>
    <row r="1071" spans="1:29" ht="10.5" customHeight="1">
      <c r="A1071" s="25">
        <v>222884</v>
      </c>
      <c r="B1071" s="26" t="s">
        <v>1452</v>
      </c>
      <c r="C1071" s="27">
        <v>1</v>
      </c>
      <c r="D1071" s="27" t="s">
        <v>26</v>
      </c>
      <c r="E1071" s="28">
        <v>676</v>
      </c>
      <c r="F1071" s="28">
        <v>676</v>
      </c>
      <c r="G1071" s="28">
        <v>33.799999999999997</v>
      </c>
      <c r="H1071" s="28">
        <v>0.8</v>
      </c>
      <c r="I1071" s="28">
        <v>1.1000000000000001</v>
      </c>
      <c r="J1071" s="29">
        <v>2.3519999999999999E-3</v>
      </c>
      <c r="K1071" s="28">
        <v>0.8</v>
      </c>
      <c r="L1071" s="28">
        <v>1.1000000000000001</v>
      </c>
      <c r="M1071" s="29">
        <f t="shared" si="128"/>
        <v>2.3519999999999999E-3</v>
      </c>
      <c r="N1071" s="30">
        <v>4607123978245</v>
      </c>
      <c r="O1071" s="27">
        <v>83</v>
      </c>
      <c r="P1071" s="27">
        <v>8302</v>
      </c>
      <c r="Q1071" s="27" t="s">
        <v>1430</v>
      </c>
      <c r="R1071" s="31">
        <f>VLOOKUP(Q1071,[1]Страна!D$1:F$120,2,FALSE)</f>
        <v>0.05</v>
      </c>
      <c r="S1071" s="32" t="s">
        <v>47</v>
      </c>
      <c r="T1071" s="27" t="str">
        <f>VLOOKUP(S1071,[1]Страна!$A$2:$B$246,2,0)</f>
        <v>РОССИЯ</v>
      </c>
      <c r="W1071" s="34"/>
      <c r="X1071" s="35" t="e">
        <f t="shared" si="129"/>
        <v>#N/A</v>
      </c>
      <c r="Y1071" s="35" t="e">
        <f>VLOOKUP(W1071,A1069:$S$5784,9,FALSE)</f>
        <v>#N/A</v>
      </c>
      <c r="Z1071" s="36" t="e">
        <f t="shared" si="123"/>
        <v>#N/A</v>
      </c>
      <c r="AA1071" s="37" t="e">
        <f t="shared" si="124"/>
        <v>#N/A</v>
      </c>
      <c r="AB1071" s="38" t="e">
        <f t="shared" si="125"/>
        <v>#N/A</v>
      </c>
      <c r="AC1071" s="39" t="e">
        <f t="shared" si="126"/>
        <v>#N/A</v>
      </c>
    </row>
    <row r="1072" spans="1:29" ht="10.5" customHeight="1">
      <c r="A1072" s="25">
        <v>84260</v>
      </c>
      <c r="B1072" s="26" t="s">
        <v>1453</v>
      </c>
      <c r="C1072" s="27">
        <v>3</v>
      </c>
      <c r="D1072" s="27" t="s">
        <v>26</v>
      </c>
      <c r="E1072" s="28">
        <v>612</v>
      </c>
      <c r="F1072" s="28">
        <v>1836</v>
      </c>
      <c r="G1072" s="28">
        <v>91.800000000000011</v>
      </c>
      <c r="H1072" s="28">
        <v>0.8</v>
      </c>
      <c r="I1072" s="28">
        <v>1</v>
      </c>
      <c r="J1072" s="29">
        <v>4.3750000000000004E-3</v>
      </c>
      <c r="K1072" s="28">
        <v>2.4000000000000004</v>
      </c>
      <c r="L1072" s="28">
        <v>3</v>
      </c>
      <c r="M1072" s="29">
        <f t="shared" si="128"/>
        <v>1.3125000000000001E-2</v>
      </c>
      <c r="N1072" s="30">
        <v>4607123978344</v>
      </c>
      <c r="O1072" s="27">
        <v>83</v>
      </c>
      <c r="P1072" s="27">
        <v>8302</v>
      </c>
      <c r="Q1072" s="27" t="s">
        <v>1430</v>
      </c>
      <c r="R1072" s="31">
        <f>VLOOKUP(Q1072,[1]Страна!D$1:F$120,2,FALSE)</f>
        <v>0.05</v>
      </c>
      <c r="S1072" s="32" t="s">
        <v>47</v>
      </c>
      <c r="T1072" s="27" t="str">
        <f>VLOOKUP(S1072,[1]Страна!$A$2:$B$246,2,0)</f>
        <v>РОССИЯ</v>
      </c>
      <c r="W1072" s="34"/>
      <c r="X1072" s="35" t="e">
        <f t="shared" si="129"/>
        <v>#N/A</v>
      </c>
      <c r="Y1072" s="35" t="e">
        <f>VLOOKUP(W1072,A1070:$S$5784,9,FALSE)</f>
        <v>#N/A</v>
      </c>
      <c r="Z1072" s="36" t="e">
        <f t="shared" si="123"/>
        <v>#N/A</v>
      </c>
      <c r="AA1072" s="37" t="e">
        <f t="shared" si="124"/>
        <v>#N/A</v>
      </c>
      <c r="AB1072" s="38" t="e">
        <f t="shared" si="125"/>
        <v>#N/A</v>
      </c>
      <c r="AC1072" s="39" t="e">
        <f t="shared" si="126"/>
        <v>#N/A</v>
      </c>
    </row>
    <row r="1073" spans="1:29" ht="10.5" customHeight="1">
      <c r="A1073" s="25">
        <v>84347</v>
      </c>
      <c r="B1073" s="26" t="s">
        <v>1454</v>
      </c>
      <c r="C1073" s="27">
        <v>1</v>
      </c>
      <c r="D1073" s="27" t="s">
        <v>26</v>
      </c>
      <c r="E1073" s="28">
        <v>935</v>
      </c>
      <c r="F1073" s="28">
        <v>935</v>
      </c>
      <c r="G1073" s="28">
        <v>46.75</v>
      </c>
      <c r="H1073" s="28">
        <v>1.5</v>
      </c>
      <c r="I1073" s="28">
        <v>2</v>
      </c>
      <c r="J1073" s="29">
        <v>4.7840000000000001E-3</v>
      </c>
      <c r="K1073" s="28">
        <v>1.5</v>
      </c>
      <c r="L1073" s="28">
        <v>2</v>
      </c>
      <c r="M1073" s="29">
        <f t="shared" si="128"/>
        <v>4.7840000000000001E-3</v>
      </c>
      <c r="N1073" s="30">
        <v>4607123979105</v>
      </c>
      <c r="O1073" s="27">
        <v>83</v>
      </c>
      <c r="P1073" s="27">
        <v>8302</v>
      </c>
      <c r="Q1073" s="27" t="s">
        <v>1430</v>
      </c>
      <c r="R1073" s="31">
        <f>VLOOKUP(Q1073,[1]Страна!D$1:F$120,2,FALSE)</f>
        <v>0.05</v>
      </c>
      <c r="S1073" s="32" t="s">
        <v>47</v>
      </c>
      <c r="T1073" s="27" t="str">
        <f>VLOOKUP(S1073,[1]Страна!$A$2:$B$246,2,0)</f>
        <v>РОССИЯ</v>
      </c>
      <c r="W1073" s="34"/>
      <c r="X1073" s="35" t="e">
        <f t="shared" si="129"/>
        <v>#N/A</v>
      </c>
      <c r="Y1073" s="35" t="e">
        <f>VLOOKUP(W1073,A1071:$S$5784,9,FALSE)</f>
        <v>#N/A</v>
      </c>
      <c r="Z1073" s="36" t="e">
        <f t="shared" si="123"/>
        <v>#N/A</v>
      </c>
      <c r="AA1073" s="37" t="e">
        <f t="shared" si="124"/>
        <v>#N/A</v>
      </c>
      <c r="AB1073" s="38" t="e">
        <f t="shared" si="125"/>
        <v>#N/A</v>
      </c>
      <c r="AC1073" s="39" t="e">
        <f t="shared" si="126"/>
        <v>#N/A</v>
      </c>
    </row>
    <row r="1074" spans="1:29" ht="10.5" customHeight="1">
      <c r="A1074" s="25">
        <v>760</v>
      </c>
      <c r="B1074" s="26" t="s">
        <v>1455</v>
      </c>
      <c r="C1074" s="27">
        <v>1</v>
      </c>
      <c r="D1074" s="27" t="s">
        <v>26</v>
      </c>
      <c r="E1074" s="28">
        <v>128</v>
      </c>
      <c r="F1074" s="28">
        <v>128</v>
      </c>
      <c r="G1074" s="28">
        <v>6.4</v>
      </c>
      <c r="H1074" s="28">
        <v>0.2</v>
      </c>
      <c r="I1074" s="28">
        <v>0.3</v>
      </c>
      <c r="J1074" s="29">
        <v>3.8999999999999999E-4</v>
      </c>
      <c r="K1074" s="28">
        <v>0.2</v>
      </c>
      <c r="L1074" s="28">
        <v>0.3</v>
      </c>
      <c r="M1074" s="29">
        <f t="shared" si="128"/>
        <v>3.8999999999999999E-4</v>
      </c>
      <c r="N1074" s="30">
        <v>4607123970485</v>
      </c>
      <c r="O1074" s="27">
        <v>83</v>
      </c>
      <c r="P1074" s="27">
        <v>8302</v>
      </c>
      <c r="Q1074" s="27" t="s">
        <v>1430</v>
      </c>
      <c r="R1074" s="31">
        <f>VLOOKUP(Q1074,[1]Страна!D$1:F$120,2,FALSE)</f>
        <v>0.05</v>
      </c>
      <c r="S1074" s="32" t="s">
        <v>47</v>
      </c>
      <c r="T1074" s="27" t="str">
        <f>VLOOKUP(S1074,[1]Страна!$A$2:$B$246,2,0)</f>
        <v>РОССИЯ</v>
      </c>
      <c r="W1074" s="34"/>
      <c r="X1074" s="35" t="e">
        <f t="shared" si="129"/>
        <v>#N/A</v>
      </c>
      <c r="Y1074" s="35" t="e">
        <f>VLOOKUP(W1074,A1072:$S$5784,9,FALSE)</f>
        <v>#N/A</v>
      </c>
      <c r="Z1074" s="36" t="e">
        <f t="shared" si="123"/>
        <v>#N/A</v>
      </c>
      <c r="AA1074" s="37" t="e">
        <f t="shared" si="124"/>
        <v>#N/A</v>
      </c>
      <c r="AB1074" s="38" t="e">
        <f t="shared" si="125"/>
        <v>#N/A</v>
      </c>
      <c r="AC1074" s="39" t="e">
        <f t="shared" si="126"/>
        <v>#N/A</v>
      </c>
    </row>
    <row r="1075" spans="1:29" ht="10.5" customHeight="1">
      <c r="A1075" s="25">
        <v>1980</v>
      </c>
      <c r="B1075" s="26" t="s">
        <v>1456</v>
      </c>
      <c r="C1075" s="27">
        <v>2</v>
      </c>
      <c r="D1075" s="27" t="s">
        <v>26</v>
      </c>
      <c r="E1075" s="28">
        <v>221</v>
      </c>
      <c r="F1075" s="28">
        <v>442</v>
      </c>
      <c r="G1075" s="28">
        <v>8.84</v>
      </c>
      <c r="H1075" s="28">
        <v>0.4</v>
      </c>
      <c r="I1075" s="28">
        <v>0.5</v>
      </c>
      <c r="J1075" s="29">
        <v>8.4500000000000005E-4</v>
      </c>
      <c r="K1075" s="28">
        <v>0.8</v>
      </c>
      <c r="L1075" s="28">
        <v>1</v>
      </c>
      <c r="M1075" s="29">
        <f t="shared" si="128"/>
        <v>1.6900000000000001E-3</v>
      </c>
      <c r="N1075" s="30">
        <v>4607123970508</v>
      </c>
      <c r="O1075" s="27">
        <v>83</v>
      </c>
      <c r="P1075" s="27">
        <v>8302</v>
      </c>
      <c r="Q1075" s="27" t="s">
        <v>1430</v>
      </c>
      <c r="R1075" s="31">
        <f>VLOOKUP(Q1075,[1]Страна!D$1:F$120,2,FALSE)</f>
        <v>0.05</v>
      </c>
      <c r="S1075" s="32" t="s">
        <v>47</v>
      </c>
      <c r="T1075" s="27" t="str">
        <f>VLOOKUP(S1075,[1]Страна!$A$2:$B$246,2,0)</f>
        <v>РОССИЯ</v>
      </c>
      <c r="W1075" s="34"/>
      <c r="X1075" s="35" t="e">
        <f t="shared" si="129"/>
        <v>#N/A</v>
      </c>
      <c r="Y1075" s="35" t="e">
        <f>VLOOKUP(W1075,A1073:$S$5784,9,FALSE)</f>
        <v>#N/A</v>
      </c>
      <c r="Z1075" s="36" t="e">
        <f t="shared" si="123"/>
        <v>#N/A</v>
      </c>
      <c r="AA1075" s="37" t="e">
        <f t="shared" si="124"/>
        <v>#N/A</v>
      </c>
      <c r="AB1075" s="38" t="e">
        <f t="shared" si="125"/>
        <v>#N/A</v>
      </c>
      <c r="AC1075" s="39" t="e">
        <f t="shared" si="126"/>
        <v>#N/A</v>
      </c>
    </row>
    <row r="1076" spans="1:29" ht="10.5" customHeight="1">
      <c r="A1076" s="25">
        <v>556</v>
      </c>
      <c r="B1076" s="26" t="s">
        <v>1457</v>
      </c>
      <c r="C1076" s="27">
        <v>3</v>
      </c>
      <c r="D1076" s="27" t="s">
        <v>26</v>
      </c>
      <c r="E1076" s="28">
        <v>323</v>
      </c>
      <c r="F1076" s="28">
        <v>969</v>
      </c>
      <c r="G1076" s="28">
        <v>48.45</v>
      </c>
      <c r="H1076" s="28">
        <v>0.7</v>
      </c>
      <c r="I1076" s="28">
        <v>0.8</v>
      </c>
      <c r="J1076" s="29">
        <v>1.44E-2</v>
      </c>
      <c r="K1076" s="28">
        <v>2.1</v>
      </c>
      <c r="L1076" s="28">
        <v>2.4</v>
      </c>
      <c r="M1076" s="29">
        <v>4.3200000000000002E-2</v>
      </c>
      <c r="N1076" s="30">
        <v>4607123970522</v>
      </c>
      <c r="O1076" s="27">
        <v>83</v>
      </c>
      <c r="P1076" s="27">
        <v>8302</v>
      </c>
      <c r="Q1076" s="27" t="s">
        <v>1430</v>
      </c>
      <c r="R1076" s="31">
        <f>VLOOKUP(Q1076,[1]Страна!D$1:F$120,2,FALSE)</f>
        <v>0.05</v>
      </c>
      <c r="S1076" s="32" t="s">
        <v>47</v>
      </c>
      <c r="T1076" s="27" t="str">
        <f>VLOOKUP(S1076,[1]Страна!$A$2:$B$246,2,0)</f>
        <v>РОССИЯ</v>
      </c>
      <c r="W1076" s="34"/>
      <c r="X1076" s="35" t="e">
        <f t="shared" si="129"/>
        <v>#N/A</v>
      </c>
      <c r="Y1076" s="35" t="e">
        <f>VLOOKUP(W1076,A1074:$S$5784,9,FALSE)</f>
        <v>#N/A</v>
      </c>
      <c r="Z1076" s="36" t="e">
        <f t="shared" si="123"/>
        <v>#N/A</v>
      </c>
      <c r="AA1076" s="37" t="e">
        <f t="shared" si="124"/>
        <v>#N/A</v>
      </c>
      <c r="AB1076" s="38" t="e">
        <f t="shared" si="125"/>
        <v>#N/A</v>
      </c>
      <c r="AC1076" s="39" t="e">
        <f t="shared" si="126"/>
        <v>#N/A</v>
      </c>
    </row>
    <row r="1077" spans="1:29" ht="10.5" customHeight="1">
      <c r="A1077" s="25">
        <v>557</v>
      </c>
      <c r="B1077" s="26" t="s">
        <v>1458</v>
      </c>
      <c r="C1077" s="27">
        <v>1</v>
      </c>
      <c r="D1077" s="27" t="s">
        <v>26</v>
      </c>
      <c r="E1077" s="28">
        <v>425</v>
      </c>
      <c r="F1077" s="28">
        <v>425</v>
      </c>
      <c r="G1077" s="28">
        <v>8.5</v>
      </c>
      <c r="H1077" s="28">
        <v>1</v>
      </c>
      <c r="I1077" s="28">
        <v>1.1000000000000001</v>
      </c>
      <c r="J1077" s="29">
        <v>1.8E-3</v>
      </c>
      <c r="K1077" s="28">
        <v>1</v>
      </c>
      <c r="L1077" s="28">
        <v>1.1000000000000001</v>
      </c>
      <c r="M1077" s="29">
        <f>C1077*J1077</f>
        <v>1.8E-3</v>
      </c>
      <c r="N1077" s="30">
        <v>4607123970546</v>
      </c>
      <c r="O1077" s="27">
        <v>83</v>
      </c>
      <c r="P1077" s="27">
        <v>8302</v>
      </c>
      <c r="Q1077" s="27" t="s">
        <v>1430</v>
      </c>
      <c r="R1077" s="31">
        <f>VLOOKUP(Q1077,[1]Страна!D$1:F$120,2,FALSE)</f>
        <v>0.05</v>
      </c>
      <c r="S1077" s="32" t="s">
        <v>47</v>
      </c>
      <c r="T1077" s="27" t="str">
        <f>VLOOKUP(S1077,[1]Страна!$A$2:$B$246,2,0)</f>
        <v>РОССИЯ</v>
      </c>
      <c r="W1077" s="34"/>
      <c r="X1077" s="35" t="e">
        <f t="shared" si="129"/>
        <v>#N/A</v>
      </c>
      <c r="Y1077" s="35" t="e">
        <f>VLOOKUP(W1077,A1075:$S$5784,9,FALSE)</f>
        <v>#N/A</v>
      </c>
      <c r="Z1077" s="36" t="e">
        <f t="shared" si="123"/>
        <v>#N/A</v>
      </c>
      <c r="AA1077" s="37" t="e">
        <f t="shared" si="124"/>
        <v>#N/A</v>
      </c>
      <c r="AB1077" s="38" t="e">
        <f t="shared" si="125"/>
        <v>#N/A</v>
      </c>
      <c r="AC1077" s="39" t="e">
        <f t="shared" si="126"/>
        <v>#N/A</v>
      </c>
    </row>
    <row r="1078" spans="1:29" ht="10.5" customHeight="1">
      <c r="A1078" s="41">
        <v>1493</v>
      </c>
      <c r="B1078" s="42" t="s">
        <v>1459</v>
      </c>
      <c r="C1078" s="43">
        <v>1</v>
      </c>
      <c r="D1078" s="44" t="s">
        <v>26</v>
      </c>
      <c r="E1078" s="45">
        <v>553</v>
      </c>
      <c r="F1078" s="45">
        <v>553</v>
      </c>
      <c r="G1078" s="46">
        <v>27.650000000000002</v>
      </c>
      <c r="H1078" s="46">
        <v>2</v>
      </c>
      <c r="I1078" s="46">
        <v>3</v>
      </c>
      <c r="J1078" s="47">
        <v>6.3359999999999996E-3</v>
      </c>
      <c r="K1078" s="46">
        <v>2</v>
      </c>
      <c r="L1078" s="46">
        <v>3</v>
      </c>
      <c r="M1078" s="47">
        <v>6.3359999999999996E-3</v>
      </c>
      <c r="N1078" s="48" t="s">
        <v>1460</v>
      </c>
      <c r="O1078" s="49">
        <v>83</v>
      </c>
      <c r="P1078" s="49">
        <v>8302</v>
      </c>
      <c r="Q1078" s="49" t="s">
        <v>1430</v>
      </c>
      <c r="R1078" s="50">
        <v>0.05</v>
      </c>
      <c r="S1078" s="51" t="s">
        <v>47</v>
      </c>
      <c r="T1078" s="27" t="str">
        <f>VLOOKUP(S1078,[1]Страна!$A$2:$B$246,2,0)</f>
        <v>РОССИЯ</v>
      </c>
      <c r="W1078" s="34"/>
      <c r="X1078" s="35" t="e">
        <f t="shared" si="129"/>
        <v>#N/A</v>
      </c>
      <c r="Y1078" s="35" t="e">
        <f>VLOOKUP(W1078,A1076:$S$5784,9,FALSE)</f>
        <v>#N/A</v>
      </c>
      <c r="Z1078" s="36" t="e">
        <f t="shared" si="123"/>
        <v>#N/A</v>
      </c>
      <c r="AA1078" s="37" t="e">
        <f t="shared" si="124"/>
        <v>#N/A</v>
      </c>
      <c r="AB1078" s="38" t="e">
        <f t="shared" si="125"/>
        <v>#N/A</v>
      </c>
      <c r="AC1078" s="39" t="e">
        <f t="shared" si="126"/>
        <v>#N/A</v>
      </c>
    </row>
    <row r="1079" spans="1:29" ht="10.5" customHeight="1">
      <c r="A1079" s="25">
        <v>31561</v>
      </c>
      <c r="B1079" s="26" t="s">
        <v>1461</v>
      </c>
      <c r="C1079" s="27">
        <v>1</v>
      </c>
      <c r="D1079" s="27" t="s">
        <v>26</v>
      </c>
      <c r="E1079" s="28">
        <v>691</v>
      </c>
      <c r="F1079" s="28">
        <v>691</v>
      </c>
      <c r="G1079" s="28">
        <v>34.549999999999997</v>
      </c>
      <c r="H1079" s="28">
        <v>1.95</v>
      </c>
      <c r="I1079" s="28">
        <v>2.1</v>
      </c>
      <c r="J1079" s="29">
        <v>5.0000000000000001E-3</v>
      </c>
      <c r="K1079" s="28">
        <v>1.95</v>
      </c>
      <c r="L1079" s="28">
        <v>2.1</v>
      </c>
      <c r="M1079" s="29">
        <f>C1079*J1079</f>
        <v>5.0000000000000001E-3</v>
      </c>
      <c r="N1079" s="30">
        <v>4607123976142</v>
      </c>
      <c r="O1079" s="27">
        <v>83</v>
      </c>
      <c r="P1079" s="27">
        <v>8302</v>
      </c>
      <c r="Q1079" s="27" t="s">
        <v>1430</v>
      </c>
      <c r="R1079" s="31">
        <f>VLOOKUP(Q1079,[1]Страна!D$1:F$120,2,FALSE)</f>
        <v>0.05</v>
      </c>
      <c r="S1079" s="32" t="s">
        <v>47</v>
      </c>
      <c r="T1079" s="27" t="str">
        <f>VLOOKUP(S1079,[1]Страна!$A$2:$B$246,2,0)</f>
        <v>РОССИЯ</v>
      </c>
      <c r="W1079" s="40"/>
      <c r="X1079" s="35" t="e">
        <f t="shared" si="129"/>
        <v>#N/A</v>
      </c>
      <c r="Y1079" s="35" t="e">
        <f>VLOOKUP(W1079,A1077:$S$5784,9,FALSE)</f>
        <v>#N/A</v>
      </c>
      <c r="Z1079" s="36" t="e">
        <f t="shared" si="123"/>
        <v>#N/A</v>
      </c>
      <c r="AA1079" s="37" t="e">
        <f t="shared" si="124"/>
        <v>#N/A</v>
      </c>
      <c r="AB1079" s="38" t="e">
        <f t="shared" si="125"/>
        <v>#N/A</v>
      </c>
      <c r="AC1079" s="39" t="e">
        <f t="shared" si="126"/>
        <v>#N/A</v>
      </c>
    </row>
    <row r="1080" spans="1:29" ht="10.5" customHeight="1">
      <c r="A1080" s="25">
        <v>32687</v>
      </c>
      <c r="B1080" s="26" t="s">
        <v>1462</v>
      </c>
      <c r="C1080" s="27">
        <v>2</v>
      </c>
      <c r="D1080" s="27" t="s">
        <v>26</v>
      </c>
      <c r="E1080" s="28">
        <v>850</v>
      </c>
      <c r="F1080" s="28">
        <v>1700</v>
      </c>
      <c r="G1080" s="28">
        <v>85</v>
      </c>
      <c r="H1080" s="28">
        <v>1.95</v>
      </c>
      <c r="I1080" s="28">
        <v>2.1</v>
      </c>
      <c r="J1080" s="29">
        <v>4.0249999999999999E-3</v>
      </c>
      <c r="K1080" s="28">
        <v>3.9</v>
      </c>
      <c r="L1080" s="28">
        <v>4.2</v>
      </c>
      <c r="M1080" s="29">
        <f>C1080*J1080</f>
        <v>8.0499999999999999E-3</v>
      </c>
      <c r="N1080" s="30">
        <v>4607123976135</v>
      </c>
      <c r="O1080" s="27">
        <v>83</v>
      </c>
      <c r="P1080" s="27">
        <v>8302</v>
      </c>
      <c r="Q1080" s="27" t="s">
        <v>1430</v>
      </c>
      <c r="R1080" s="31">
        <f>VLOOKUP(Q1080,[1]Страна!D$1:F$120,2,FALSE)</f>
        <v>0.05</v>
      </c>
      <c r="S1080" s="32" t="s">
        <v>47</v>
      </c>
      <c r="T1080" s="27" t="str">
        <f>VLOOKUP(S1080,[1]Страна!$A$2:$B$246,2,0)</f>
        <v>РОССИЯ</v>
      </c>
      <c r="W1080" s="34"/>
      <c r="X1080" s="35" t="e">
        <f t="shared" si="129"/>
        <v>#N/A</v>
      </c>
      <c r="Y1080" s="35" t="e">
        <f>VLOOKUP(W1080,A1078:$S$5784,9,FALSE)</f>
        <v>#N/A</v>
      </c>
      <c r="Z1080" s="36" t="e">
        <f t="shared" si="123"/>
        <v>#N/A</v>
      </c>
      <c r="AA1080" s="37" t="e">
        <f t="shared" si="124"/>
        <v>#N/A</v>
      </c>
      <c r="AB1080" s="38" t="e">
        <f t="shared" si="125"/>
        <v>#N/A</v>
      </c>
      <c r="AC1080" s="39" t="e">
        <f t="shared" si="126"/>
        <v>#N/A</v>
      </c>
    </row>
    <row r="1081" spans="1:29" ht="10.5" customHeight="1">
      <c r="A1081" s="25">
        <v>31562</v>
      </c>
      <c r="B1081" s="26" t="s">
        <v>1463</v>
      </c>
      <c r="C1081" s="27">
        <v>4</v>
      </c>
      <c r="D1081" s="27" t="s">
        <v>26</v>
      </c>
      <c r="E1081" s="28">
        <v>901</v>
      </c>
      <c r="F1081" s="28">
        <v>3604</v>
      </c>
      <c r="G1081" s="28">
        <v>180.20000000000002</v>
      </c>
      <c r="H1081" s="28">
        <v>2.25</v>
      </c>
      <c r="I1081" s="28">
        <v>2.4</v>
      </c>
      <c r="J1081" s="29">
        <v>5.0000000000000001E-3</v>
      </c>
      <c r="K1081" s="28">
        <v>9</v>
      </c>
      <c r="L1081" s="28">
        <v>9.6</v>
      </c>
      <c r="M1081" s="29">
        <f>C1081*J1081</f>
        <v>0.02</v>
      </c>
      <c r="N1081" s="30">
        <v>4607123975848</v>
      </c>
      <c r="O1081" s="27">
        <v>83</v>
      </c>
      <c r="P1081" s="27">
        <v>8302</v>
      </c>
      <c r="Q1081" s="27" t="s">
        <v>1430</v>
      </c>
      <c r="R1081" s="31">
        <f>VLOOKUP(Q1081,[1]Страна!D$1:F$120,2,FALSE)</f>
        <v>0.05</v>
      </c>
      <c r="S1081" s="32" t="s">
        <v>47</v>
      </c>
      <c r="T1081" s="27" t="str">
        <f>VLOOKUP(S1081,[1]Страна!$A$2:$B$246,2,0)</f>
        <v>РОССИЯ</v>
      </c>
      <c r="W1081" s="34"/>
      <c r="X1081" s="35" t="e">
        <f t="shared" si="129"/>
        <v>#N/A</v>
      </c>
      <c r="Y1081" s="35" t="e">
        <f>VLOOKUP(W1081,A1079:$S$5784,9,FALSE)</f>
        <v>#N/A</v>
      </c>
      <c r="Z1081" s="36" t="e">
        <f t="shared" si="123"/>
        <v>#N/A</v>
      </c>
      <c r="AA1081" s="37" t="e">
        <f t="shared" si="124"/>
        <v>#N/A</v>
      </c>
      <c r="AB1081" s="38" t="e">
        <f t="shared" si="125"/>
        <v>#N/A</v>
      </c>
      <c r="AC1081" s="39" t="e">
        <f t="shared" si="126"/>
        <v>#N/A</v>
      </c>
    </row>
    <row r="1082" spans="1:29" ht="10.5" customHeight="1">
      <c r="A1082" s="25">
        <v>32758</v>
      </c>
      <c r="B1082" s="26" t="s">
        <v>1464</v>
      </c>
      <c r="C1082" s="27">
        <v>2</v>
      </c>
      <c r="D1082" s="27" t="s">
        <v>26</v>
      </c>
      <c r="E1082" s="28">
        <v>901</v>
      </c>
      <c r="F1082" s="28">
        <v>1802</v>
      </c>
      <c r="G1082" s="28">
        <v>90.100000000000009</v>
      </c>
      <c r="H1082" s="28">
        <v>2.25</v>
      </c>
      <c r="I1082" s="28">
        <v>2.4</v>
      </c>
      <c r="J1082" s="29">
        <v>5.0000000000000001E-3</v>
      </c>
      <c r="K1082" s="28">
        <v>4.5</v>
      </c>
      <c r="L1082" s="28">
        <v>4.8</v>
      </c>
      <c r="M1082" s="29">
        <f>C1082*J1082</f>
        <v>0.01</v>
      </c>
      <c r="N1082" s="30">
        <v>4607123976159</v>
      </c>
      <c r="O1082" s="27">
        <v>83</v>
      </c>
      <c r="P1082" s="27">
        <v>8302</v>
      </c>
      <c r="Q1082" s="27" t="s">
        <v>1430</v>
      </c>
      <c r="R1082" s="31">
        <f>VLOOKUP(Q1082,[1]Страна!D$1:F$120,2,FALSE)</f>
        <v>0.05</v>
      </c>
      <c r="S1082" s="32" t="s">
        <v>47</v>
      </c>
      <c r="T1082" s="27" t="str">
        <f>VLOOKUP(S1082,[1]Страна!$A$2:$B$246,2,0)</f>
        <v>РОССИЯ</v>
      </c>
      <c r="W1082" s="34"/>
      <c r="X1082" s="35" t="e">
        <f t="shared" si="129"/>
        <v>#N/A</v>
      </c>
      <c r="Y1082" s="35" t="e">
        <f>VLOOKUP(W1082,A1080:$S$5784,9,FALSE)</f>
        <v>#N/A</v>
      </c>
      <c r="Z1082" s="36" t="e">
        <f t="shared" si="123"/>
        <v>#N/A</v>
      </c>
      <c r="AA1082" s="37" t="e">
        <f t="shared" si="124"/>
        <v>#N/A</v>
      </c>
      <c r="AB1082" s="38" t="e">
        <f t="shared" si="125"/>
        <v>#N/A</v>
      </c>
      <c r="AC1082" s="39" t="e">
        <f t="shared" si="126"/>
        <v>#N/A</v>
      </c>
    </row>
    <row r="1083" spans="1:29" ht="10.5" customHeight="1">
      <c r="A1083" s="25">
        <v>31563</v>
      </c>
      <c r="B1083" s="26" t="s">
        <v>1465</v>
      </c>
      <c r="C1083" s="27">
        <v>1</v>
      </c>
      <c r="D1083" s="27" t="s">
        <v>26</v>
      </c>
      <c r="E1083" s="28">
        <v>1411</v>
      </c>
      <c r="F1083" s="28">
        <v>1411</v>
      </c>
      <c r="G1083" s="28">
        <v>70.55</v>
      </c>
      <c r="H1083" s="28">
        <v>2.86</v>
      </c>
      <c r="I1083" s="28">
        <v>3.06</v>
      </c>
      <c r="J1083" s="29">
        <v>1.0692E-2</v>
      </c>
      <c r="K1083" s="28">
        <v>2.86</v>
      </c>
      <c r="L1083" s="28">
        <v>3.06</v>
      </c>
      <c r="M1083" s="29">
        <v>1.0692E-2</v>
      </c>
      <c r="N1083" s="30">
        <v>4607123975770</v>
      </c>
      <c r="O1083" s="27">
        <v>83</v>
      </c>
      <c r="P1083" s="27">
        <v>8302</v>
      </c>
      <c r="Q1083" s="27" t="s">
        <v>1430</v>
      </c>
      <c r="R1083" s="31">
        <f>VLOOKUP(Q1083,[1]Страна!D$1:F$120,2,FALSE)</f>
        <v>0.05</v>
      </c>
      <c r="S1083" s="32" t="s">
        <v>47</v>
      </c>
      <c r="T1083" s="27" t="str">
        <f>VLOOKUP(S1083,[1]Страна!$A$2:$B$246,2,0)</f>
        <v>РОССИЯ</v>
      </c>
      <c r="W1083" s="34"/>
      <c r="X1083" s="35" t="e">
        <f t="shared" si="129"/>
        <v>#N/A</v>
      </c>
      <c r="Y1083" s="35" t="e">
        <f>VLOOKUP(W1083,A1081:$S$5784,9,FALSE)</f>
        <v>#N/A</v>
      </c>
      <c r="Z1083" s="36" t="e">
        <f t="shared" si="123"/>
        <v>#N/A</v>
      </c>
      <c r="AA1083" s="37" t="e">
        <f t="shared" si="124"/>
        <v>#N/A</v>
      </c>
      <c r="AB1083" s="38" t="e">
        <f t="shared" si="125"/>
        <v>#N/A</v>
      </c>
      <c r="AC1083" s="39" t="e">
        <f t="shared" si="126"/>
        <v>#N/A</v>
      </c>
    </row>
    <row r="1084" spans="1:29" ht="10.5" customHeight="1">
      <c r="A1084" s="25">
        <v>33197</v>
      </c>
      <c r="B1084" s="26" t="s">
        <v>1466</v>
      </c>
      <c r="C1084" s="27">
        <v>1</v>
      </c>
      <c r="D1084" s="27" t="s">
        <v>26</v>
      </c>
      <c r="E1084" s="28">
        <v>1645</v>
      </c>
      <c r="F1084" s="28">
        <v>1645</v>
      </c>
      <c r="G1084" s="28">
        <v>82.25</v>
      </c>
      <c r="H1084" s="28">
        <v>2.86</v>
      </c>
      <c r="I1084" s="28">
        <v>3.06</v>
      </c>
      <c r="J1084" s="29">
        <v>1.0368E-2</v>
      </c>
      <c r="K1084" s="28">
        <v>2.86</v>
      </c>
      <c r="L1084" s="28">
        <v>3.06</v>
      </c>
      <c r="M1084" s="29">
        <f t="shared" ref="M1084:M1115" si="130">C1084*J1084</f>
        <v>1.0368E-2</v>
      </c>
      <c r="N1084" s="30">
        <v>4607123976029</v>
      </c>
      <c r="O1084" s="27">
        <v>83</v>
      </c>
      <c r="P1084" s="27">
        <v>8302</v>
      </c>
      <c r="Q1084" s="27" t="s">
        <v>1430</v>
      </c>
      <c r="R1084" s="31">
        <f>VLOOKUP(Q1084,[1]Страна!D$1:F$120,2,FALSE)</f>
        <v>0.05</v>
      </c>
      <c r="S1084" s="32" t="s">
        <v>47</v>
      </c>
      <c r="T1084" s="27" t="str">
        <f>VLOOKUP(S1084,[1]Страна!$A$2:$B$246,2,0)</f>
        <v>РОССИЯ</v>
      </c>
      <c r="W1084" s="34"/>
      <c r="X1084" s="35" t="e">
        <f t="shared" si="129"/>
        <v>#N/A</v>
      </c>
      <c r="Y1084" s="35" t="e">
        <f>VLOOKUP(W1084,A1082:$S$5784,9,FALSE)</f>
        <v>#N/A</v>
      </c>
      <c r="Z1084" s="36" t="e">
        <f t="shared" si="123"/>
        <v>#N/A</v>
      </c>
      <c r="AA1084" s="37" t="e">
        <f t="shared" si="124"/>
        <v>#N/A</v>
      </c>
      <c r="AB1084" s="38" t="e">
        <f t="shared" si="125"/>
        <v>#N/A</v>
      </c>
      <c r="AC1084" s="39" t="e">
        <f t="shared" si="126"/>
        <v>#N/A</v>
      </c>
    </row>
    <row r="1085" spans="1:29" ht="10.5" customHeight="1">
      <c r="A1085" s="25">
        <v>31564</v>
      </c>
      <c r="B1085" s="26" t="s">
        <v>1467</v>
      </c>
      <c r="C1085" s="27">
        <v>1</v>
      </c>
      <c r="D1085" s="27" t="s">
        <v>26</v>
      </c>
      <c r="E1085" s="28">
        <v>1326</v>
      </c>
      <c r="F1085" s="28">
        <v>1326</v>
      </c>
      <c r="G1085" s="28">
        <v>66.3</v>
      </c>
      <c r="H1085" s="28">
        <v>2.5619999999999998</v>
      </c>
      <c r="I1085" s="28">
        <v>3</v>
      </c>
      <c r="J1085" s="29">
        <v>8.2500000000000004E-3</v>
      </c>
      <c r="K1085" s="28">
        <v>2.5619999999999998</v>
      </c>
      <c r="L1085" s="28">
        <v>2.5619999999999998</v>
      </c>
      <c r="M1085" s="29">
        <f t="shared" si="130"/>
        <v>8.2500000000000004E-3</v>
      </c>
      <c r="N1085" s="30">
        <v>4607123975787</v>
      </c>
      <c r="O1085" s="27">
        <v>83</v>
      </c>
      <c r="P1085" s="27">
        <v>8302</v>
      </c>
      <c r="Q1085" s="27" t="s">
        <v>1430</v>
      </c>
      <c r="R1085" s="31">
        <f>VLOOKUP(Q1085,[1]Страна!D$1:F$120,2,FALSE)</f>
        <v>0.05</v>
      </c>
      <c r="S1085" s="32" t="s">
        <v>47</v>
      </c>
      <c r="T1085" s="27" t="str">
        <f>VLOOKUP(S1085,[1]Страна!$A$2:$B$246,2,0)</f>
        <v>РОССИЯ</v>
      </c>
      <c r="W1085" s="34"/>
      <c r="X1085" s="35" t="e">
        <f t="shared" si="129"/>
        <v>#N/A</v>
      </c>
      <c r="Y1085" s="35" t="e">
        <f>VLOOKUP(W1085,A1083:$S$5784,9,FALSE)</f>
        <v>#N/A</v>
      </c>
      <c r="Z1085" s="36" t="e">
        <f t="shared" si="123"/>
        <v>#N/A</v>
      </c>
      <c r="AA1085" s="37" t="e">
        <f t="shared" si="124"/>
        <v>#N/A</v>
      </c>
      <c r="AB1085" s="38" t="e">
        <f t="shared" si="125"/>
        <v>#N/A</v>
      </c>
      <c r="AC1085" s="39" t="e">
        <f t="shared" si="126"/>
        <v>#N/A</v>
      </c>
    </row>
    <row r="1086" spans="1:29" ht="10.5" customHeight="1">
      <c r="A1086" s="25">
        <v>32691</v>
      </c>
      <c r="B1086" s="26" t="s">
        <v>1468</v>
      </c>
      <c r="C1086" s="27">
        <v>3</v>
      </c>
      <c r="D1086" s="27" t="s">
        <v>26</v>
      </c>
      <c r="E1086" s="28">
        <v>1335</v>
      </c>
      <c r="F1086" s="28">
        <v>4005</v>
      </c>
      <c r="G1086" s="28">
        <v>200.25</v>
      </c>
      <c r="H1086" s="28">
        <v>2.3620000000000001</v>
      </c>
      <c r="I1086" s="28">
        <v>2.5619999999999998</v>
      </c>
      <c r="J1086" s="29">
        <v>7.4999999999999997E-3</v>
      </c>
      <c r="K1086" s="28">
        <v>7.0860000000000003</v>
      </c>
      <c r="L1086" s="28">
        <v>7.6859999999999999</v>
      </c>
      <c r="M1086" s="29">
        <f t="shared" si="130"/>
        <v>2.2499999999999999E-2</v>
      </c>
      <c r="N1086" s="30">
        <v>4607123975763</v>
      </c>
      <c r="O1086" s="27">
        <v>83</v>
      </c>
      <c r="P1086" s="27">
        <v>8302</v>
      </c>
      <c r="Q1086" s="27" t="s">
        <v>1430</v>
      </c>
      <c r="R1086" s="31">
        <f>VLOOKUP(Q1086,[1]Страна!D$1:F$120,2,FALSE)</f>
        <v>0.05</v>
      </c>
      <c r="S1086" s="32" t="s">
        <v>47</v>
      </c>
      <c r="T1086" s="27" t="str">
        <f>VLOOKUP(S1086,[1]Страна!$A$2:$B$246,2,0)</f>
        <v>РОССИЯ</v>
      </c>
      <c r="W1086" s="34"/>
      <c r="X1086" s="35" t="e">
        <f t="shared" si="129"/>
        <v>#N/A</v>
      </c>
      <c r="Y1086" s="35" t="e">
        <f>VLOOKUP(W1086,A1084:$S$5784,9,FALSE)</f>
        <v>#N/A</v>
      </c>
      <c r="Z1086" s="36" t="e">
        <f t="shared" si="123"/>
        <v>#N/A</v>
      </c>
      <c r="AA1086" s="37" t="e">
        <f t="shared" si="124"/>
        <v>#N/A</v>
      </c>
      <c r="AB1086" s="38" t="e">
        <f t="shared" si="125"/>
        <v>#N/A</v>
      </c>
      <c r="AC1086" s="39" t="e">
        <f t="shared" si="126"/>
        <v>#N/A</v>
      </c>
    </row>
    <row r="1087" spans="1:29" ht="10.5" customHeight="1">
      <c r="A1087" s="25">
        <v>32785</v>
      </c>
      <c r="B1087" s="26" t="s">
        <v>1469</v>
      </c>
      <c r="C1087" s="27">
        <v>1</v>
      </c>
      <c r="D1087" s="27" t="s">
        <v>26</v>
      </c>
      <c r="E1087" s="28">
        <v>1003</v>
      </c>
      <c r="F1087" s="28">
        <v>1003</v>
      </c>
      <c r="G1087" s="28">
        <v>50.150000000000006</v>
      </c>
      <c r="H1087" s="28">
        <v>2</v>
      </c>
      <c r="I1087" s="28">
        <v>2.1</v>
      </c>
      <c r="J1087" s="29">
        <v>2.5200000000000001E-3</v>
      </c>
      <c r="K1087" s="28">
        <v>2</v>
      </c>
      <c r="L1087" s="28">
        <v>2.1</v>
      </c>
      <c r="M1087" s="29">
        <f t="shared" si="130"/>
        <v>2.5200000000000001E-3</v>
      </c>
      <c r="N1087" s="30">
        <v>4607123975701</v>
      </c>
      <c r="O1087" s="27">
        <v>83</v>
      </c>
      <c r="P1087" s="27">
        <v>8302</v>
      </c>
      <c r="Q1087" s="27" t="s">
        <v>1430</v>
      </c>
      <c r="R1087" s="31">
        <f>VLOOKUP(Q1087,[1]Страна!D$1:F$120,2,FALSE)</f>
        <v>0.05</v>
      </c>
      <c r="S1087" s="32" t="s">
        <v>47</v>
      </c>
      <c r="T1087" s="27" t="str">
        <f>VLOOKUP(S1087,[1]Страна!$A$2:$B$246,2,0)</f>
        <v>РОССИЯ</v>
      </c>
      <c r="W1087" s="34"/>
      <c r="X1087" s="35" t="e">
        <f t="shared" si="129"/>
        <v>#N/A</v>
      </c>
      <c r="Y1087" s="35" t="e">
        <f>VLOOKUP(W1087,A1085:$S$5784,9,FALSE)</f>
        <v>#N/A</v>
      </c>
      <c r="Z1087" s="36" t="e">
        <f t="shared" si="123"/>
        <v>#N/A</v>
      </c>
      <c r="AA1087" s="37" t="e">
        <f t="shared" si="124"/>
        <v>#N/A</v>
      </c>
      <c r="AB1087" s="38" t="e">
        <f t="shared" si="125"/>
        <v>#N/A</v>
      </c>
      <c r="AC1087" s="39" t="e">
        <f t="shared" si="126"/>
        <v>#N/A</v>
      </c>
    </row>
    <row r="1088" spans="1:29" ht="10.5" customHeight="1">
      <c r="A1088" s="25">
        <v>32759</v>
      </c>
      <c r="B1088" s="26" t="s">
        <v>1470</v>
      </c>
      <c r="C1088" s="27">
        <v>1</v>
      </c>
      <c r="D1088" s="27" t="s">
        <v>26</v>
      </c>
      <c r="E1088" s="28">
        <v>1335</v>
      </c>
      <c r="F1088" s="28">
        <v>1335</v>
      </c>
      <c r="G1088" s="28">
        <v>66.75</v>
      </c>
      <c r="H1088" s="28">
        <v>2.8</v>
      </c>
      <c r="I1088" s="28">
        <v>2.9</v>
      </c>
      <c r="J1088" s="29">
        <v>4.7999999999999996E-3</v>
      </c>
      <c r="K1088" s="28">
        <v>2.8</v>
      </c>
      <c r="L1088" s="28">
        <v>2.9</v>
      </c>
      <c r="M1088" s="29">
        <f t="shared" si="130"/>
        <v>4.7999999999999996E-3</v>
      </c>
      <c r="N1088" s="30">
        <v>4607123975718</v>
      </c>
      <c r="O1088" s="27">
        <v>83</v>
      </c>
      <c r="P1088" s="27">
        <v>8302</v>
      </c>
      <c r="Q1088" s="27" t="s">
        <v>1430</v>
      </c>
      <c r="R1088" s="31">
        <f>VLOOKUP(Q1088,[1]Страна!D$1:F$120,2,FALSE)</f>
        <v>0.05</v>
      </c>
      <c r="S1088" s="32" t="s">
        <v>47</v>
      </c>
      <c r="T1088" s="27" t="str">
        <f>VLOOKUP(S1088,[1]Страна!$A$2:$B$246,2,0)</f>
        <v>РОССИЯ</v>
      </c>
      <c r="W1088" s="34"/>
      <c r="X1088" s="35" t="e">
        <f t="shared" si="129"/>
        <v>#N/A</v>
      </c>
      <c r="Y1088" s="35" t="e">
        <f>VLOOKUP(W1088,A1086:$S$5784,9,FALSE)</f>
        <v>#N/A</v>
      </c>
      <c r="Z1088" s="36" t="e">
        <f t="shared" si="123"/>
        <v>#N/A</v>
      </c>
      <c r="AA1088" s="37" t="e">
        <f t="shared" si="124"/>
        <v>#N/A</v>
      </c>
      <c r="AB1088" s="38" t="e">
        <f t="shared" si="125"/>
        <v>#N/A</v>
      </c>
      <c r="AC1088" s="39" t="e">
        <f t="shared" si="126"/>
        <v>#N/A</v>
      </c>
    </row>
    <row r="1089" spans="1:29" ht="10.5" customHeight="1">
      <c r="A1089" s="25">
        <v>32489</v>
      </c>
      <c r="B1089" s="26" t="s">
        <v>1471</v>
      </c>
      <c r="C1089" s="27">
        <v>1</v>
      </c>
      <c r="D1089" s="27" t="s">
        <v>26</v>
      </c>
      <c r="E1089" s="28">
        <v>1998</v>
      </c>
      <c r="F1089" s="28">
        <v>1998</v>
      </c>
      <c r="G1089" s="28">
        <v>99.9</v>
      </c>
      <c r="H1089" s="28">
        <v>3.4369999999999998</v>
      </c>
      <c r="I1089" s="28">
        <v>3.637</v>
      </c>
      <c r="J1089" s="29">
        <v>1.0692E-2</v>
      </c>
      <c r="K1089" s="28">
        <v>3.4369999999999998</v>
      </c>
      <c r="L1089" s="28">
        <v>3.637</v>
      </c>
      <c r="M1089" s="29">
        <f t="shared" si="130"/>
        <v>1.0692E-2</v>
      </c>
      <c r="N1089" s="30">
        <v>4607123976081</v>
      </c>
      <c r="O1089" s="27">
        <v>83</v>
      </c>
      <c r="P1089" s="27">
        <v>8302</v>
      </c>
      <c r="Q1089" s="27" t="s">
        <v>1430</v>
      </c>
      <c r="R1089" s="31">
        <f>VLOOKUP(Q1089,[1]Страна!D$1:F$120,2,FALSE)</f>
        <v>0.05</v>
      </c>
      <c r="S1089" s="32" t="s">
        <v>47</v>
      </c>
      <c r="T1089" s="27" t="str">
        <f>VLOOKUP(S1089,[1]Страна!$A$2:$B$246,2,0)</f>
        <v>РОССИЯ</v>
      </c>
      <c r="W1089" s="34"/>
      <c r="X1089" s="35" t="e">
        <f t="shared" si="129"/>
        <v>#N/A</v>
      </c>
      <c r="Y1089" s="35" t="e">
        <f>VLOOKUP(W1089,A1087:$S$5784,9,FALSE)</f>
        <v>#N/A</v>
      </c>
      <c r="Z1089" s="36" t="e">
        <f t="shared" si="123"/>
        <v>#N/A</v>
      </c>
      <c r="AA1089" s="37" t="e">
        <f t="shared" si="124"/>
        <v>#N/A</v>
      </c>
      <c r="AB1089" s="38" t="e">
        <f t="shared" si="125"/>
        <v>#N/A</v>
      </c>
      <c r="AC1089" s="39" t="e">
        <f t="shared" si="126"/>
        <v>#N/A</v>
      </c>
    </row>
    <row r="1090" spans="1:29" ht="10.5" customHeight="1">
      <c r="A1090" s="25">
        <v>23276</v>
      </c>
      <c r="B1090" s="26" t="s">
        <v>1472</v>
      </c>
      <c r="C1090" s="27">
        <v>2</v>
      </c>
      <c r="D1090" s="27" t="s">
        <v>26</v>
      </c>
      <c r="E1090" s="28">
        <v>553</v>
      </c>
      <c r="F1090" s="28">
        <v>1106</v>
      </c>
      <c r="G1090" s="28">
        <v>55.300000000000004</v>
      </c>
      <c r="H1090" s="28">
        <v>1.4</v>
      </c>
      <c r="I1090" s="28">
        <v>1.6</v>
      </c>
      <c r="J1090" s="29">
        <v>4.032E-3</v>
      </c>
      <c r="K1090" s="28">
        <v>2.8</v>
      </c>
      <c r="L1090" s="28">
        <v>3.2</v>
      </c>
      <c r="M1090" s="29">
        <f t="shared" si="130"/>
        <v>8.064E-3</v>
      </c>
      <c r="N1090" s="30">
        <v>4607123974032</v>
      </c>
      <c r="O1090" s="27">
        <v>83</v>
      </c>
      <c r="P1090" s="27">
        <v>8302</v>
      </c>
      <c r="Q1090" s="27" t="s">
        <v>1430</v>
      </c>
      <c r="R1090" s="31">
        <f>VLOOKUP(Q1090,[1]Страна!D$1:F$120,2,FALSE)</f>
        <v>0.05</v>
      </c>
      <c r="S1090" s="32" t="s">
        <v>47</v>
      </c>
      <c r="T1090" s="27" t="str">
        <f>VLOOKUP(S1090,[1]Страна!$A$2:$B$246,2,0)</f>
        <v>РОССИЯ</v>
      </c>
      <c r="W1090" s="34"/>
      <c r="X1090" s="35" t="e">
        <f t="shared" si="129"/>
        <v>#N/A</v>
      </c>
      <c r="Y1090" s="35" t="e">
        <f>VLOOKUP(W1090,A1088:$S$5784,9,FALSE)</f>
        <v>#N/A</v>
      </c>
      <c r="Z1090" s="36" t="e">
        <f t="shared" si="123"/>
        <v>#N/A</v>
      </c>
      <c r="AA1090" s="37" t="e">
        <f t="shared" si="124"/>
        <v>#N/A</v>
      </c>
      <c r="AB1090" s="38" t="e">
        <f t="shared" si="125"/>
        <v>#N/A</v>
      </c>
      <c r="AC1090" s="39" t="e">
        <f t="shared" si="126"/>
        <v>#N/A</v>
      </c>
    </row>
    <row r="1091" spans="1:29" ht="10.5" customHeight="1">
      <c r="A1091" s="25">
        <v>23277</v>
      </c>
      <c r="B1091" s="26" t="s">
        <v>1473</v>
      </c>
      <c r="C1091" s="27">
        <v>1</v>
      </c>
      <c r="D1091" s="27" t="s">
        <v>26</v>
      </c>
      <c r="E1091" s="28">
        <v>638</v>
      </c>
      <c r="F1091" s="28">
        <v>638</v>
      </c>
      <c r="G1091" s="28">
        <v>31.900000000000002</v>
      </c>
      <c r="H1091" s="28">
        <v>1.7</v>
      </c>
      <c r="I1091" s="28">
        <v>1.8</v>
      </c>
      <c r="J1091" s="29">
        <v>4.032E-3</v>
      </c>
      <c r="K1091" s="28">
        <v>1.7</v>
      </c>
      <c r="L1091" s="28">
        <v>1.8</v>
      </c>
      <c r="M1091" s="29">
        <f t="shared" si="130"/>
        <v>4.032E-3</v>
      </c>
      <c r="N1091" s="30">
        <v>4607123974049</v>
      </c>
      <c r="O1091" s="27">
        <v>83</v>
      </c>
      <c r="P1091" s="27">
        <v>8302</v>
      </c>
      <c r="Q1091" s="27" t="s">
        <v>1430</v>
      </c>
      <c r="R1091" s="31">
        <f>VLOOKUP(Q1091,[1]Страна!D$1:F$120,2,FALSE)</f>
        <v>0.05</v>
      </c>
      <c r="S1091" s="32" t="s">
        <v>47</v>
      </c>
      <c r="T1091" s="27" t="str">
        <f>VLOOKUP(S1091,[1]Страна!$A$2:$B$246,2,0)</f>
        <v>РОССИЯ</v>
      </c>
      <c r="W1091" s="34"/>
      <c r="X1091" s="35" t="e">
        <f t="shared" si="129"/>
        <v>#N/A</v>
      </c>
      <c r="Y1091" s="35" t="e">
        <f>VLOOKUP(W1091,A1089:$S$5784,9,FALSE)</f>
        <v>#N/A</v>
      </c>
      <c r="Z1091" s="36" t="e">
        <f t="shared" ref="Z1091:Z1157" si="131">VLOOKUP(W1091,A$3:T$5784,18,FALSE)</f>
        <v>#N/A</v>
      </c>
      <c r="AA1091" s="37" t="e">
        <f t="shared" ref="AA1091:AA1157" si="132">VLOOKUP(W1091,A$3:S$5784,10,FALSE)</f>
        <v>#N/A</v>
      </c>
      <c r="AB1091" s="38" t="e">
        <f t="shared" ref="AB1091:AB1157" si="133">VLOOKUP(W1091,A$3:T$5784,20,FALSE)</f>
        <v>#N/A</v>
      </c>
      <c r="AC1091" s="39" t="e">
        <f t="shared" si="126"/>
        <v>#N/A</v>
      </c>
    </row>
    <row r="1092" spans="1:29" ht="10.5" customHeight="1">
      <c r="A1092" s="25">
        <v>23278</v>
      </c>
      <c r="B1092" s="26" t="s">
        <v>1474</v>
      </c>
      <c r="C1092" s="27">
        <v>2</v>
      </c>
      <c r="D1092" s="27" t="s">
        <v>26</v>
      </c>
      <c r="E1092" s="28">
        <v>757</v>
      </c>
      <c r="F1092" s="28">
        <v>1514</v>
      </c>
      <c r="G1092" s="28">
        <v>75.7</v>
      </c>
      <c r="H1092" s="28">
        <v>2.5499999999999998</v>
      </c>
      <c r="I1092" s="28">
        <v>2.75</v>
      </c>
      <c r="J1092" s="29">
        <v>4.032E-3</v>
      </c>
      <c r="K1092" s="28">
        <v>5.0999999999999996</v>
      </c>
      <c r="L1092" s="28">
        <v>5.5</v>
      </c>
      <c r="M1092" s="29">
        <f t="shared" si="130"/>
        <v>8.064E-3</v>
      </c>
      <c r="N1092" s="30">
        <v>4607123974056</v>
      </c>
      <c r="O1092" s="27">
        <v>83</v>
      </c>
      <c r="P1092" s="27">
        <v>8302</v>
      </c>
      <c r="Q1092" s="27" t="s">
        <v>1430</v>
      </c>
      <c r="R1092" s="31">
        <f>VLOOKUP(Q1092,[1]Страна!D$1:F$120,2,FALSE)</f>
        <v>0.05</v>
      </c>
      <c r="S1092" s="32" t="s">
        <v>47</v>
      </c>
      <c r="T1092" s="27" t="str">
        <f>VLOOKUP(S1092,[1]Страна!$A$2:$B$246,2,0)</f>
        <v>РОССИЯ</v>
      </c>
      <c r="W1092" s="34"/>
      <c r="X1092" s="35" t="e">
        <f t="shared" si="129"/>
        <v>#N/A</v>
      </c>
      <c r="Y1092" s="35" t="e">
        <f>VLOOKUP(W1092,A1090:$S$5784,9,FALSE)</f>
        <v>#N/A</v>
      </c>
      <c r="Z1092" s="36" t="e">
        <f t="shared" si="131"/>
        <v>#N/A</v>
      </c>
      <c r="AA1092" s="37" t="e">
        <f t="shared" si="132"/>
        <v>#N/A</v>
      </c>
      <c r="AB1092" s="38" t="e">
        <f t="shared" si="133"/>
        <v>#N/A</v>
      </c>
      <c r="AC1092" s="39" t="e">
        <f t="shared" ref="AC1092:AC1158" si="134">VLOOKUP(W1092,A$3:T$5784,14,FALSE)</f>
        <v>#N/A</v>
      </c>
    </row>
    <row r="1093" spans="1:29" ht="10.5" customHeight="1">
      <c r="A1093" s="25">
        <v>22244</v>
      </c>
      <c r="B1093" s="26" t="s">
        <v>1475</v>
      </c>
      <c r="C1093" s="27">
        <v>1</v>
      </c>
      <c r="D1093" s="27" t="s">
        <v>26</v>
      </c>
      <c r="E1093" s="28">
        <v>570</v>
      </c>
      <c r="F1093" s="28">
        <v>570</v>
      </c>
      <c r="G1093" s="28">
        <v>28.5</v>
      </c>
      <c r="H1093" s="28">
        <v>1.75</v>
      </c>
      <c r="I1093" s="28">
        <v>1.85</v>
      </c>
      <c r="J1093" s="29">
        <v>5.0000000000000001E-3</v>
      </c>
      <c r="K1093" s="28">
        <v>1.75</v>
      </c>
      <c r="L1093" s="28">
        <v>1.85</v>
      </c>
      <c r="M1093" s="29">
        <f t="shared" si="130"/>
        <v>5.0000000000000001E-3</v>
      </c>
      <c r="N1093" s="30">
        <v>4607123974063</v>
      </c>
      <c r="O1093" s="27">
        <v>83</v>
      </c>
      <c r="P1093" s="27">
        <v>8302</v>
      </c>
      <c r="Q1093" s="27" t="s">
        <v>1430</v>
      </c>
      <c r="R1093" s="31">
        <f>VLOOKUP(Q1093,[1]Страна!D$1:F$120,2,FALSE)</f>
        <v>0.05</v>
      </c>
      <c r="S1093" s="32" t="s">
        <v>47</v>
      </c>
      <c r="T1093" s="27" t="str">
        <f>VLOOKUP(S1093,[1]Страна!$A$2:$B$246,2,0)</f>
        <v>РОССИЯ</v>
      </c>
      <c r="W1093" s="34"/>
      <c r="X1093" s="35" t="e">
        <f t="shared" si="129"/>
        <v>#N/A</v>
      </c>
      <c r="Y1093" s="35" t="e">
        <f>VLOOKUP(W1093,A1091:$S$5784,9,FALSE)</f>
        <v>#N/A</v>
      </c>
      <c r="Z1093" s="36" t="e">
        <f t="shared" si="131"/>
        <v>#N/A</v>
      </c>
      <c r="AA1093" s="37" t="e">
        <f t="shared" si="132"/>
        <v>#N/A</v>
      </c>
      <c r="AB1093" s="38" t="e">
        <f t="shared" si="133"/>
        <v>#N/A</v>
      </c>
      <c r="AC1093" s="39" t="e">
        <f t="shared" si="134"/>
        <v>#N/A</v>
      </c>
    </row>
    <row r="1094" spans="1:29" ht="10.5" customHeight="1">
      <c r="A1094" s="25">
        <v>25889</v>
      </c>
      <c r="B1094" s="26" t="s">
        <v>1476</v>
      </c>
      <c r="C1094" s="27">
        <v>1</v>
      </c>
      <c r="D1094" s="27" t="s">
        <v>26</v>
      </c>
      <c r="E1094" s="28">
        <v>519</v>
      </c>
      <c r="F1094" s="28">
        <v>519</v>
      </c>
      <c r="G1094" s="28">
        <v>25.950000000000003</v>
      </c>
      <c r="H1094" s="28">
        <v>1.8</v>
      </c>
      <c r="I1094" s="28">
        <v>1.9</v>
      </c>
      <c r="J1094" s="29">
        <v>2.64E-3</v>
      </c>
      <c r="K1094" s="28">
        <v>1.8</v>
      </c>
      <c r="L1094" s="28">
        <v>1.9</v>
      </c>
      <c r="M1094" s="29">
        <f t="shared" si="130"/>
        <v>2.64E-3</v>
      </c>
      <c r="N1094" s="30">
        <v>4607123974025</v>
      </c>
      <c r="O1094" s="27">
        <v>83</v>
      </c>
      <c r="P1094" s="27">
        <v>8302</v>
      </c>
      <c r="Q1094" s="27" t="s">
        <v>1430</v>
      </c>
      <c r="R1094" s="31">
        <f>VLOOKUP(Q1094,[1]Страна!D$1:F$120,2,FALSE)</f>
        <v>0.05</v>
      </c>
      <c r="S1094" s="32" t="s">
        <v>47</v>
      </c>
      <c r="T1094" s="27" t="str">
        <f>VLOOKUP(S1094,[1]Страна!$A$2:$B$246,2,0)</f>
        <v>РОССИЯ</v>
      </c>
      <c r="W1094" s="34"/>
      <c r="X1094" s="35" t="e">
        <f t="shared" si="129"/>
        <v>#N/A</v>
      </c>
      <c r="Y1094" s="35" t="e">
        <f>VLOOKUP(W1094,A1092:$S$5784,9,FALSE)</f>
        <v>#N/A</v>
      </c>
      <c r="Z1094" s="36" t="e">
        <f t="shared" si="131"/>
        <v>#N/A</v>
      </c>
      <c r="AA1094" s="37" t="e">
        <f t="shared" si="132"/>
        <v>#N/A</v>
      </c>
      <c r="AB1094" s="38" t="e">
        <f t="shared" si="133"/>
        <v>#N/A</v>
      </c>
      <c r="AC1094" s="39" t="e">
        <f t="shared" si="134"/>
        <v>#N/A</v>
      </c>
    </row>
    <row r="1095" spans="1:29" ht="10.5" customHeight="1">
      <c r="A1095" s="25">
        <v>31566</v>
      </c>
      <c r="B1095" s="26" t="s">
        <v>1477</v>
      </c>
      <c r="C1095" s="27">
        <v>3</v>
      </c>
      <c r="D1095" s="27" t="s">
        <v>26</v>
      </c>
      <c r="E1095" s="28">
        <v>910</v>
      </c>
      <c r="F1095" s="28">
        <v>2730</v>
      </c>
      <c r="G1095" s="28">
        <v>136.5</v>
      </c>
      <c r="H1095" s="28">
        <v>1.7</v>
      </c>
      <c r="I1095" s="28">
        <v>2</v>
      </c>
      <c r="J1095" s="29">
        <v>8.7500000000000008E-3</v>
      </c>
      <c r="K1095" s="28">
        <v>5.0999999999999996</v>
      </c>
      <c r="L1095" s="28">
        <v>6</v>
      </c>
      <c r="M1095" s="29">
        <f t="shared" si="130"/>
        <v>2.6250000000000002E-2</v>
      </c>
      <c r="N1095" s="30">
        <v>4607123975855</v>
      </c>
      <c r="O1095" s="27">
        <v>83</v>
      </c>
      <c r="P1095" s="27">
        <v>8302</v>
      </c>
      <c r="Q1095" s="27" t="s">
        <v>1430</v>
      </c>
      <c r="R1095" s="31">
        <f>VLOOKUP(Q1095,[1]Страна!D$1:F$120,2,FALSE)</f>
        <v>0.05</v>
      </c>
      <c r="S1095" s="32" t="s">
        <v>47</v>
      </c>
      <c r="T1095" s="27" t="str">
        <f>VLOOKUP(S1095,[1]Страна!$A$2:$B$246,2,0)</f>
        <v>РОССИЯ</v>
      </c>
      <c r="W1095" s="34"/>
      <c r="X1095" s="35" t="e">
        <f t="shared" si="129"/>
        <v>#N/A</v>
      </c>
      <c r="Y1095" s="35" t="e">
        <f>VLOOKUP(W1095,A1093:$S$5784,9,FALSE)</f>
        <v>#N/A</v>
      </c>
      <c r="Z1095" s="36" t="e">
        <f t="shared" si="131"/>
        <v>#N/A</v>
      </c>
      <c r="AA1095" s="37" t="e">
        <f t="shared" si="132"/>
        <v>#N/A</v>
      </c>
      <c r="AB1095" s="38" t="e">
        <f t="shared" si="133"/>
        <v>#N/A</v>
      </c>
      <c r="AC1095" s="39" t="e">
        <f t="shared" si="134"/>
        <v>#N/A</v>
      </c>
    </row>
    <row r="1096" spans="1:29" ht="10.5" customHeight="1">
      <c r="A1096" s="25">
        <v>32091</v>
      </c>
      <c r="B1096" s="26" t="s">
        <v>1478</v>
      </c>
      <c r="C1096" s="27">
        <v>2</v>
      </c>
      <c r="D1096" s="27" t="s">
        <v>26</v>
      </c>
      <c r="E1096" s="28">
        <v>1003</v>
      </c>
      <c r="F1096" s="28">
        <v>2006</v>
      </c>
      <c r="G1096" s="28">
        <v>100.30000000000001</v>
      </c>
      <c r="H1096" s="28">
        <v>3.6</v>
      </c>
      <c r="I1096" s="28">
        <v>4</v>
      </c>
      <c r="J1096" s="29">
        <v>8.7500000000000002E-4</v>
      </c>
      <c r="K1096" s="28">
        <v>7.2</v>
      </c>
      <c r="L1096" s="28">
        <v>8</v>
      </c>
      <c r="M1096" s="29">
        <f t="shared" si="130"/>
        <v>1.75E-3</v>
      </c>
      <c r="N1096" s="30">
        <v>4607123975695</v>
      </c>
      <c r="O1096" s="27">
        <v>83</v>
      </c>
      <c r="P1096" s="27">
        <v>8302</v>
      </c>
      <c r="Q1096" s="27" t="s">
        <v>1430</v>
      </c>
      <c r="R1096" s="31">
        <f>VLOOKUP(Q1096,[1]Страна!D$1:F$120,2,FALSE)</f>
        <v>0.05</v>
      </c>
      <c r="S1096" s="32" t="s">
        <v>47</v>
      </c>
      <c r="T1096" s="27" t="str">
        <f>VLOOKUP(S1096,[1]Страна!$A$2:$B$246,2,0)</f>
        <v>РОССИЯ</v>
      </c>
      <c r="W1096" s="34"/>
      <c r="X1096" s="35" t="e">
        <f t="shared" si="129"/>
        <v>#N/A</v>
      </c>
      <c r="Y1096" s="35" t="e">
        <f>VLOOKUP(W1096,A1094:$S$5784,9,FALSE)</f>
        <v>#N/A</v>
      </c>
      <c r="Z1096" s="36" t="e">
        <f t="shared" si="131"/>
        <v>#N/A</v>
      </c>
      <c r="AA1096" s="37" t="e">
        <f t="shared" si="132"/>
        <v>#N/A</v>
      </c>
      <c r="AB1096" s="38" t="e">
        <f t="shared" si="133"/>
        <v>#N/A</v>
      </c>
      <c r="AC1096" s="39" t="e">
        <f t="shared" si="134"/>
        <v>#N/A</v>
      </c>
    </row>
    <row r="1097" spans="1:29" ht="10.5" customHeight="1">
      <c r="A1097" s="25">
        <v>28014</v>
      </c>
      <c r="B1097" s="26" t="s">
        <v>1479</v>
      </c>
      <c r="C1097" s="27">
        <v>3</v>
      </c>
      <c r="D1097" s="27" t="s">
        <v>26</v>
      </c>
      <c r="E1097" s="28">
        <v>281</v>
      </c>
      <c r="F1097" s="28">
        <v>843</v>
      </c>
      <c r="G1097" s="28">
        <v>42.150000000000006</v>
      </c>
      <c r="H1097" s="28">
        <v>1</v>
      </c>
      <c r="I1097" s="28">
        <v>1.1000000000000001</v>
      </c>
      <c r="J1097" s="29">
        <v>3.15E-3</v>
      </c>
      <c r="K1097" s="28">
        <v>3</v>
      </c>
      <c r="L1097" s="28">
        <v>3.3000000000000003</v>
      </c>
      <c r="M1097" s="29">
        <f t="shared" si="130"/>
        <v>9.4500000000000001E-3</v>
      </c>
      <c r="N1097" s="30">
        <v>4607123974674</v>
      </c>
      <c r="O1097" s="27">
        <v>83</v>
      </c>
      <c r="P1097" s="27">
        <v>8302</v>
      </c>
      <c r="Q1097" s="27" t="s">
        <v>1430</v>
      </c>
      <c r="R1097" s="31">
        <f>VLOOKUP(Q1097,[1]Страна!D$1:F$120,2,FALSE)</f>
        <v>0.05</v>
      </c>
      <c r="S1097" s="32" t="s">
        <v>47</v>
      </c>
      <c r="T1097" s="27" t="str">
        <f>VLOOKUP(S1097,[1]Страна!$A$2:$B$246,2,0)</f>
        <v>РОССИЯ</v>
      </c>
      <c r="W1097" s="34"/>
      <c r="X1097" s="35" t="e">
        <f t="shared" si="129"/>
        <v>#N/A</v>
      </c>
      <c r="Y1097" s="35" t="e">
        <f>VLOOKUP(W1097,A1095:$S$5784,9,FALSE)</f>
        <v>#N/A</v>
      </c>
      <c r="Z1097" s="36" t="e">
        <f t="shared" si="131"/>
        <v>#N/A</v>
      </c>
      <c r="AA1097" s="37" t="e">
        <f t="shared" si="132"/>
        <v>#N/A</v>
      </c>
      <c r="AB1097" s="38" t="e">
        <f t="shared" si="133"/>
        <v>#N/A</v>
      </c>
      <c r="AC1097" s="39" t="e">
        <f t="shared" si="134"/>
        <v>#N/A</v>
      </c>
    </row>
    <row r="1098" spans="1:29" ht="10.5" customHeight="1">
      <c r="A1098" s="25">
        <v>28013</v>
      </c>
      <c r="B1098" s="26" t="s">
        <v>1480</v>
      </c>
      <c r="C1098" s="27">
        <v>2</v>
      </c>
      <c r="D1098" s="27" t="s">
        <v>26</v>
      </c>
      <c r="E1098" s="28">
        <v>417</v>
      </c>
      <c r="F1098" s="28">
        <v>834</v>
      </c>
      <c r="G1098" s="28">
        <v>41.7</v>
      </c>
      <c r="H1098" s="28">
        <v>1.2</v>
      </c>
      <c r="I1098" s="28">
        <v>1.3</v>
      </c>
      <c r="J1098" s="29">
        <v>5.2500000000000003E-3</v>
      </c>
      <c r="K1098" s="28">
        <v>2.4</v>
      </c>
      <c r="L1098" s="28">
        <v>2.6</v>
      </c>
      <c r="M1098" s="29">
        <f t="shared" si="130"/>
        <v>1.0500000000000001E-2</v>
      </c>
      <c r="N1098" s="30">
        <v>4607123974926</v>
      </c>
      <c r="O1098" s="27">
        <v>83</v>
      </c>
      <c r="P1098" s="27">
        <v>8302</v>
      </c>
      <c r="Q1098" s="27" t="s">
        <v>1430</v>
      </c>
      <c r="R1098" s="31">
        <f>VLOOKUP(Q1098,[1]Страна!D$1:F$120,2,FALSE)</f>
        <v>0.05</v>
      </c>
      <c r="S1098" s="32" t="s">
        <v>47</v>
      </c>
      <c r="T1098" s="27" t="str">
        <f>VLOOKUP(S1098,[1]Страна!$A$2:$B$246,2,0)</f>
        <v>РОССИЯ</v>
      </c>
      <c r="W1098" s="34"/>
      <c r="X1098" s="35" t="e">
        <f t="shared" si="129"/>
        <v>#N/A</v>
      </c>
      <c r="Y1098" s="35" t="e">
        <f>VLOOKUP(W1098,A1096:$S$5784,9,FALSE)</f>
        <v>#N/A</v>
      </c>
      <c r="Z1098" s="36" t="e">
        <f t="shared" si="131"/>
        <v>#N/A</v>
      </c>
      <c r="AA1098" s="37" t="e">
        <f t="shared" si="132"/>
        <v>#N/A</v>
      </c>
      <c r="AB1098" s="38" t="e">
        <f t="shared" si="133"/>
        <v>#N/A</v>
      </c>
      <c r="AC1098" s="39" t="e">
        <f t="shared" si="134"/>
        <v>#N/A</v>
      </c>
    </row>
    <row r="1099" spans="1:29" ht="10.5" customHeight="1">
      <c r="A1099" s="25">
        <v>28019</v>
      </c>
      <c r="B1099" s="26" t="s">
        <v>1481</v>
      </c>
      <c r="C1099" s="27">
        <v>4</v>
      </c>
      <c r="D1099" s="27" t="s">
        <v>26</v>
      </c>
      <c r="E1099" s="28">
        <v>324</v>
      </c>
      <c r="F1099" s="28">
        <v>1296</v>
      </c>
      <c r="G1099" s="28">
        <v>64.8</v>
      </c>
      <c r="H1099" s="28">
        <v>1.4</v>
      </c>
      <c r="I1099" s="28">
        <v>1.5</v>
      </c>
      <c r="J1099" s="29">
        <v>4.4999999999999997E-3</v>
      </c>
      <c r="K1099" s="28">
        <v>5.6</v>
      </c>
      <c r="L1099" s="28">
        <v>6</v>
      </c>
      <c r="M1099" s="29">
        <f t="shared" si="130"/>
        <v>1.7999999999999999E-2</v>
      </c>
      <c r="N1099" s="30">
        <v>4607123976333</v>
      </c>
      <c r="O1099" s="27">
        <v>83</v>
      </c>
      <c r="P1099" s="27">
        <v>8302</v>
      </c>
      <c r="Q1099" s="27" t="s">
        <v>1430</v>
      </c>
      <c r="R1099" s="31">
        <f>VLOOKUP(Q1099,[1]Страна!D$1:F$120,2,FALSE)</f>
        <v>0.05</v>
      </c>
      <c r="S1099" s="32" t="s">
        <v>47</v>
      </c>
      <c r="T1099" s="27" t="str">
        <f>VLOOKUP(S1099,[1]Страна!$A$2:$B$246,2,0)</f>
        <v>РОССИЯ</v>
      </c>
      <c r="W1099" s="34"/>
      <c r="X1099" s="35" t="e">
        <f t="shared" si="129"/>
        <v>#N/A</v>
      </c>
      <c r="Y1099" s="35" t="e">
        <f>VLOOKUP(W1099,A1097:$S$5784,9,FALSE)</f>
        <v>#N/A</v>
      </c>
      <c r="Z1099" s="36" t="e">
        <f t="shared" si="131"/>
        <v>#N/A</v>
      </c>
      <c r="AA1099" s="37" t="e">
        <f t="shared" si="132"/>
        <v>#N/A</v>
      </c>
      <c r="AB1099" s="38" t="e">
        <f t="shared" si="133"/>
        <v>#N/A</v>
      </c>
      <c r="AC1099" s="39" t="e">
        <f t="shared" si="134"/>
        <v>#N/A</v>
      </c>
    </row>
    <row r="1100" spans="1:29" ht="10.5" customHeight="1">
      <c r="A1100" s="25">
        <v>28018</v>
      </c>
      <c r="B1100" s="26" t="s">
        <v>1482</v>
      </c>
      <c r="C1100" s="27">
        <v>1</v>
      </c>
      <c r="D1100" s="27" t="s">
        <v>26</v>
      </c>
      <c r="E1100" s="28">
        <v>544</v>
      </c>
      <c r="F1100" s="28">
        <v>544</v>
      </c>
      <c r="G1100" s="28">
        <v>27.2</v>
      </c>
      <c r="H1100" s="28">
        <v>1.8</v>
      </c>
      <c r="I1100" s="28">
        <v>1.9</v>
      </c>
      <c r="J1100" s="29">
        <v>4.1999999999999997E-3</v>
      </c>
      <c r="K1100" s="28">
        <v>1.8</v>
      </c>
      <c r="L1100" s="28">
        <v>1.9</v>
      </c>
      <c r="M1100" s="29">
        <f t="shared" si="130"/>
        <v>4.1999999999999997E-3</v>
      </c>
      <c r="N1100" s="30">
        <v>4607123976340</v>
      </c>
      <c r="O1100" s="27">
        <v>83</v>
      </c>
      <c r="P1100" s="27">
        <v>8302</v>
      </c>
      <c r="Q1100" s="27" t="s">
        <v>1430</v>
      </c>
      <c r="R1100" s="31">
        <f>VLOOKUP(Q1100,[1]Страна!D$1:F$120,2,FALSE)</f>
        <v>0.05</v>
      </c>
      <c r="S1100" s="32" t="s">
        <v>47</v>
      </c>
      <c r="T1100" s="27" t="str">
        <f>VLOOKUP(S1100,[1]Страна!$A$2:$B$246,2,0)</f>
        <v>РОССИЯ</v>
      </c>
      <c r="W1100" s="34"/>
      <c r="X1100" s="35" t="e">
        <f t="shared" si="129"/>
        <v>#N/A</v>
      </c>
      <c r="Y1100" s="35" t="e">
        <f>VLOOKUP(W1100,A1098:$S$5784,9,FALSE)</f>
        <v>#N/A</v>
      </c>
      <c r="Z1100" s="36" t="e">
        <f t="shared" si="131"/>
        <v>#N/A</v>
      </c>
      <c r="AA1100" s="37" t="e">
        <f t="shared" si="132"/>
        <v>#N/A</v>
      </c>
      <c r="AB1100" s="38" t="e">
        <f t="shared" si="133"/>
        <v>#N/A</v>
      </c>
      <c r="AC1100" s="39" t="e">
        <f t="shared" si="134"/>
        <v>#N/A</v>
      </c>
    </row>
    <row r="1101" spans="1:29" ht="10.5" customHeight="1">
      <c r="A1101" s="25">
        <v>28023</v>
      </c>
      <c r="B1101" s="26" t="s">
        <v>1483</v>
      </c>
      <c r="C1101" s="27">
        <v>2</v>
      </c>
      <c r="D1101" s="27" t="s">
        <v>26</v>
      </c>
      <c r="E1101" s="28">
        <v>289</v>
      </c>
      <c r="F1101" s="28">
        <v>578</v>
      </c>
      <c r="G1101" s="28">
        <v>28.900000000000002</v>
      </c>
      <c r="H1101" s="28">
        <v>0.6</v>
      </c>
      <c r="I1101" s="28">
        <v>0.7</v>
      </c>
      <c r="J1101" s="29">
        <v>1.5E-3</v>
      </c>
      <c r="K1101" s="28">
        <v>1.2</v>
      </c>
      <c r="L1101" s="28">
        <v>1.4</v>
      </c>
      <c r="M1101" s="29">
        <f t="shared" si="130"/>
        <v>3.0000000000000001E-3</v>
      </c>
      <c r="N1101" s="30">
        <v>4607123976289</v>
      </c>
      <c r="O1101" s="27">
        <v>83</v>
      </c>
      <c r="P1101" s="27">
        <v>8302</v>
      </c>
      <c r="Q1101" s="27" t="s">
        <v>1430</v>
      </c>
      <c r="R1101" s="31">
        <f>VLOOKUP(Q1101,[1]Страна!D$1:F$120,2,FALSE)</f>
        <v>0.05</v>
      </c>
      <c r="S1101" s="32" t="s">
        <v>47</v>
      </c>
      <c r="T1101" s="27" t="str">
        <f>VLOOKUP(S1101,[1]Страна!$A$2:$B$246,2,0)</f>
        <v>РОССИЯ</v>
      </c>
      <c r="W1101" s="34"/>
      <c r="X1101" s="35" t="e">
        <f t="shared" si="129"/>
        <v>#N/A</v>
      </c>
      <c r="Y1101" s="35" t="e">
        <f>VLOOKUP(W1101,A1099:$S$5784,9,FALSE)</f>
        <v>#N/A</v>
      </c>
      <c r="Z1101" s="36" t="e">
        <f t="shared" si="131"/>
        <v>#N/A</v>
      </c>
      <c r="AA1101" s="37" t="e">
        <f t="shared" si="132"/>
        <v>#N/A</v>
      </c>
      <c r="AB1101" s="38" t="e">
        <f t="shared" si="133"/>
        <v>#N/A</v>
      </c>
      <c r="AC1101" s="39" t="e">
        <f t="shared" si="134"/>
        <v>#N/A</v>
      </c>
    </row>
    <row r="1102" spans="1:29" ht="10.5" customHeight="1">
      <c r="A1102" s="25">
        <v>28022</v>
      </c>
      <c r="B1102" s="26" t="s">
        <v>1484</v>
      </c>
      <c r="C1102" s="27">
        <v>1</v>
      </c>
      <c r="D1102" s="27" t="s">
        <v>26</v>
      </c>
      <c r="E1102" s="28">
        <v>442</v>
      </c>
      <c r="F1102" s="28">
        <v>442</v>
      </c>
      <c r="G1102" s="28">
        <v>22.1</v>
      </c>
      <c r="H1102" s="28">
        <v>1</v>
      </c>
      <c r="I1102" s="28">
        <v>1.1000000000000001</v>
      </c>
      <c r="J1102" s="29">
        <v>1.8E-3</v>
      </c>
      <c r="K1102" s="28">
        <v>1</v>
      </c>
      <c r="L1102" s="28">
        <v>1.1000000000000001</v>
      </c>
      <c r="M1102" s="29">
        <f t="shared" si="130"/>
        <v>1.8E-3</v>
      </c>
      <c r="N1102" s="30">
        <v>4607123976272</v>
      </c>
      <c r="O1102" s="27">
        <v>83</v>
      </c>
      <c r="P1102" s="27">
        <v>8302</v>
      </c>
      <c r="Q1102" s="27" t="s">
        <v>1430</v>
      </c>
      <c r="R1102" s="31">
        <f>VLOOKUP(Q1102,[1]Страна!D$1:F$120,2,FALSE)</f>
        <v>0.05</v>
      </c>
      <c r="S1102" s="32" t="s">
        <v>47</v>
      </c>
      <c r="T1102" s="27" t="str">
        <f>VLOOKUP(S1102,[1]Страна!$A$2:$B$246,2,0)</f>
        <v>РОССИЯ</v>
      </c>
      <c r="W1102" s="34"/>
      <c r="X1102" s="35" t="e">
        <f t="shared" si="129"/>
        <v>#N/A</v>
      </c>
      <c r="Y1102" s="35" t="e">
        <f>VLOOKUP(W1102,A1100:$S$5784,9,FALSE)</f>
        <v>#N/A</v>
      </c>
      <c r="Z1102" s="36" t="e">
        <f t="shared" si="131"/>
        <v>#N/A</v>
      </c>
      <c r="AA1102" s="37" t="e">
        <f t="shared" si="132"/>
        <v>#N/A</v>
      </c>
      <c r="AB1102" s="38" t="e">
        <f t="shared" si="133"/>
        <v>#N/A</v>
      </c>
      <c r="AC1102" s="39" t="e">
        <f t="shared" si="134"/>
        <v>#N/A</v>
      </c>
    </row>
    <row r="1103" spans="1:29" ht="10.5" customHeight="1">
      <c r="A1103" s="25">
        <v>31567</v>
      </c>
      <c r="B1103" s="26" t="s">
        <v>1485</v>
      </c>
      <c r="C1103" s="27">
        <v>1</v>
      </c>
      <c r="D1103" s="27" t="s">
        <v>26</v>
      </c>
      <c r="E1103" s="28">
        <v>697</v>
      </c>
      <c r="F1103" s="28">
        <v>697</v>
      </c>
      <c r="G1103" s="28">
        <v>34.85</v>
      </c>
      <c r="H1103" s="28">
        <v>1.3</v>
      </c>
      <c r="I1103" s="28">
        <v>1.4</v>
      </c>
      <c r="J1103" s="29">
        <v>3.8400000000000001E-3</v>
      </c>
      <c r="K1103" s="28">
        <v>1.3</v>
      </c>
      <c r="L1103" s="28">
        <v>1.4</v>
      </c>
      <c r="M1103" s="29">
        <f t="shared" si="130"/>
        <v>3.8400000000000001E-3</v>
      </c>
      <c r="N1103" s="30">
        <v>4607123975879</v>
      </c>
      <c r="O1103" s="27">
        <v>83</v>
      </c>
      <c r="P1103" s="27">
        <v>8302</v>
      </c>
      <c r="Q1103" s="27" t="s">
        <v>1430</v>
      </c>
      <c r="R1103" s="31">
        <f>VLOOKUP(Q1103,[1]Страна!D$1:F$120,2,FALSE)</f>
        <v>0.05</v>
      </c>
      <c r="S1103" s="32" t="s">
        <v>47</v>
      </c>
      <c r="T1103" s="27" t="str">
        <f>VLOOKUP(S1103,[1]Страна!$A$2:$B$246,2,0)</f>
        <v>РОССИЯ</v>
      </c>
      <c r="W1103" s="34"/>
      <c r="X1103" s="35" t="e">
        <f t="shared" si="129"/>
        <v>#N/A</v>
      </c>
      <c r="Y1103" s="35" t="e">
        <f>VLOOKUP(W1103,A1101:$S$5784,9,FALSE)</f>
        <v>#N/A</v>
      </c>
      <c r="Z1103" s="36" t="e">
        <f t="shared" si="131"/>
        <v>#N/A</v>
      </c>
      <c r="AA1103" s="37" t="e">
        <f t="shared" si="132"/>
        <v>#N/A</v>
      </c>
      <c r="AB1103" s="38" t="e">
        <f t="shared" si="133"/>
        <v>#N/A</v>
      </c>
      <c r="AC1103" s="39" t="e">
        <f t="shared" si="134"/>
        <v>#N/A</v>
      </c>
    </row>
    <row r="1104" spans="1:29" ht="10.5" customHeight="1">
      <c r="A1104" s="25">
        <v>28021</v>
      </c>
      <c r="B1104" s="26" t="s">
        <v>1486</v>
      </c>
      <c r="C1104" s="27">
        <v>2</v>
      </c>
      <c r="D1104" s="27" t="s">
        <v>26</v>
      </c>
      <c r="E1104" s="28">
        <v>731</v>
      </c>
      <c r="F1104" s="28">
        <v>1462</v>
      </c>
      <c r="G1104" s="28">
        <v>73.100000000000009</v>
      </c>
      <c r="H1104" s="28">
        <v>1.3</v>
      </c>
      <c r="I1104" s="28">
        <v>1.4</v>
      </c>
      <c r="J1104" s="29">
        <v>5.6160000000000003E-3</v>
      </c>
      <c r="K1104" s="28">
        <v>2.6</v>
      </c>
      <c r="L1104" s="28">
        <v>2.8</v>
      </c>
      <c r="M1104" s="29">
        <f t="shared" si="130"/>
        <v>1.1232000000000001E-2</v>
      </c>
      <c r="N1104" s="30">
        <v>4607123975947</v>
      </c>
      <c r="O1104" s="27">
        <v>83</v>
      </c>
      <c r="P1104" s="27">
        <v>8302</v>
      </c>
      <c r="Q1104" s="27" t="s">
        <v>1430</v>
      </c>
      <c r="R1104" s="31">
        <f>VLOOKUP(Q1104,[1]Страна!D$1:F$120,2,FALSE)</f>
        <v>0.05</v>
      </c>
      <c r="S1104" s="32" t="s">
        <v>47</v>
      </c>
      <c r="T1104" s="27" t="str">
        <f>VLOOKUP(S1104,[1]Страна!$A$2:$B$246,2,0)</f>
        <v>РОССИЯ</v>
      </c>
      <c r="W1104" s="34"/>
      <c r="X1104" s="35" t="e">
        <f t="shared" si="129"/>
        <v>#N/A</v>
      </c>
      <c r="Y1104" s="35" t="e">
        <f>VLOOKUP(W1104,A1102:$S$5784,9,FALSE)</f>
        <v>#N/A</v>
      </c>
      <c r="Z1104" s="36" t="e">
        <f t="shared" si="131"/>
        <v>#N/A</v>
      </c>
      <c r="AA1104" s="37" t="e">
        <f t="shared" si="132"/>
        <v>#N/A</v>
      </c>
      <c r="AB1104" s="38" t="e">
        <f t="shared" si="133"/>
        <v>#N/A</v>
      </c>
      <c r="AC1104" s="39" t="e">
        <f t="shared" si="134"/>
        <v>#N/A</v>
      </c>
    </row>
    <row r="1105" spans="1:29" ht="10.5" customHeight="1">
      <c r="A1105" s="25">
        <v>31568</v>
      </c>
      <c r="B1105" s="26" t="s">
        <v>1487</v>
      </c>
      <c r="C1105" s="27">
        <v>1</v>
      </c>
      <c r="D1105" s="27" t="s">
        <v>26</v>
      </c>
      <c r="E1105" s="28">
        <v>762</v>
      </c>
      <c r="F1105" s="28">
        <v>762</v>
      </c>
      <c r="G1105" s="28">
        <v>38.1</v>
      </c>
      <c r="H1105" s="28">
        <v>1.5</v>
      </c>
      <c r="I1105" s="28">
        <v>2</v>
      </c>
      <c r="J1105" s="29">
        <v>4.725E-3</v>
      </c>
      <c r="K1105" s="28">
        <v>1.5</v>
      </c>
      <c r="L1105" s="28">
        <v>2</v>
      </c>
      <c r="M1105" s="29">
        <f t="shared" si="130"/>
        <v>4.725E-3</v>
      </c>
      <c r="N1105" s="30">
        <v>4607123975879</v>
      </c>
      <c r="O1105" s="27">
        <v>83</v>
      </c>
      <c r="P1105" s="27">
        <v>8302</v>
      </c>
      <c r="Q1105" s="27" t="s">
        <v>1430</v>
      </c>
      <c r="R1105" s="31">
        <f>VLOOKUP(Q1105,[1]Страна!D$1:F$120,2,FALSE)</f>
        <v>0.05</v>
      </c>
      <c r="S1105" s="32" t="s">
        <v>47</v>
      </c>
      <c r="T1105" s="27" t="str">
        <f>VLOOKUP(S1105,[1]Страна!$A$2:$B$246,2,0)</f>
        <v>РОССИЯ</v>
      </c>
      <c r="W1105" s="34"/>
      <c r="X1105" s="35" t="e">
        <f t="shared" si="129"/>
        <v>#N/A</v>
      </c>
      <c r="Y1105" s="35" t="e">
        <f>VLOOKUP(W1105,A1103:$S$5784,9,FALSE)</f>
        <v>#N/A</v>
      </c>
      <c r="Z1105" s="36" t="e">
        <f t="shared" si="131"/>
        <v>#N/A</v>
      </c>
      <c r="AA1105" s="37" t="e">
        <f t="shared" si="132"/>
        <v>#N/A</v>
      </c>
      <c r="AB1105" s="38" t="e">
        <f t="shared" si="133"/>
        <v>#N/A</v>
      </c>
      <c r="AC1105" s="39" t="e">
        <f t="shared" si="134"/>
        <v>#N/A</v>
      </c>
    </row>
    <row r="1106" spans="1:29" ht="10.5" customHeight="1">
      <c r="A1106" s="25">
        <v>28020</v>
      </c>
      <c r="B1106" s="26" t="s">
        <v>1488</v>
      </c>
      <c r="C1106" s="27">
        <v>3</v>
      </c>
      <c r="D1106" s="27" t="s">
        <v>26</v>
      </c>
      <c r="E1106" s="28">
        <v>771</v>
      </c>
      <c r="F1106" s="28">
        <v>2313</v>
      </c>
      <c r="G1106" s="28">
        <v>115.65</v>
      </c>
      <c r="H1106" s="28">
        <v>1.5</v>
      </c>
      <c r="I1106" s="28">
        <v>1.6</v>
      </c>
      <c r="J1106" s="29">
        <v>8.9999999999999993E-3</v>
      </c>
      <c r="K1106" s="28">
        <v>4.5</v>
      </c>
      <c r="L1106" s="28">
        <v>4.8000000000000007</v>
      </c>
      <c r="M1106" s="29">
        <f t="shared" si="130"/>
        <v>2.6999999999999996E-2</v>
      </c>
      <c r="N1106" s="30">
        <v>4607123975954</v>
      </c>
      <c r="O1106" s="27">
        <v>83</v>
      </c>
      <c r="P1106" s="27">
        <v>8302</v>
      </c>
      <c r="Q1106" s="27" t="s">
        <v>1430</v>
      </c>
      <c r="R1106" s="31">
        <f>VLOOKUP(Q1106,[1]Страна!D$1:F$120,2,FALSE)</f>
        <v>0.05</v>
      </c>
      <c r="S1106" s="32" t="s">
        <v>47</v>
      </c>
      <c r="T1106" s="27" t="str">
        <f>VLOOKUP(S1106,[1]Страна!$A$2:$B$246,2,0)</f>
        <v>РОССИЯ</v>
      </c>
      <c r="W1106" s="34"/>
      <c r="X1106" s="35" t="e">
        <f t="shared" si="129"/>
        <v>#N/A</v>
      </c>
      <c r="Y1106" s="35" t="e">
        <f>VLOOKUP(W1106,A1104:$S$5784,9,FALSE)</f>
        <v>#N/A</v>
      </c>
      <c r="Z1106" s="36" t="e">
        <f t="shared" si="131"/>
        <v>#N/A</v>
      </c>
      <c r="AA1106" s="37" t="e">
        <f t="shared" si="132"/>
        <v>#N/A</v>
      </c>
      <c r="AB1106" s="38" t="e">
        <f t="shared" si="133"/>
        <v>#N/A</v>
      </c>
      <c r="AC1106" s="39" t="e">
        <f t="shared" si="134"/>
        <v>#N/A</v>
      </c>
    </row>
    <row r="1107" spans="1:29" ht="10.5" customHeight="1">
      <c r="A1107" s="25">
        <v>31569</v>
      </c>
      <c r="B1107" s="26" t="s">
        <v>1489</v>
      </c>
      <c r="C1107" s="27">
        <v>1</v>
      </c>
      <c r="D1107" s="27" t="s">
        <v>26</v>
      </c>
      <c r="E1107" s="28">
        <v>833</v>
      </c>
      <c r="F1107" s="28">
        <v>833</v>
      </c>
      <c r="G1107" s="28">
        <v>41.650000000000006</v>
      </c>
      <c r="H1107" s="28">
        <v>1.95</v>
      </c>
      <c r="I1107" s="28">
        <v>2.1</v>
      </c>
      <c r="J1107" s="29">
        <v>6.0000000000000001E-3</v>
      </c>
      <c r="K1107" s="28">
        <v>1.95</v>
      </c>
      <c r="L1107" s="28">
        <v>2.1</v>
      </c>
      <c r="M1107" s="29">
        <f t="shared" si="130"/>
        <v>6.0000000000000001E-3</v>
      </c>
      <c r="N1107" s="30">
        <v>5000000001200</v>
      </c>
      <c r="O1107" s="27">
        <v>83</v>
      </c>
      <c r="P1107" s="27">
        <v>8302</v>
      </c>
      <c r="Q1107" s="27" t="s">
        <v>1430</v>
      </c>
      <c r="R1107" s="31">
        <f>VLOOKUP(Q1107,[1]Страна!D$1:F$120,2,FALSE)</f>
        <v>0.05</v>
      </c>
      <c r="S1107" s="32" t="s">
        <v>47</v>
      </c>
      <c r="T1107" s="27" t="str">
        <f>VLOOKUP(S1107,[1]Страна!$A$2:$B$246,2,0)</f>
        <v>РОССИЯ</v>
      </c>
      <c r="W1107" s="34"/>
      <c r="X1107" s="35" t="e">
        <f t="shared" si="129"/>
        <v>#N/A</v>
      </c>
      <c r="Y1107" s="35" t="e">
        <f>VLOOKUP(W1107,A1105:$S$5784,9,FALSE)</f>
        <v>#N/A</v>
      </c>
      <c r="Z1107" s="36" t="e">
        <f t="shared" si="131"/>
        <v>#N/A</v>
      </c>
      <c r="AA1107" s="37" t="e">
        <f t="shared" si="132"/>
        <v>#N/A</v>
      </c>
      <c r="AB1107" s="38" t="e">
        <f t="shared" si="133"/>
        <v>#N/A</v>
      </c>
      <c r="AC1107" s="39" t="e">
        <f t="shared" si="134"/>
        <v>#N/A</v>
      </c>
    </row>
    <row r="1108" spans="1:29" ht="10.5" customHeight="1">
      <c r="A1108" s="25">
        <v>28524</v>
      </c>
      <c r="B1108" s="26" t="s">
        <v>1490</v>
      </c>
      <c r="C1108" s="27">
        <v>2</v>
      </c>
      <c r="D1108" s="27" t="s">
        <v>26</v>
      </c>
      <c r="E1108" s="28">
        <v>833</v>
      </c>
      <c r="F1108" s="28">
        <v>1666</v>
      </c>
      <c r="G1108" s="28">
        <v>83.300000000000011</v>
      </c>
      <c r="H1108" s="28">
        <v>2</v>
      </c>
      <c r="I1108" s="28">
        <v>2.1</v>
      </c>
      <c r="J1108" s="29">
        <v>8.7500000000000008E-3</v>
      </c>
      <c r="K1108" s="28">
        <v>4</v>
      </c>
      <c r="L1108" s="28">
        <v>4.2</v>
      </c>
      <c r="M1108" s="29">
        <f t="shared" si="130"/>
        <v>1.7500000000000002E-2</v>
      </c>
      <c r="N1108" s="30">
        <v>4607123975961</v>
      </c>
      <c r="O1108" s="27">
        <v>83</v>
      </c>
      <c r="P1108" s="27">
        <v>8302</v>
      </c>
      <c r="Q1108" s="27" t="s">
        <v>1430</v>
      </c>
      <c r="R1108" s="31">
        <f>VLOOKUP(Q1108,[1]Страна!D$1:F$120,2,FALSE)</f>
        <v>0.05</v>
      </c>
      <c r="S1108" s="32" t="s">
        <v>47</v>
      </c>
      <c r="T1108" s="27" t="str">
        <f>VLOOKUP(S1108,[1]Страна!$A$2:$B$246,2,0)</f>
        <v>РОССИЯ</v>
      </c>
      <c r="W1108" s="34"/>
      <c r="X1108" s="35" t="e">
        <f t="shared" si="129"/>
        <v>#N/A</v>
      </c>
      <c r="Y1108" s="35" t="e">
        <f>VLOOKUP(W1108,A1106:$S$5784,9,FALSE)</f>
        <v>#N/A</v>
      </c>
      <c r="Z1108" s="36" t="e">
        <f t="shared" si="131"/>
        <v>#N/A</v>
      </c>
      <c r="AA1108" s="37" t="e">
        <f t="shared" si="132"/>
        <v>#N/A</v>
      </c>
      <c r="AB1108" s="38" t="e">
        <f t="shared" si="133"/>
        <v>#N/A</v>
      </c>
      <c r="AC1108" s="39" t="e">
        <f t="shared" si="134"/>
        <v>#N/A</v>
      </c>
    </row>
    <row r="1109" spans="1:29" ht="10.5" customHeight="1">
      <c r="A1109" s="25">
        <v>29628</v>
      </c>
      <c r="B1109" s="26" t="s">
        <v>1491</v>
      </c>
      <c r="C1109" s="27">
        <v>2</v>
      </c>
      <c r="D1109" s="27" t="s">
        <v>26</v>
      </c>
      <c r="E1109" s="28">
        <v>969</v>
      </c>
      <c r="F1109" s="28">
        <v>1938</v>
      </c>
      <c r="G1109" s="28">
        <v>96.9</v>
      </c>
      <c r="H1109" s="28">
        <v>2.1</v>
      </c>
      <c r="I1109" s="28">
        <v>2.2000000000000002</v>
      </c>
      <c r="J1109" s="29">
        <v>4.1859999999999996E-3</v>
      </c>
      <c r="K1109" s="28">
        <v>4.2</v>
      </c>
      <c r="L1109" s="28">
        <v>4.4000000000000004</v>
      </c>
      <c r="M1109" s="29">
        <f t="shared" si="130"/>
        <v>8.3719999999999992E-3</v>
      </c>
      <c r="N1109" s="30">
        <v>4607123975046</v>
      </c>
      <c r="O1109" s="27">
        <v>83</v>
      </c>
      <c r="P1109" s="27">
        <v>8302</v>
      </c>
      <c r="Q1109" s="27" t="s">
        <v>1430</v>
      </c>
      <c r="R1109" s="31">
        <f>VLOOKUP(Q1109,[1]Страна!D$1:F$120,2,FALSE)</f>
        <v>0.05</v>
      </c>
      <c r="S1109" s="32" t="s">
        <v>47</v>
      </c>
      <c r="T1109" s="27" t="str">
        <f>VLOOKUP(S1109,[1]Страна!$A$2:$B$246,2,0)</f>
        <v>РОССИЯ</v>
      </c>
      <c r="W1109" s="34"/>
      <c r="X1109" s="35" t="e">
        <f t="shared" si="129"/>
        <v>#N/A</v>
      </c>
      <c r="Y1109" s="35" t="e">
        <f>VLOOKUP(W1109,A1107:$S$5784,9,FALSE)</f>
        <v>#N/A</v>
      </c>
      <c r="Z1109" s="36" t="e">
        <f t="shared" si="131"/>
        <v>#N/A</v>
      </c>
      <c r="AA1109" s="37" t="e">
        <f t="shared" si="132"/>
        <v>#N/A</v>
      </c>
      <c r="AB1109" s="38" t="e">
        <f t="shared" si="133"/>
        <v>#N/A</v>
      </c>
      <c r="AC1109" s="39" t="e">
        <f t="shared" si="134"/>
        <v>#N/A</v>
      </c>
    </row>
    <row r="1110" spans="1:29" ht="10.5" customHeight="1">
      <c r="A1110" s="25">
        <v>29624</v>
      </c>
      <c r="B1110" s="26" t="s">
        <v>1492</v>
      </c>
      <c r="C1110" s="27">
        <v>1</v>
      </c>
      <c r="D1110" s="27" t="s">
        <v>26</v>
      </c>
      <c r="E1110" s="28">
        <v>1114</v>
      </c>
      <c r="F1110" s="28">
        <v>1114</v>
      </c>
      <c r="G1110" s="28">
        <v>22.28</v>
      </c>
      <c r="H1110" s="28">
        <v>3.15</v>
      </c>
      <c r="I1110" s="28">
        <v>3.3</v>
      </c>
      <c r="J1110" s="29">
        <v>5.4000000000000003E-3</v>
      </c>
      <c r="K1110" s="28">
        <v>3.15</v>
      </c>
      <c r="L1110" s="28">
        <v>3.3</v>
      </c>
      <c r="M1110" s="29">
        <f t="shared" si="130"/>
        <v>5.4000000000000003E-3</v>
      </c>
      <c r="N1110" s="30">
        <v>4607123975053</v>
      </c>
      <c r="O1110" s="27">
        <v>83</v>
      </c>
      <c r="P1110" s="27">
        <v>8302</v>
      </c>
      <c r="Q1110" s="27" t="s">
        <v>1430</v>
      </c>
      <c r="R1110" s="31">
        <f>VLOOKUP(Q1110,[1]Страна!D$1:F$120,2,FALSE)</f>
        <v>0.05</v>
      </c>
      <c r="S1110" s="32" t="s">
        <v>47</v>
      </c>
      <c r="T1110" s="27" t="str">
        <f>VLOOKUP(S1110,[1]Страна!$A$2:$B$246,2,0)</f>
        <v>РОССИЯ</v>
      </c>
      <c r="W1110" s="34"/>
      <c r="X1110" s="35" t="e">
        <f t="shared" si="129"/>
        <v>#N/A</v>
      </c>
      <c r="Y1110" s="35" t="e">
        <f>VLOOKUP(W1110,A1108:$S$5784,9,FALSE)</f>
        <v>#N/A</v>
      </c>
      <c r="Z1110" s="36" t="e">
        <f t="shared" si="131"/>
        <v>#N/A</v>
      </c>
      <c r="AA1110" s="37" t="e">
        <f t="shared" si="132"/>
        <v>#N/A</v>
      </c>
      <c r="AB1110" s="38" t="e">
        <f t="shared" si="133"/>
        <v>#N/A</v>
      </c>
      <c r="AC1110" s="39" t="e">
        <f t="shared" si="134"/>
        <v>#N/A</v>
      </c>
    </row>
    <row r="1111" spans="1:29" ht="10.5" customHeight="1">
      <c r="A1111" s="25">
        <v>36491</v>
      </c>
      <c r="B1111" s="26" t="s">
        <v>1493</v>
      </c>
      <c r="C1111" s="27">
        <v>4</v>
      </c>
      <c r="D1111" s="27" t="s">
        <v>26</v>
      </c>
      <c r="E1111" s="28">
        <v>867</v>
      </c>
      <c r="F1111" s="28">
        <v>3468</v>
      </c>
      <c r="G1111" s="28">
        <v>173.4</v>
      </c>
      <c r="H1111" s="28">
        <v>2.9249999999999998</v>
      </c>
      <c r="I1111" s="28">
        <v>3.0750000000000002</v>
      </c>
      <c r="J1111" s="29">
        <v>2E-3</v>
      </c>
      <c r="K1111" s="28">
        <v>11.7</v>
      </c>
      <c r="L1111" s="28">
        <v>12.3</v>
      </c>
      <c r="M1111" s="29">
        <f t="shared" si="130"/>
        <v>8.0000000000000002E-3</v>
      </c>
      <c r="N1111" s="30">
        <v>4607123976975</v>
      </c>
      <c r="O1111" s="27">
        <v>83</v>
      </c>
      <c r="P1111" s="27">
        <v>8302</v>
      </c>
      <c r="Q1111" s="27" t="s">
        <v>1430</v>
      </c>
      <c r="R1111" s="31">
        <f>VLOOKUP(Q1111,[1]Страна!D$1:F$120,2,FALSE)</f>
        <v>0.05</v>
      </c>
      <c r="S1111" s="32" t="s">
        <v>47</v>
      </c>
      <c r="T1111" s="27" t="str">
        <f>VLOOKUP(S1111,[1]Страна!$A$2:$B$246,2,0)</f>
        <v>РОССИЯ</v>
      </c>
      <c r="W1111" s="34"/>
      <c r="X1111" s="35" t="e">
        <f t="shared" si="129"/>
        <v>#N/A</v>
      </c>
      <c r="Y1111" s="35" t="e">
        <f>VLOOKUP(W1111,A1109:$S$5784,9,FALSE)</f>
        <v>#N/A</v>
      </c>
      <c r="Z1111" s="36" t="e">
        <f t="shared" si="131"/>
        <v>#N/A</v>
      </c>
      <c r="AA1111" s="37" t="e">
        <f t="shared" si="132"/>
        <v>#N/A</v>
      </c>
      <c r="AB1111" s="38" t="e">
        <f t="shared" si="133"/>
        <v>#N/A</v>
      </c>
      <c r="AC1111" s="39" t="e">
        <f t="shared" si="134"/>
        <v>#N/A</v>
      </c>
    </row>
    <row r="1112" spans="1:29" ht="10.5" customHeight="1">
      <c r="A1112" s="25">
        <v>36492</v>
      </c>
      <c r="B1112" s="26" t="s">
        <v>1494</v>
      </c>
      <c r="C1112" s="27">
        <v>1</v>
      </c>
      <c r="D1112" s="27" t="s">
        <v>26</v>
      </c>
      <c r="E1112" s="28">
        <v>989</v>
      </c>
      <c r="F1112" s="28">
        <v>989</v>
      </c>
      <c r="G1112" s="28">
        <v>49.45</v>
      </c>
      <c r="H1112" s="28">
        <v>3.32</v>
      </c>
      <c r="I1112" s="28">
        <v>3.42</v>
      </c>
      <c r="J1112" s="29">
        <v>8.0000000000000002E-3</v>
      </c>
      <c r="K1112" s="28">
        <v>3.32</v>
      </c>
      <c r="L1112" s="28">
        <v>3.42</v>
      </c>
      <c r="M1112" s="29">
        <f t="shared" si="130"/>
        <v>8.0000000000000002E-3</v>
      </c>
      <c r="N1112" s="30">
        <v>4607123976999</v>
      </c>
      <c r="O1112" s="27">
        <v>83</v>
      </c>
      <c r="P1112" s="27">
        <v>8302</v>
      </c>
      <c r="Q1112" s="27" t="s">
        <v>1430</v>
      </c>
      <c r="R1112" s="31">
        <f>VLOOKUP(Q1112,[1]Страна!D$1:F$120,2,FALSE)</f>
        <v>0.05</v>
      </c>
      <c r="S1112" s="32" t="s">
        <v>47</v>
      </c>
      <c r="T1112" s="27" t="str">
        <f>VLOOKUP(S1112,[1]Страна!$A$2:$B$246,2,0)</f>
        <v>РОССИЯ</v>
      </c>
      <c r="W1112" s="34"/>
      <c r="X1112" s="35" t="e">
        <f t="shared" si="129"/>
        <v>#N/A</v>
      </c>
      <c r="Y1112" s="35" t="e">
        <f>VLOOKUP(W1112,A1110:$S$5784,9,FALSE)</f>
        <v>#N/A</v>
      </c>
      <c r="Z1112" s="36" t="e">
        <f t="shared" si="131"/>
        <v>#N/A</v>
      </c>
      <c r="AA1112" s="37" t="e">
        <f t="shared" si="132"/>
        <v>#N/A</v>
      </c>
      <c r="AB1112" s="38" t="e">
        <f t="shared" si="133"/>
        <v>#N/A</v>
      </c>
      <c r="AC1112" s="39" t="e">
        <f t="shared" si="134"/>
        <v>#N/A</v>
      </c>
    </row>
    <row r="1113" spans="1:29" ht="10.5" customHeight="1">
      <c r="A1113" s="25">
        <v>36493</v>
      </c>
      <c r="B1113" s="26" t="s">
        <v>1495</v>
      </c>
      <c r="C1113" s="27">
        <v>1</v>
      </c>
      <c r="D1113" s="27" t="s">
        <v>26</v>
      </c>
      <c r="E1113" s="28">
        <v>916</v>
      </c>
      <c r="F1113" s="28">
        <v>916</v>
      </c>
      <c r="G1113" s="28">
        <v>45.800000000000004</v>
      </c>
      <c r="H1113" s="28">
        <v>1.35</v>
      </c>
      <c r="I1113" s="28">
        <v>1.5</v>
      </c>
      <c r="J1113" s="29">
        <v>1.1000000000000001E-3</v>
      </c>
      <c r="K1113" s="28">
        <v>1.35</v>
      </c>
      <c r="L1113" s="28">
        <v>1.5</v>
      </c>
      <c r="M1113" s="29">
        <f t="shared" si="130"/>
        <v>1.1000000000000001E-3</v>
      </c>
      <c r="N1113" s="30">
        <v>4607123976937</v>
      </c>
      <c r="O1113" s="27">
        <v>83</v>
      </c>
      <c r="P1113" s="27">
        <v>8302</v>
      </c>
      <c r="Q1113" s="27" t="s">
        <v>1430</v>
      </c>
      <c r="R1113" s="31">
        <f>VLOOKUP(Q1113,[1]Страна!D$1:F$120,2,FALSE)</f>
        <v>0.05</v>
      </c>
      <c r="S1113" s="32" t="s">
        <v>47</v>
      </c>
      <c r="T1113" s="27" t="str">
        <f>VLOOKUP(S1113,[1]Страна!$A$2:$B$246,2,0)</f>
        <v>РОССИЯ</v>
      </c>
      <c r="W1113" s="34"/>
      <c r="X1113" s="35" t="e">
        <f t="shared" si="129"/>
        <v>#N/A</v>
      </c>
      <c r="Y1113" s="35" t="e">
        <f>VLOOKUP(W1113,A1111:$S$5784,9,FALSE)</f>
        <v>#N/A</v>
      </c>
      <c r="Z1113" s="36" t="e">
        <f t="shared" si="131"/>
        <v>#N/A</v>
      </c>
      <c r="AA1113" s="37" t="e">
        <f t="shared" si="132"/>
        <v>#N/A</v>
      </c>
      <c r="AB1113" s="38" t="e">
        <f t="shared" si="133"/>
        <v>#N/A</v>
      </c>
      <c r="AC1113" s="39" t="e">
        <f t="shared" si="134"/>
        <v>#N/A</v>
      </c>
    </row>
    <row r="1114" spans="1:29" ht="10.5" customHeight="1">
      <c r="A1114" s="25">
        <v>36494</v>
      </c>
      <c r="B1114" s="26" t="s">
        <v>1496</v>
      </c>
      <c r="C1114" s="27">
        <v>1</v>
      </c>
      <c r="D1114" s="27" t="s">
        <v>26</v>
      </c>
      <c r="E1114" s="28">
        <v>1173</v>
      </c>
      <c r="F1114" s="28">
        <v>1173</v>
      </c>
      <c r="G1114" s="28">
        <v>58.650000000000006</v>
      </c>
      <c r="H1114" s="28">
        <v>1.9019999999999999</v>
      </c>
      <c r="I1114" s="28">
        <v>2.052</v>
      </c>
      <c r="J1114" s="29">
        <v>1E-3</v>
      </c>
      <c r="K1114" s="28">
        <v>1.9019999999999999</v>
      </c>
      <c r="L1114" s="28">
        <v>2.052</v>
      </c>
      <c r="M1114" s="29">
        <f t="shared" si="130"/>
        <v>1E-3</v>
      </c>
      <c r="N1114" s="30">
        <v>4607123976944</v>
      </c>
      <c r="O1114" s="27">
        <v>83</v>
      </c>
      <c r="P1114" s="27">
        <v>8302</v>
      </c>
      <c r="Q1114" s="27" t="s">
        <v>1430</v>
      </c>
      <c r="R1114" s="31">
        <f>VLOOKUP(Q1114,[1]Страна!D$1:F$120,2,FALSE)</f>
        <v>0.05</v>
      </c>
      <c r="S1114" s="32" t="s">
        <v>47</v>
      </c>
      <c r="T1114" s="27" t="str">
        <f>VLOOKUP(S1114,[1]Страна!$A$2:$B$246,2,0)</f>
        <v>РОССИЯ</v>
      </c>
      <c r="W1114" s="34"/>
      <c r="X1114" s="35" t="e">
        <f t="shared" si="129"/>
        <v>#N/A</v>
      </c>
      <c r="Y1114" s="35" t="e">
        <f>VLOOKUP(W1114,A1112:$S$5784,9,FALSE)</f>
        <v>#N/A</v>
      </c>
      <c r="Z1114" s="36" t="e">
        <f t="shared" si="131"/>
        <v>#N/A</v>
      </c>
      <c r="AA1114" s="37" t="e">
        <f t="shared" si="132"/>
        <v>#N/A</v>
      </c>
      <c r="AB1114" s="38" t="e">
        <f t="shared" si="133"/>
        <v>#N/A</v>
      </c>
      <c r="AC1114" s="39" t="e">
        <f t="shared" si="134"/>
        <v>#N/A</v>
      </c>
    </row>
    <row r="1115" spans="1:29" ht="10.5" customHeight="1">
      <c r="A1115" s="25">
        <v>84261</v>
      </c>
      <c r="B1115" s="26" t="s">
        <v>1497</v>
      </c>
      <c r="C1115" s="27">
        <v>2</v>
      </c>
      <c r="D1115" s="27" t="s">
        <v>26</v>
      </c>
      <c r="E1115" s="28">
        <v>527</v>
      </c>
      <c r="F1115" s="28">
        <v>1054</v>
      </c>
      <c r="G1115" s="28">
        <v>52.7</v>
      </c>
      <c r="H1115" s="28">
        <v>1.8</v>
      </c>
      <c r="I1115" s="28">
        <v>2</v>
      </c>
      <c r="J1115" s="29">
        <v>3.0000000000000001E-3</v>
      </c>
      <c r="K1115" s="28">
        <v>3.6</v>
      </c>
      <c r="L1115" s="28">
        <v>4</v>
      </c>
      <c r="M1115" s="29">
        <f t="shared" si="130"/>
        <v>6.0000000000000001E-3</v>
      </c>
      <c r="N1115" s="30">
        <v>4607123979167</v>
      </c>
      <c r="O1115" s="27">
        <v>83</v>
      </c>
      <c r="P1115" s="27">
        <v>8302</v>
      </c>
      <c r="Q1115" s="27" t="s">
        <v>1430</v>
      </c>
      <c r="R1115" s="31">
        <f>VLOOKUP(Q1115,[1]Страна!D$1:F$120,2,FALSE)</f>
        <v>0.05</v>
      </c>
      <c r="S1115" s="32" t="s">
        <v>47</v>
      </c>
      <c r="T1115" s="27" t="str">
        <f>VLOOKUP(S1115,[1]Страна!$A$2:$B$246,2,0)</f>
        <v>РОССИЯ</v>
      </c>
      <c r="W1115" s="34"/>
      <c r="X1115" s="35" t="e">
        <f t="shared" si="129"/>
        <v>#N/A</v>
      </c>
      <c r="Y1115" s="35" t="e">
        <f>VLOOKUP(W1115,A1113:$S$5784,9,FALSE)</f>
        <v>#N/A</v>
      </c>
      <c r="Z1115" s="36" t="e">
        <f t="shared" si="131"/>
        <v>#N/A</v>
      </c>
      <c r="AA1115" s="37" t="e">
        <f t="shared" si="132"/>
        <v>#N/A</v>
      </c>
      <c r="AB1115" s="38" t="e">
        <f t="shared" si="133"/>
        <v>#N/A</v>
      </c>
      <c r="AC1115" s="39" t="e">
        <f t="shared" si="134"/>
        <v>#N/A</v>
      </c>
    </row>
    <row r="1116" spans="1:29" ht="10.5" customHeight="1">
      <c r="A1116" s="25">
        <v>222886</v>
      </c>
      <c r="B1116" s="26" t="s">
        <v>1498</v>
      </c>
      <c r="C1116" s="27">
        <v>1</v>
      </c>
      <c r="D1116" s="27" t="s">
        <v>26</v>
      </c>
      <c r="E1116" s="28">
        <v>1099</v>
      </c>
      <c r="F1116" s="28">
        <v>1099</v>
      </c>
      <c r="G1116" s="28">
        <v>22.1998</v>
      </c>
      <c r="H1116" s="28">
        <v>1.8</v>
      </c>
      <c r="I1116" s="28">
        <v>2</v>
      </c>
      <c r="J1116" s="29">
        <v>3.96E-3</v>
      </c>
      <c r="K1116" s="28">
        <v>1.8</v>
      </c>
      <c r="L1116" s="28">
        <v>2</v>
      </c>
      <c r="M1116" s="29">
        <v>3.96E-3</v>
      </c>
      <c r="N1116" s="30" t="s">
        <v>1499</v>
      </c>
      <c r="O1116" s="27">
        <v>83</v>
      </c>
      <c r="P1116" s="27">
        <v>8302</v>
      </c>
      <c r="Q1116" s="27" t="s">
        <v>1430</v>
      </c>
      <c r="R1116" s="31">
        <f>VLOOKUP(Q1116,[1]Страна!D$1:F$120,2,FALSE)</f>
        <v>0.05</v>
      </c>
      <c r="S1116" s="32" t="s">
        <v>47</v>
      </c>
      <c r="T1116" s="27" t="str">
        <f>VLOOKUP(S1116,[1]Страна!$A$2:$B$246,2,0)</f>
        <v>РОССИЯ</v>
      </c>
      <c r="W1116" s="34"/>
      <c r="X1116" s="35" t="e">
        <f t="shared" si="129"/>
        <v>#N/A</v>
      </c>
      <c r="Y1116" s="35" t="e">
        <f>VLOOKUP(W1116,A1114:$S$5784,9,FALSE)</f>
        <v>#N/A</v>
      </c>
      <c r="Z1116" s="36" t="e">
        <f t="shared" si="131"/>
        <v>#N/A</v>
      </c>
      <c r="AA1116" s="37" t="e">
        <f t="shared" si="132"/>
        <v>#N/A</v>
      </c>
      <c r="AB1116" s="38" t="e">
        <f t="shared" si="133"/>
        <v>#N/A</v>
      </c>
      <c r="AC1116" s="39" t="e">
        <f t="shared" si="134"/>
        <v>#N/A</v>
      </c>
    </row>
    <row r="1117" spans="1:29" ht="10.5" customHeight="1">
      <c r="A1117" s="25">
        <v>222887</v>
      </c>
      <c r="B1117" s="26" t="s">
        <v>1500</v>
      </c>
      <c r="C1117" s="27">
        <v>1</v>
      </c>
      <c r="D1117" s="27" t="s">
        <v>26</v>
      </c>
      <c r="E1117" s="28">
        <v>1148</v>
      </c>
      <c r="F1117" s="28">
        <v>1148</v>
      </c>
      <c r="G1117" s="28">
        <v>23.189599999999999</v>
      </c>
      <c r="H1117" s="28">
        <v>1.9</v>
      </c>
      <c r="I1117" s="28">
        <v>2.1</v>
      </c>
      <c r="J1117" s="29">
        <v>5.4000000000000003E-3</v>
      </c>
      <c r="K1117" s="28">
        <v>1.9</v>
      </c>
      <c r="L1117" s="28">
        <v>2.1</v>
      </c>
      <c r="M1117" s="29">
        <v>5.4000000000000003E-3</v>
      </c>
      <c r="N1117" s="30" t="s">
        <v>1501</v>
      </c>
      <c r="O1117" s="27">
        <v>83</v>
      </c>
      <c r="P1117" s="27">
        <v>8302</v>
      </c>
      <c r="Q1117" s="27" t="s">
        <v>1430</v>
      </c>
      <c r="R1117" s="31">
        <f>VLOOKUP(Q1117,[1]Страна!D$1:F$120,2,FALSE)</f>
        <v>0.05</v>
      </c>
      <c r="S1117" s="32" t="s">
        <v>47</v>
      </c>
      <c r="T1117" s="27" t="str">
        <f>VLOOKUP(S1117,[1]Страна!$A$2:$B$246,2,0)</f>
        <v>РОССИЯ</v>
      </c>
      <c r="W1117" s="34"/>
      <c r="X1117" s="35" t="e">
        <f t="shared" si="129"/>
        <v>#N/A</v>
      </c>
      <c r="Y1117" s="35" t="e">
        <f>VLOOKUP(W1117,A1115:$S$5784,9,FALSE)</f>
        <v>#N/A</v>
      </c>
      <c r="Z1117" s="36" t="e">
        <f t="shared" si="131"/>
        <v>#N/A</v>
      </c>
      <c r="AA1117" s="37" t="e">
        <f t="shared" si="132"/>
        <v>#N/A</v>
      </c>
      <c r="AB1117" s="38" t="e">
        <f t="shared" si="133"/>
        <v>#N/A</v>
      </c>
      <c r="AC1117" s="39" t="e">
        <f t="shared" si="134"/>
        <v>#N/A</v>
      </c>
    </row>
    <row r="1118" spans="1:29" ht="10.5" customHeight="1">
      <c r="A1118" s="25">
        <v>193419</v>
      </c>
      <c r="B1118" s="26" t="s">
        <v>1502</v>
      </c>
      <c r="C1118" s="27">
        <v>1</v>
      </c>
      <c r="D1118" s="27" t="s">
        <v>26</v>
      </c>
      <c r="E1118" s="28">
        <v>1420</v>
      </c>
      <c r="F1118" s="28">
        <v>1420</v>
      </c>
      <c r="G1118" s="28">
        <v>99.4</v>
      </c>
      <c r="H1118" s="28">
        <v>4.2</v>
      </c>
      <c r="I1118" s="28">
        <v>4.4000000000000004</v>
      </c>
      <c r="J1118" s="29">
        <v>5.2500000000000003E-3</v>
      </c>
      <c r="K1118" s="28">
        <v>4.2</v>
      </c>
      <c r="L1118" s="28">
        <v>4.4000000000000004</v>
      </c>
      <c r="M1118" s="29">
        <v>5.2500000000000003E-3</v>
      </c>
      <c r="N1118" s="30" t="s">
        <v>1503</v>
      </c>
      <c r="O1118" s="27">
        <v>83</v>
      </c>
      <c r="P1118" s="27">
        <v>8302</v>
      </c>
      <c r="Q1118" s="27" t="s">
        <v>1430</v>
      </c>
      <c r="R1118" s="31">
        <f>VLOOKUP(Q1118,[1]Страна!D$1:F$120,2,FALSE)</f>
        <v>0.05</v>
      </c>
      <c r="S1118" s="32" t="s">
        <v>47</v>
      </c>
      <c r="T1118" s="27" t="str">
        <f>VLOOKUP(S1118,[1]Страна!$A$2:$B$246,2,0)</f>
        <v>РОССИЯ</v>
      </c>
      <c r="W1118" s="34"/>
      <c r="X1118" s="35" t="e">
        <f t="shared" si="129"/>
        <v>#N/A</v>
      </c>
      <c r="Y1118" s="35" t="e">
        <f>VLOOKUP(W1118,A1116:$S$5784,9,FALSE)</f>
        <v>#N/A</v>
      </c>
      <c r="Z1118" s="36" t="e">
        <f t="shared" si="131"/>
        <v>#N/A</v>
      </c>
      <c r="AA1118" s="37" t="e">
        <f t="shared" si="132"/>
        <v>#N/A</v>
      </c>
      <c r="AB1118" s="38" t="e">
        <f t="shared" si="133"/>
        <v>#N/A</v>
      </c>
      <c r="AC1118" s="39" t="e">
        <f t="shared" si="134"/>
        <v>#N/A</v>
      </c>
    </row>
    <row r="1119" spans="1:29" ht="10.5" customHeight="1">
      <c r="A1119" s="25">
        <v>238788</v>
      </c>
      <c r="B1119" s="26" t="s">
        <v>1504</v>
      </c>
      <c r="C1119" s="27">
        <v>1</v>
      </c>
      <c r="D1119" s="27" t="s">
        <v>26</v>
      </c>
      <c r="E1119" s="28">
        <v>2380</v>
      </c>
      <c r="F1119" s="28">
        <v>2380</v>
      </c>
      <c r="G1119" s="28">
        <v>119</v>
      </c>
      <c r="H1119" s="28">
        <v>4.2</v>
      </c>
      <c r="I1119" s="28">
        <v>4.7</v>
      </c>
      <c r="J1119" s="29">
        <v>1.9E-3</v>
      </c>
      <c r="K1119" s="28">
        <v>4.2</v>
      </c>
      <c r="L1119" s="28">
        <v>4.7</v>
      </c>
      <c r="M1119" s="29">
        <v>0</v>
      </c>
      <c r="N1119" s="30" t="s">
        <v>1505</v>
      </c>
      <c r="O1119" s="27">
        <v>83</v>
      </c>
      <c r="P1119" s="27">
        <v>8302</v>
      </c>
      <c r="Q1119" s="27" t="s">
        <v>1430</v>
      </c>
      <c r="R1119" s="31">
        <f>VLOOKUP(Q1119,[1]Страна!D$1:F$120,2,FALSE)</f>
        <v>0.05</v>
      </c>
      <c r="S1119" s="32" t="s">
        <v>47</v>
      </c>
      <c r="T1119" s="27" t="str">
        <f>VLOOKUP(S1119,[1]Страна!$A$2:$B$246,2,0)</f>
        <v>РОССИЯ</v>
      </c>
      <c r="W1119" s="34"/>
      <c r="X1119" s="35" t="e">
        <f t="shared" si="129"/>
        <v>#N/A</v>
      </c>
      <c r="Y1119" s="35" t="e">
        <f>VLOOKUP(W1119,A1117:$S$5784,9,FALSE)</f>
        <v>#N/A</v>
      </c>
      <c r="Z1119" s="36" t="e">
        <f t="shared" si="131"/>
        <v>#N/A</v>
      </c>
      <c r="AA1119" s="37" t="e">
        <f t="shared" si="132"/>
        <v>#N/A</v>
      </c>
      <c r="AB1119" s="38" t="e">
        <f t="shared" si="133"/>
        <v>#N/A</v>
      </c>
      <c r="AC1119" s="39" t="e">
        <f t="shared" si="134"/>
        <v>#N/A</v>
      </c>
    </row>
    <row r="1120" spans="1:29" ht="10.5" customHeight="1">
      <c r="A1120" s="25">
        <v>84262</v>
      </c>
      <c r="B1120" s="26" t="s">
        <v>1506</v>
      </c>
      <c r="C1120" s="27">
        <v>1</v>
      </c>
      <c r="D1120" s="27" t="s">
        <v>26</v>
      </c>
      <c r="E1120" s="28">
        <v>213</v>
      </c>
      <c r="F1120" s="28">
        <v>213</v>
      </c>
      <c r="G1120" s="28">
        <v>10.65</v>
      </c>
      <c r="H1120" s="28">
        <v>1.8</v>
      </c>
      <c r="I1120" s="28">
        <v>2</v>
      </c>
      <c r="J1120" s="29">
        <v>5.0000000000000001E-4</v>
      </c>
      <c r="K1120" s="28">
        <v>1.8</v>
      </c>
      <c r="L1120" s="28">
        <v>2</v>
      </c>
      <c r="M1120" s="29">
        <f>C1120*J1120</f>
        <v>5.0000000000000001E-4</v>
      </c>
      <c r="N1120" s="30">
        <v>4607123979136</v>
      </c>
      <c r="O1120" s="27">
        <v>83</v>
      </c>
      <c r="P1120" s="27">
        <v>8302</v>
      </c>
      <c r="Q1120" s="27" t="s">
        <v>1430</v>
      </c>
      <c r="R1120" s="31">
        <f>VLOOKUP(Q1120,[1]Страна!D$1:F$120,2,FALSE)</f>
        <v>0.05</v>
      </c>
      <c r="S1120" s="32" t="s">
        <v>47</v>
      </c>
      <c r="T1120" s="27" t="str">
        <f>VLOOKUP(S1120,[1]Страна!$A$2:$B$246,2,0)</f>
        <v>РОССИЯ</v>
      </c>
      <c r="W1120" s="34"/>
      <c r="X1120" s="35" t="e">
        <f t="shared" si="129"/>
        <v>#N/A</v>
      </c>
      <c r="Y1120" s="35" t="e">
        <f>VLOOKUP(W1120,A1118:$S$5784,9,FALSE)</f>
        <v>#N/A</v>
      </c>
      <c r="Z1120" s="36" t="e">
        <f t="shared" si="131"/>
        <v>#N/A</v>
      </c>
      <c r="AA1120" s="37" t="e">
        <f t="shared" si="132"/>
        <v>#N/A</v>
      </c>
      <c r="AB1120" s="38" t="e">
        <f t="shared" si="133"/>
        <v>#N/A</v>
      </c>
      <c r="AC1120" s="39" t="e">
        <f t="shared" si="134"/>
        <v>#N/A</v>
      </c>
    </row>
    <row r="1121" spans="1:29" ht="10.5" customHeight="1">
      <c r="A1121" s="25">
        <v>200437</v>
      </c>
      <c r="B1121" s="26" t="s">
        <v>1507</v>
      </c>
      <c r="C1121" s="27">
        <v>2</v>
      </c>
      <c r="D1121" s="27" t="s">
        <v>26</v>
      </c>
      <c r="E1121" s="28">
        <v>434</v>
      </c>
      <c r="F1121" s="28">
        <v>868</v>
      </c>
      <c r="G1121" s="28">
        <v>43.4</v>
      </c>
      <c r="H1121" s="28">
        <v>1.8</v>
      </c>
      <c r="I1121" s="28">
        <v>2</v>
      </c>
      <c r="J1121" s="29">
        <v>3.1250000000000002E-3</v>
      </c>
      <c r="K1121" s="28">
        <v>3.6</v>
      </c>
      <c r="L1121" s="28">
        <v>4</v>
      </c>
      <c r="M1121" s="29">
        <f>C1121*J1121</f>
        <v>6.2500000000000003E-3</v>
      </c>
      <c r="N1121" s="30">
        <v>4607123978313</v>
      </c>
      <c r="O1121" s="27">
        <v>83</v>
      </c>
      <c r="P1121" s="27">
        <v>8302</v>
      </c>
      <c r="Q1121" s="27" t="s">
        <v>1430</v>
      </c>
      <c r="R1121" s="31">
        <f>VLOOKUP(Q1121,[1]Страна!D$1:F$120,2,FALSE)</f>
        <v>0.05</v>
      </c>
      <c r="S1121" s="32" t="s">
        <v>47</v>
      </c>
      <c r="T1121" s="27" t="str">
        <f>VLOOKUP(S1121,[1]Страна!$A$2:$B$246,2,0)</f>
        <v>РОССИЯ</v>
      </c>
      <c r="W1121" s="34"/>
      <c r="X1121" s="35" t="e">
        <f t="shared" si="129"/>
        <v>#N/A</v>
      </c>
      <c r="Y1121" s="35" t="e">
        <f>VLOOKUP(W1121,A1119:$S$5784,9,FALSE)</f>
        <v>#N/A</v>
      </c>
      <c r="Z1121" s="36" t="e">
        <f t="shared" si="131"/>
        <v>#N/A</v>
      </c>
      <c r="AA1121" s="37" t="e">
        <f t="shared" si="132"/>
        <v>#N/A</v>
      </c>
      <c r="AB1121" s="38" t="e">
        <f t="shared" si="133"/>
        <v>#N/A</v>
      </c>
      <c r="AC1121" s="39" t="e">
        <f t="shared" si="134"/>
        <v>#N/A</v>
      </c>
    </row>
    <row r="1122" spans="1:29" ht="10.5" customHeight="1">
      <c r="A1122" s="25">
        <v>84263</v>
      </c>
      <c r="B1122" s="26" t="s">
        <v>1508</v>
      </c>
      <c r="C1122" s="27">
        <v>2</v>
      </c>
      <c r="D1122" s="27" t="s">
        <v>26</v>
      </c>
      <c r="E1122" s="28">
        <v>604</v>
      </c>
      <c r="F1122" s="28">
        <v>1208</v>
      </c>
      <c r="G1122" s="28">
        <v>60.4</v>
      </c>
      <c r="H1122" s="28">
        <v>0</v>
      </c>
      <c r="I1122" s="28">
        <v>2</v>
      </c>
      <c r="J1122" s="29">
        <v>2.8E-3</v>
      </c>
      <c r="K1122" s="28">
        <v>0</v>
      </c>
      <c r="L1122" s="28">
        <v>4</v>
      </c>
      <c r="M1122" s="29">
        <f>C1122*J1122</f>
        <v>5.5999999999999999E-3</v>
      </c>
      <c r="N1122" s="30">
        <v>4607123979068</v>
      </c>
      <c r="O1122" s="27">
        <v>83</v>
      </c>
      <c r="P1122" s="27">
        <v>8302</v>
      </c>
      <c r="Q1122" s="27" t="s">
        <v>1430</v>
      </c>
      <c r="R1122" s="31">
        <f>VLOOKUP(Q1122,[1]Страна!D$1:F$120,2,FALSE)</f>
        <v>0.05</v>
      </c>
      <c r="S1122" s="32" t="s">
        <v>47</v>
      </c>
      <c r="T1122" s="27" t="str">
        <f>VLOOKUP(S1122,[1]Страна!$A$2:$B$246,2,0)</f>
        <v>РОССИЯ</v>
      </c>
      <c r="W1122" s="34"/>
      <c r="X1122" s="35" t="e">
        <f t="shared" si="129"/>
        <v>#N/A</v>
      </c>
      <c r="Y1122" s="35" t="e">
        <f>VLOOKUP(W1122,A1120:$S$5784,9,FALSE)</f>
        <v>#N/A</v>
      </c>
      <c r="Z1122" s="36" t="e">
        <f t="shared" si="131"/>
        <v>#N/A</v>
      </c>
      <c r="AA1122" s="37" t="e">
        <f t="shared" si="132"/>
        <v>#N/A</v>
      </c>
      <c r="AB1122" s="38" t="e">
        <f t="shared" si="133"/>
        <v>#N/A</v>
      </c>
      <c r="AC1122" s="39" t="e">
        <f t="shared" si="134"/>
        <v>#N/A</v>
      </c>
    </row>
    <row r="1123" spans="1:29" ht="10.5" customHeight="1">
      <c r="A1123" s="25">
        <v>60899</v>
      </c>
      <c r="B1123" s="26" t="s">
        <v>1509</v>
      </c>
      <c r="C1123" s="27">
        <v>1</v>
      </c>
      <c r="D1123" s="27" t="s">
        <v>26</v>
      </c>
      <c r="E1123" s="28">
        <v>1267</v>
      </c>
      <c r="F1123" s="28">
        <v>1267</v>
      </c>
      <c r="G1123" s="28">
        <v>63.35</v>
      </c>
      <c r="H1123" s="28">
        <v>3.07</v>
      </c>
      <c r="I1123" s="28">
        <v>3.17</v>
      </c>
      <c r="J1123" s="29">
        <v>3.3210000000000002E-3</v>
      </c>
      <c r="K1123" s="28">
        <v>3.07</v>
      </c>
      <c r="L1123" s="28">
        <v>3.17</v>
      </c>
      <c r="M1123" s="29">
        <f>C1123*J1123</f>
        <v>3.3210000000000002E-3</v>
      </c>
      <c r="N1123" s="30">
        <v>4607123977606</v>
      </c>
      <c r="O1123" s="27">
        <v>83</v>
      </c>
      <c r="P1123" s="27">
        <v>8302</v>
      </c>
      <c r="Q1123" s="27" t="s">
        <v>1430</v>
      </c>
      <c r="R1123" s="31">
        <f>VLOOKUP(Q1123,[1]Страна!D$1:F$120,2,FALSE)</f>
        <v>0.05</v>
      </c>
      <c r="S1123" s="32" t="s">
        <v>47</v>
      </c>
      <c r="T1123" s="27" t="str">
        <f>VLOOKUP(S1123,[1]Страна!$A$2:$B$246,2,0)</f>
        <v>РОССИЯ</v>
      </c>
      <c r="W1123" s="34"/>
      <c r="X1123" s="35" t="e">
        <f t="shared" si="129"/>
        <v>#N/A</v>
      </c>
      <c r="Y1123" s="35" t="e">
        <f>VLOOKUP(W1123,A1121:$S$5784,9,FALSE)</f>
        <v>#N/A</v>
      </c>
      <c r="Z1123" s="36" t="e">
        <f t="shared" si="131"/>
        <v>#N/A</v>
      </c>
      <c r="AA1123" s="37" t="e">
        <f t="shared" si="132"/>
        <v>#N/A</v>
      </c>
      <c r="AB1123" s="38" t="e">
        <f t="shared" si="133"/>
        <v>#N/A</v>
      </c>
      <c r="AC1123" s="39" t="e">
        <f t="shared" si="134"/>
        <v>#N/A</v>
      </c>
    </row>
    <row r="1124" spans="1:29" ht="10.5" customHeight="1">
      <c r="A1124" s="25">
        <v>38099</v>
      </c>
      <c r="B1124" s="26" t="s">
        <v>1510</v>
      </c>
      <c r="C1124" s="27">
        <v>3</v>
      </c>
      <c r="D1124" s="27" t="s">
        <v>26</v>
      </c>
      <c r="E1124" s="28">
        <v>859</v>
      </c>
      <c r="F1124" s="28">
        <v>2577</v>
      </c>
      <c r="G1124" s="28">
        <v>128.85</v>
      </c>
      <c r="H1124" s="28">
        <v>1.7</v>
      </c>
      <c r="I1124" s="28">
        <v>1.85</v>
      </c>
      <c r="J1124" s="29">
        <v>8.9999999999999998E-4</v>
      </c>
      <c r="K1124" s="28">
        <v>5.0999999999999996</v>
      </c>
      <c r="L1124" s="28">
        <v>5.55</v>
      </c>
      <c r="M1124" s="29">
        <v>2.7000000000000001E-3</v>
      </c>
      <c r="N1124" s="30">
        <v>4607123977279</v>
      </c>
      <c r="O1124" s="27">
        <v>83</v>
      </c>
      <c r="P1124" s="27">
        <v>8302</v>
      </c>
      <c r="Q1124" s="27" t="s">
        <v>1430</v>
      </c>
      <c r="R1124" s="31">
        <f>VLOOKUP(Q1124,[1]Страна!D$1:F$120,2,FALSE)</f>
        <v>0.05</v>
      </c>
      <c r="S1124" s="32" t="s">
        <v>47</v>
      </c>
      <c r="T1124" s="27" t="str">
        <f>VLOOKUP(S1124,[1]Страна!$A$2:$B$246,2,0)</f>
        <v>РОССИЯ</v>
      </c>
      <c r="W1124" s="34"/>
      <c r="X1124" s="35" t="e">
        <f t="shared" si="129"/>
        <v>#N/A</v>
      </c>
      <c r="Y1124" s="35" t="e">
        <f>VLOOKUP(W1124,A1122:$S$5784,9,FALSE)</f>
        <v>#N/A</v>
      </c>
      <c r="Z1124" s="36" t="e">
        <f t="shared" si="131"/>
        <v>#N/A</v>
      </c>
      <c r="AA1124" s="37" t="e">
        <f t="shared" si="132"/>
        <v>#N/A</v>
      </c>
      <c r="AB1124" s="38" t="e">
        <f t="shared" si="133"/>
        <v>#N/A</v>
      </c>
      <c r="AC1124" s="39" t="e">
        <f t="shared" si="134"/>
        <v>#N/A</v>
      </c>
    </row>
    <row r="1125" spans="1:29" ht="10.5" customHeight="1">
      <c r="A1125" s="25">
        <v>60900</v>
      </c>
      <c r="B1125" s="26" t="s">
        <v>1511</v>
      </c>
      <c r="C1125" s="27">
        <v>1</v>
      </c>
      <c r="D1125" s="27" t="s">
        <v>26</v>
      </c>
      <c r="E1125" s="28">
        <v>1649</v>
      </c>
      <c r="F1125" s="28">
        <v>1649</v>
      </c>
      <c r="G1125" s="28">
        <v>82.45</v>
      </c>
      <c r="H1125" s="28">
        <v>3.85</v>
      </c>
      <c r="I1125" s="28">
        <v>4.05</v>
      </c>
      <c r="J1125" s="29">
        <v>6.4799999999999996E-3</v>
      </c>
      <c r="K1125" s="28">
        <v>3.85</v>
      </c>
      <c r="L1125" s="28">
        <v>4.05</v>
      </c>
      <c r="M1125" s="29">
        <f>C1125*J1125</f>
        <v>6.4799999999999996E-3</v>
      </c>
      <c r="N1125" s="30">
        <v>4607123977613</v>
      </c>
      <c r="O1125" s="27">
        <v>83</v>
      </c>
      <c r="P1125" s="27">
        <v>8302</v>
      </c>
      <c r="Q1125" s="27" t="s">
        <v>1430</v>
      </c>
      <c r="R1125" s="31">
        <f>VLOOKUP(Q1125,[1]Страна!D$1:F$120,2,FALSE)</f>
        <v>0.05</v>
      </c>
      <c r="S1125" s="32" t="s">
        <v>47</v>
      </c>
      <c r="T1125" s="27" t="str">
        <f>VLOOKUP(S1125,[1]Страна!$A$2:$B$246,2,0)</f>
        <v>РОССИЯ</v>
      </c>
      <c r="W1125" s="34"/>
      <c r="X1125" s="35" t="e">
        <f t="shared" si="129"/>
        <v>#N/A</v>
      </c>
      <c r="Y1125" s="35" t="e">
        <f>VLOOKUP(W1125,A1123:$S$5784,9,FALSE)</f>
        <v>#N/A</v>
      </c>
      <c r="Z1125" s="36" t="e">
        <f t="shared" si="131"/>
        <v>#N/A</v>
      </c>
      <c r="AA1125" s="37" t="e">
        <f t="shared" si="132"/>
        <v>#N/A</v>
      </c>
      <c r="AB1125" s="38" t="e">
        <f t="shared" si="133"/>
        <v>#N/A</v>
      </c>
      <c r="AC1125" s="39" t="e">
        <f t="shared" si="134"/>
        <v>#N/A</v>
      </c>
    </row>
    <row r="1126" spans="1:29" ht="10.5" customHeight="1">
      <c r="A1126" s="41">
        <v>38100</v>
      </c>
      <c r="B1126" s="42" t="s">
        <v>1512</v>
      </c>
      <c r="C1126" s="43">
        <v>3</v>
      </c>
      <c r="D1126" s="44" t="s">
        <v>26</v>
      </c>
      <c r="E1126" s="45">
        <v>1046</v>
      </c>
      <c r="F1126" s="45">
        <v>3138</v>
      </c>
      <c r="G1126" s="46">
        <v>156.9</v>
      </c>
      <c r="H1126" s="46">
        <v>2.35</v>
      </c>
      <c r="I1126" s="46">
        <v>2.4500000000000002</v>
      </c>
      <c r="J1126" s="47">
        <v>5.3550000000000004E-3</v>
      </c>
      <c r="K1126" s="46">
        <v>7.0500000000000007</v>
      </c>
      <c r="L1126" s="46">
        <v>7.3500000000000005</v>
      </c>
      <c r="M1126" s="47">
        <v>1.6065000000000003E-2</v>
      </c>
      <c r="N1126" s="48" t="s">
        <v>1513</v>
      </c>
      <c r="O1126" s="49">
        <v>83</v>
      </c>
      <c r="P1126" s="49">
        <v>8302</v>
      </c>
      <c r="Q1126" s="49" t="s">
        <v>1430</v>
      </c>
      <c r="R1126" s="50">
        <v>0.05</v>
      </c>
      <c r="S1126" s="51" t="s">
        <v>47</v>
      </c>
      <c r="T1126" s="27" t="str">
        <f>VLOOKUP(S1126,[1]Страна!$A$2:$B$246,2,0)</f>
        <v>РОССИЯ</v>
      </c>
      <c r="W1126" s="34"/>
      <c r="X1126" s="35" t="e">
        <f t="shared" si="129"/>
        <v>#N/A</v>
      </c>
      <c r="Y1126" s="35" t="e">
        <f>VLOOKUP(W1126,A1124:$S$5784,9,FALSE)</f>
        <v>#N/A</v>
      </c>
      <c r="Z1126" s="36" t="e">
        <f t="shared" si="131"/>
        <v>#N/A</v>
      </c>
      <c r="AA1126" s="37" t="e">
        <f t="shared" si="132"/>
        <v>#N/A</v>
      </c>
      <c r="AB1126" s="38" t="e">
        <f t="shared" si="133"/>
        <v>#N/A</v>
      </c>
      <c r="AC1126" s="39" t="e">
        <f t="shared" si="134"/>
        <v>#N/A</v>
      </c>
    </row>
    <row r="1127" spans="1:29" ht="10.5" customHeight="1">
      <c r="A1127" s="25">
        <v>84264</v>
      </c>
      <c r="B1127" s="26" t="s">
        <v>1514</v>
      </c>
      <c r="C1127" s="27">
        <v>1</v>
      </c>
      <c r="D1127" s="27" t="s">
        <v>26</v>
      </c>
      <c r="E1127" s="28">
        <v>1088</v>
      </c>
      <c r="F1127" s="28">
        <v>1088</v>
      </c>
      <c r="G1127" s="28">
        <v>54.400000000000006</v>
      </c>
      <c r="H1127" s="28">
        <v>4.2</v>
      </c>
      <c r="I1127" s="28">
        <v>4.8</v>
      </c>
      <c r="J1127" s="29">
        <v>9.1140000000000006E-3</v>
      </c>
      <c r="K1127" s="28">
        <v>4.2</v>
      </c>
      <c r="L1127" s="28">
        <v>4.8</v>
      </c>
      <c r="M1127" s="29">
        <f>C1127*J1127</f>
        <v>9.1140000000000006E-3</v>
      </c>
      <c r="N1127" s="30">
        <v>4607123979075</v>
      </c>
      <c r="O1127" s="27">
        <v>83</v>
      </c>
      <c r="P1127" s="27">
        <v>8302</v>
      </c>
      <c r="Q1127" s="27" t="s">
        <v>1430</v>
      </c>
      <c r="R1127" s="31">
        <f>VLOOKUP(Q1127,[1]Страна!D$1:F$120,2,FALSE)</f>
        <v>0.05</v>
      </c>
      <c r="S1127" s="32" t="s">
        <v>47</v>
      </c>
      <c r="T1127" s="27" t="str">
        <f>VLOOKUP(S1127,[1]Страна!$A$2:$B$246,2,0)</f>
        <v>РОССИЯ</v>
      </c>
      <c r="W1127" s="40"/>
      <c r="X1127" s="35" t="e">
        <f t="shared" si="129"/>
        <v>#N/A</v>
      </c>
      <c r="Y1127" s="35" t="e">
        <f>VLOOKUP(W1127,A1125:$S$5784,9,FALSE)</f>
        <v>#N/A</v>
      </c>
      <c r="Z1127" s="36" t="e">
        <f t="shared" si="131"/>
        <v>#N/A</v>
      </c>
      <c r="AA1127" s="37" t="e">
        <f t="shared" si="132"/>
        <v>#N/A</v>
      </c>
      <c r="AB1127" s="38" t="e">
        <f t="shared" si="133"/>
        <v>#N/A</v>
      </c>
      <c r="AC1127" s="39" t="e">
        <f t="shared" si="134"/>
        <v>#N/A</v>
      </c>
    </row>
    <row r="1128" spans="1:29" ht="10.5" customHeight="1">
      <c r="A1128" s="25">
        <v>84265</v>
      </c>
      <c r="B1128" s="26" t="s">
        <v>1515</v>
      </c>
      <c r="C1128" s="27">
        <v>1</v>
      </c>
      <c r="D1128" s="27" t="s">
        <v>26</v>
      </c>
      <c r="E1128" s="28">
        <v>717</v>
      </c>
      <c r="F1128" s="28">
        <v>717</v>
      </c>
      <c r="G1128" s="28">
        <v>35.85</v>
      </c>
      <c r="H1128" s="28">
        <v>3.4</v>
      </c>
      <c r="I1128" s="28">
        <v>3.5</v>
      </c>
      <c r="J1128" s="29">
        <v>7.6229999999999996E-3</v>
      </c>
      <c r="K1128" s="28">
        <v>3.4</v>
      </c>
      <c r="L1128" s="28">
        <v>3.5</v>
      </c>
      <c r="M1128" s="29">
        <f>C1128*J1128</f>
        <v>7.6229999999999996E-3</v>
      </c>
      <c r="N1128" s="30">
        <v>4607123979082</v>
      </c>
      <c r="O1128" s="27">
        <v>83</v>
      </c>
      <c r="P1128" s="27">
        <v>8302</v>
      </c>
      <c r="Q1128" s="27" t="s">
        <v>1430</v>
      </c>
      <c r="R1128" s="31">
        <f>VLOOKUP(Q1128,[1]Страна!D$1:F$120,2,FALSE)</f>
        <v>0.05</v>
      </c>
      <c r="S1128" s="32" t="s">
        <v>47</v>
      </c>
      <c r="T1128" s="27" t="str">
        <f>VLOOKUP(S1128,[1]Страна!$A$2:$B$246,2,0)</f>
        <v>РОССИЯ</v>
      </c>
      <c r="W1128" s="34"/>
      <c r="X1128" s="35" t="e">
        <f t="shared" si="129"/>
        <v>#N/A</v>
      </c>
      <c r="Y1128" s="35" t="e">
        <f>VLOOKUP(W1128,A1126:$S$5784,9,FALSE)</f>
        <v>#N/A</v>
      </c>
      <c r="Z1128" s="36" t="e">
        <f t="shared" si="131"/>
        <v>#N/A</v>
      </c>
      <c r="AA1128" s="37" t="e">
        <f t="shared" si="132"/>
        <v>#N/A</v>
      </c>
      <c r="AB1128" s="38" t="e">
        <f t="shared" si="133"/>
        <v>#N/A</v>
      </c>
      <c r="AC1128" s="39" t="e">
        <f t="shared" si="134"/>
        <v>#N/A</v>
      </c>
    </row>
    <row r="1129" spans="1:29" ht="10.5" customHeight="1">
      <c r="A1129" s="25">
        <v>84266</v>
      </c>
      <c r="B1129" s="26" t="s">
        <v>1516</v>
      </c>
      <c r="C1129" s="27">
        <v>4</v>
      </c>
      <c r="D1129" s="27" t="s">
        <v>26</v>
      </c>
      <c r="E1129" s="28">
        <v>1235</v>
      </c>
      <c r="F1129" s="28">
        <v>4940</v>
      </c>
      <c r="G1129" s="28">
        <v>247</v>
      </c>
      <c r="H1129" s="28">
        <v>3</v>
      </c>
      <c r="I1129" s="28">
        <v>3.5</v>
      </c>
      <c r="J1129" s="29">
        <v>5.7535999999999997E-2</v>
      </c>
      <c r="K1129" s="28">
        <v>12</v>
      </c>
      <c r="L1129" s="28">
        <v>14</v>
      </c>
      <c r="M1129" s="29">
        <f>C1129*J1129</f>
        <v>0.23014399999999999</v>
      </c>
      <c r="N1129" s="30">
        <v>0</v>
      </c>
      <c r="O1129" s="27">
        <v>83</v>
      </c>
      <c r="P1129" s="27">
        <v>8302</v>
      </c>
      <c r="Q1129" s="27" t="s">
        <v>1430</v>
      </c>
      <c r="R1129" s="31">
        <f>VLOOKUP(Q1129,[1]Страна!D$1:F$120,2,FALSE)</f>
        <v>0.05</v>
      </c>
      <c r="S1129" s="32" t="s">
        <v>47</v>
      </c>
      <c r="T1129" s="27" t="str">
        <f>VLOOKUP(S1129,[1]Страна!$A$2:$B$246,2,0)</f>
        <v>РОССИЯ</v>
      </c>
      <c r="W1129" s="34"/>
      <c r="X1129" s="35" t="e">
        <f t="shared" si="129"/>
        <v>#N/A</v>
      </c>
      <c r="Y1129" s="35" t="e">
        <f>VLOOKUP(W1129,A1127:$S$5784,9,FALSE)</f>
        <v>#N/A</v>
      </c>
      <c r="Z1129" s="36" t="e">
        <f t="shared" si="131"/>
        <v>#N/A</v>
      </c>
      <c r="AA1129" s="37" t="e">
        <f t="shared" si="132"/>
        <v>#N/A</v>
      </c>
      <c r="AB1129" s="38" t="e">
        <f t="shared" si="133"/>
        <v>#N/A</v>
      </c>
      <c r="AC1129" s="39" t="e">
        <f t="shared" si="134"/>
        <v>#N/A</v>
      </c>
    </row>
    <row r="1130" spans="1:29" ht="10.5" customHeight="1">
      <c r="A1130" s="25">
        <v>38101</v>
      </c>
      <c r="B1130" s="26" t="s">
        <v>1517</v>
      </c>
      <c r="C1130" s="27">
        <v>1</v>
      </c>
      <c r="D1130" s="27" t="s">
        <v>26</v>
      </c>
      <c r="E1130" s="28">
        <v>1175</v>
      </c>
      <c r="F1130" s="28">
        <v>1175</v>
      </c>
      <c r="G1130" s="28">
        <v>58.75</v>
      </c>
      <c r="H1130" s="28">
        <v>2.74</v>
      </c>
      <c r="I1130" s="28">
        <v>2.84</v>
      </c>
      <c r="J1130" s="29">
        <v>1.248E-3</v>
      </c>
      <c r="K1130" s="28">
        <v>2.74</v>
      </c>
      <c r="L1130" s="28">
        <v>2.84</v>
      </c>
      <c r="M1130" s="29">
        <f>C1130*J1130</f>
        <v>1.248E-3</v>
      </c>
      <c r="N1130" s="30">
        <v>4607123977293</v>
      </c>
      <c r="O1130" s="27">
        <v>83</v>
      </c>
      <c r="P1130" s="27">
        <v>8302</v>
      </c>
      <c r="Q1130" s="27" t="s">
        <v>1430</v>
      </c>
      <c r="R1130" s="31">
        <f>VLOOKUP(Q1130,[1]Страна!D$1:F$120,2,FALSE)</f>
        <v>0.05</v>
      </c>
      <c r="S1130" s="32" t="s">
        <v>47</v>
      </c>
      <c r="T1130" s="27" t="str">
        <f>VLOOKUP(S1130,[1]Страна!$A$2:$B$246,2,0)</f>
        <v>РОССИЯ</v>
      </c>
      <c r="W1130" s="34"/>
      <c r="X1130" s="35" t="e">
        <f t="shared" si="129"/>
        <v>#N/A</v>
      </c>
      <c r="Y1130" s="35" t="e">
        <f>VLOOKUP(W1130,A1128:$S$5784,9,FALSE)</f>
        <v>#N/A</v>
      </c>
      <c r="Z1130" s="36" t="e">
        <f t="shared" si="131"/>
        <v>#N/A</v>
      </c>
      <c r="AA1130" s="37" t="e">
        <f t="shared" si="132"/>
        <v>#N/A</v>
      </c>
      <c r="AB1130" s="38" t="e">
        <f t="shared" si="133"/>
        <v>#N/A</v>
      </c>
      <c r="AC1130" s="39" t="e">
        <f t="shared" si="134"/>
        <v>#N/A</v>
      </c>
    </row>
    <row r="1131" spans="1:29" ht="10.5" customHeight="1">
      <c r="A1131" s="25">
        <v>84267</v>
      </c>
      <c r="B1131" s="26" t="s">
        <v>1518</v>
      </c>
      <c r="C1131" s="27">
        <v>1</v>
      </c>
      <c r="D1131" s="27" t="s">
        <v>26</v>
      </c>
      <c r="E1131" s="28">
        <v>408</v>
      </c>
      <c r="F1131" s="28">
        <v>408</v>
      </c>
      <c r="G1131" s="28">
        <v>20.400000000000002</v>
      </c>
      <c r="H1131" s="28">
        <v>1.1000000000000001</v>
      </c>
      <c r="I1131" s="28">
        <v>2</v>
      </c>
      <c r="J1131" s="29">
        <v>2.64E-3</v>
      </c>
      <c r="K1131" s="28">
        <v>1.1000000000000001</v>
      </c>
      <c r="L1131" s="28">
        <v>2</v>
      </c>
      <c r="M1131" s="29">
        <v>2.64E-3</v>
      </c>
      <c r="N1131" s="30" t="s">
        <v>1519</v>
      </c>
      <c r="O1131" s="27">
        <v>83</v>
      </c>
      <c r="P1131" s="27">
        <v>8302</v>
      </c>
      <c r="Q1131" s="27" t="s">
        <v>1430</v>
      </c>
      <c r="R1131" s="31">
        <f>VLOOKUP(Q1131,[1]Страна!D$1:F$120,2,FALSE)</f>
        <v>0.05</v>
      </c>
      <c r="S1131" s="32" t="s">
        <v>47</v>
      </c>
      <c r="T1131" s="27" t="str">
        <f>VLOOKUP(S1131,[1]Страна!$A$2:$B$246,2,0)</f>
        <v>РОССИЯ</v>
      </c>
      <c r="W1131" s="34"/>
      <c r="X1131" s="35" t="e">
        <f t="shared" si="129"/>
        <v>#N/A</v>
      </c>
      <c r="Y1131" s="35" t="e">
        <f>VLOOKUP(W1131,A1129:$S$5784,9,FALSE)</f>
        <v>#N/A</v>
      </c>
      <c r="Z1131" s="36" t="e">
        <f t="shared" si="131"/>
        <v>#N/A</v>
      </c>
      <c r="AA1131" s="37" t="e">
        <f t="shared" si="132"/>
        <v>#N/A</v>
      </c>
      <c r="AB1131" s="38" t="e">
        <f t="shared" si="133"/>
        <v>#N/A</v>
      </c>
      <c r="AC1131" s="39" t="e">
        <f t="shared" si="134"/>
        <v>#N/A</v>
      </c>
    </row>
    <row r="1132" spans="1:29" ht="10.5" customHeight="1">
      <c r="A1132" s="25">
        <v>222885</v>
      </c>
      <c r="B1132" s="26" t="s">
        <v>1520</v>
      </c>
      <c r="C1132" s="27">
        <v>2</v>
      </c>
      <c r="D1132" s="27" t="s">
        <v>26</v>
      </c>
      <c r="E1132" s="28">
        <v>816</v>
      </c>
      <c r="F1132" s="28">
        <v>1632</v>
      </c>
      <c r="G1132" s="28">
        <v>81.599999999999994</v>
      </c>
      <c r="H1132" s="28">
        <v>1.2</v>
      </c>
      <c r="I1132" s="28">
        <v>1.5</v>
      </c>
      <c r="J1132" s="29">
        <v>4.1399999999999996E-3</v>
      </c>
      <c r="K1132" s="28">
        <v>2.4</v>
      </c>
      <c r="L1132" s="28">
        <v>3</v>
      </c>
      <c r="M1132" s="29">
        <v>8.2799999999999992E-3</v>
      </c>
      <c r="N1132" s="30">
        <v>4607123978269</v>
      </c>
      <c r="O1132" s="27">
        <v>83</v>
      </c>
      <c r="P1132" s="27">
        <v>8302</v>
      </c>
      <c r="Q1132" s="27" t="s">
        <v>1430</v>
      </c>
      <c r="R1132" s="31">
        <f>VLOOKUP(Q1132,[1]Страна!D$1:F$120,2,FALSE)</f>
        <v>0.05</v>
      </c>
      <c r="S1132" s="32" t="s">
        <v>47</v>
      </c>
      <c r="T1132" s="27" t="str">
        <f>VLOOKUP(S1132,[1]Страна!$A$2:$B$246,2,0)</f>
        <v>РОССИЯ</v>
      </c>
      <c r="W1132" s="34"/>
      <c r="X1132" s="35" t="e">
        <f t="shared" si="129"/>
        <v>#N/A</v>
      </c>
      <c r="Y1132" s="35" t="e">
        <f>VLOOKUP(W1132,A1130:$S$5784,9,FALSE)</f>
        <v>#N/A</v>
      </c>
      <c r="Z1132" s="36" t="e">
        <f t="shared" si="131"/>
        <v>#N/A</v>
      </c>
      <c r="AA1132" s="37" t="e">
        <f t="shared" si="132"/>
        <v>#N/A</v>
      </c>
      <c r="AB1132" s="38" t="e">
        <f t="shared" si="133"/>
        <v>#N/A</v>
      </c>
      <c r="AC1132" s="39" t="e">
        <f t="shared" si="134"/>
        <v>#N/A</v>
      </c>
    </row>
    <row r="1133" spans="1:29" ht="10.5" customHeight="1">
      <c r="A1133" s="25">
        <v>222881</v>
      </c>
      <c r="B1133" s="26" t="s">
        <v>1521</v>
      </c>
      <c r="C1133" s="27">
        <v>2</v>
      </c>
      <c r="D1133" s="27" t="s">
        <v>26</v>
      </c>
      <c r="E1133" s="28">
        <v>700</v>
      </c>
      <c r="F1133" s="28">
        <v>1400</v>
      </c>
      <c r="G1133" s="28">
        <v>70</v>
      </c>
      <c r="H1133" s="28">
        <v>1.5</v>
      </c>
      <c r="I1133" s="28">
        <v>2</v>
      </c>
      <c r="J1133" s="29">
        <v>6.3E-3</v>
      </c>
      <c r="K1133" s="28">
        <v>3</v>
      </c>
      <c r="L1133" s="28">
        <v>4</v>
      </c>
      <c r="M1133" s="29">
        <v>1.26E-2</v>
      </c>
      <c r="N1133" s="30">
        <v>4607123977859</v>
      </c>
      <c r="O1133" s="27">
        <v>83</v>
      </c>
      <c r="P1133" s="27">
        <v>8302</v>
      </c>
      <c r="Q1133" s="27" t="s">
        <v>1430</v>
      </c>
      <c r="R1133" s="31">
        <f>VLOOKUP(Q1133,[1]Страна!D$1:F$120,2,FALSE)</f>
        <v>0.05</v>
      </c>
      <c r="S1133" s="32" t="s">
        <v>47</v>
      </c>
      <c r="T1133" s="27" t="str">
        <f>VLOOKUP(S1133,[1]Страна!$A$2:$B$246,2,0)</f>
        <v>РОССИЯ</v>
      </c>
      <c r="W1133" s="34"/>
      <c r="X1133" s="35" t="e">
        <f t="shared" si="129"/>
        <v>#N/A</v>
      </c>
      <c r="Y1133" s="35" t="e">
        <f>VLOOKUP(W1133,A1131:$S$5784,9,FALSE)</f>
        <v>#N/A</v>
      </c>
      <c r="Z1133" s="36" t="e">
        <f t="shared" si="131"/>
        <v>#N/A</v>
      </c>
      <c r="AA1133" s="37" t="e">
        <f t="shared" si="132"/>
        <v>#N/A</v>
      </c>
      <c r="AB1133" s="38" t="e">
        <f t="shared" si="133"/>
        <v>#N/A</v>
      </c>
      <c r="AC1133" s="39" t="e">
        <f t="shared" si="134"/>
        <v>#N/A</v>
      </c>
    </row>
    <row r="1134" spans="1:29" ht="10.5" customHeight="1">
      <c r="A1134" s="25">
        <v>33983</v>
      </c>
      <c r="B1134" s="26" t="s">
        <v>1522</v>
      </c>
      <c r="C1134" s="27">
        <v>1</v>
      </c>
      <c r="D1134" s="27" t="s">
        <v>26</v>
      </c>
      <c r="E1134" s="28">
        <v>833</v>
      </c>
      <c r="F1134" s="28">
        <v>833</v>
      </c>
      <c r="G1134" s="28">
        <v>41.650000000000006</v>
      </c>
      <c r="H1134" s="28">
        <v>1</v>
      </c>
      <c r="I1134" s="28">
        <v>1.1000000000000001</v>
      </c>
      <c r="J1134" s="29">
        <v>1.1999999999999999E-3</v>
      </c>
      <c r="K1134" s="28">
        <v>1</v>
      </c>
      <c r="L1134" s="28">
        <v>1.1000000000000001</v>
      </c>
      <c r="M1134" s="29">
        <f>C1134*J1134</f>
        <v>1.1999999999999999E-3</v>
      </c>
      <c r="N1134" s="30">
        <v>4607123975893</v>
      </c>
      <c r="O1134" s="27">
        <v>83</v>
      </c>
      <c r="P1134" s="27">
        <v>8302</v>
      </c>
      <c r="Q1134" s="27" t="s">
        <v>1430</v>
      </c>
      <c r="R1134" s="31">
        <f>VLOOKUP(Q1134,[1]Страна!D$1:F$120,2,FALSE)</f>
        <v>0.05</v>
      </c>
      <c r="S1134" s="32" t="s">
        <v>47</v>
      </c>
      <c r="T1134" s="27" t="str">
        <f>VLOOKUP(S1134,[1]Страна!$A$2:$B$246,2,0)</f>
        <v>РОССИЯ</v>
      </c>
      <c r="W1134" s="34"/>
      <c r="X1134" s="35" t="e">
        <f t="shared" ref="X1134:X1161" si="135">VLOOKUP(W1134,$A$2:$S$5784,8,FALSE)</f>
        <v>#N/A</v>
      </c>
      <c r="Y1134" s="35" t="e">
        <f>VLOOKUP(W1134,A1132:$S$5784,9,FALSE)</f>
        <v>#N/A</v>
      </c>
      <c r="Z1134" s="36" t="e">
        <f t="shared" si="131"/>
        <v>#N/A</v>
      </c>
      <c r="AA1134" s="37" t="e">
        <f t="shared" si="132"/>
        <v>#N/A</v>
      </c>
      <c r="AB1134" s="38" t="e">
        <f t="shared" si="133"/>
        <v>#N/A</v>
      </c>
      <c r="AC1134" s="39" t="e">
        <f t="shared" si="134"/>
        <v>#N/A</v>
      </c>
    </row>
    <row r="1135" spans="1:29" ht="10.5" customHeight="1">
      <c r="A1135" s="25">
        <v>33497</v>
      </c>
      <c r="B1135" s="26" t="s">
        <v>1523</v>
      </c>
      <c r="C1135" s="27">
        <v>1</v>
      </c>
      <c r="D1135" s="27" t="s">
        <v>26</v>
      </c>
      <c r="E1135" s="28">
        <v>995</v>
      </c>
      <c r="F1135" s="28">
        <v>995</v>
      </c>
      <c r="G1135" s="28">
        <v>49.75</v>
      </c>
      <c r="H1135" s="28">
        <v>1.3</v>
      </c>
      <c r="I1135" s="28">
        <v>1.4</v>
      </c>
      <c r="J1135" s="29">
        <v>4.0000000000000001E-3</v>
      </c>
      <c r="K1135" s="28">
        <v>1.3</v>
      </c>
      <c r="L1135" s="28">
        <v>1.4</v>
      </c>
      <c r="M1135" s="29">
        <f>C1135*J1135</f>
        <v>4.0000000000000001E-3</v>
      </c>
      <c r="N1135" s="30">
        <v>4607123975909</v>
      </c>
      <c r="O1135" s="27">
        <v>83</v>
      </c>
      <c r="P1135" s="27">
        <v>8302</v>
      </c>
      <c r="Q1135" s="27" t="s">
        <v>1430</v>
      </c>
      <c r="R1135" s="31">
        <f>VLOOKUP(Q1135,[1]Страна!D$1:F$120,2,FALSE)</f>
        <v>0.05</v>
      </c>
      <c r="S1135" s="32" t="s">
        <v>47</v>
      </c>
      <c r="T1135" s="27" t="str">
        <f>VLOOKUP(S1135,[1]Страна!$A$2:$B$246,2,0)</f>
        <v>РОССИЯ</v>
      </c>
      <c r="W1135" s="34"/>
      <c r="X1135" s="35" t="e">
        <f t="shared" si="135"/>
        <v>#N/A</v>
      </c>
      <c r="Y1135" s="35" t="e">
        <f>VLOOKUP(W1135,A1133:$S$5784,9,FALSE)</f>
        <v>#N/A</v>
      </c>
      <c r="Z1135" s="36" t="e">
        <f t="shared" si="131"/>
        <v>#N/A</v>
      </c>
      <c r="AA1135" s="37" t="e">
        <f t="shared" si="132"/>
        <v>#N/A</v>
      </c>
      <c r="AB1135" s="38" t="e">
        <f t="shared" si="133"/>
        <v>#N/A</v>
      </c>
      <c r="AC1135" s="39" t="e">
        <f t="shared" si="134"/>
        <v>#N/A</v>
      </c>
    </row>
    <row r="1136" spans="1:29" ht="10.5" customHeight="1">
      <c r="A1136" s="25">
        <v>33196</v>
      </c>
      <c r="B1136" s="26" t="s">
        <v>1524</v>
      </c>
      <c r="C1136" s="27">
        <v>1</v>
      </c>
      <c r="D1136" s="27" t="s">
        <v>26</v>
      </c>
      <c r="E1136" s="28">
        <v>1394</v>
      </c>
      <c r="F1136" s="28">
        <v>1394</v>
      </c>
      <c r="G1136" s="28">
        <v>69.7</v>
      </c>
      <c r="H1136" s="28">
        <v>1.6</v>
      </c>
      <c r="I1136" s="28">
        <v>1.9</v>
      </c>
      <c r="J1136" s="29">
        <v>0.32796500000000001</v>
      </c>
      <c r="K1136" s="28">
        <v>1.6</v>
      </c>
      <c r="L1136" s="28">
        <v>1.9</v>
      </c>
      <c r="M1136" s="29">
        <v>0.32796500000000001</v>
      </c>
      <c r="N1136" s="30" t="s">
        <v>1525</v>
      </c>
      <c r="O1136" s="27">
        <v>83</v>
      </c>
      <c r="P1136" s="27">
        <v>8302</v>
      </c>
      <c r="Q1136" s="27" t="s">
        <v>1430</v>
      </c>
      <c r="R1136" s="31">
        <f>VLOOKUP(Q1136,[1]Страна!D$1:F$120,2,FALSE)</f>
        <v>0.05</v>
      </c>
      <c r="S1136" s="32" t="s">
        <v>47</v>
      </c>
      <c r="T1136" s="27" t="str">
        <f>VLOOKUP(S1136,[1]Страна!$A$2:$B$246,2,0)</f>
        <v>РОССИЯ</v>
      </c>
      <c r="W1136" s="34"/>
      <c r="X1136" s="35" t="e">
        <f t="shared" si="135"/>
        <v>#N/A</v>
      </c>
      <c r="Y1136" s="35" t="e">
        <f>VLOOKUP(W1136,A1134:$S$5784,9,FALSE)</f>
        <v>#N/A</v>
      </c>
      <c r="Z1136" s="36" t="e">
        <f t="shared" si="131"/>
        <v>#N/A</v>
      </c>
      <c r="AA1136" s="37" t="e">
        <f t="shared" si="132"/>
        <v>#N/A</v>
      </c>
      <c r="AB1136" s="38" t="e">
        <f t="shared" si="133"/>
        <v>#N/A</v>
      </c>
      <c r="AC1136" s="39" t="e">
        <f t="shared" si="134"/>
        <v>#N/A</v>
      </c>
    </row>
    <row r="1137" spans="1:29" ht="10.5" customHeight="1">
      <c r="A1137" s="25">
        <v>162783</v>
      </c>
      <c r="B1137" s="26" t="s">
        <v>1526</v>
      </c>
      <c r="C1137" s="27">
        <v>1</v>
      </c>
      <c r="D1137" s="27" t="s">
        <v>26</v>
      </c>
      <c r="E1137" s="28">
        <v>4191</v>
      </c>
      <c r="F1137" s="28">
        <v>4191</v>
      </c>
      <c r="G1137" s="28">
        <v>209.55</v>
      </c>
      <c r="H1137" s="28">
        <v>7.7</v>
      </c>
      <c r="I1137" s="28">
        <v>9.4</v>
      </c>
      <c r="J1137" s="29">
        <v>1.89E-2</v>
      </c>
      <c r="K1137" s="28">
        <v>7.7</v>
      </c>
      <c r="L1137" s="28">
        <v>9.4</v>
      </c>
      <c r="M1137" s="29">
        <v>1.89E-2</v>
      </c>
      <c r="N1137" s="30" t="s">
        <v>1527</v>
      </c>
      <c r="O1137" s="27">
        <v>83</v>
      </c>
      <c r="P1137" s="27">
        <v>8302</v>
      </c>
      <c r="Q1137" s="27" t="s">
        <v>1430</v>
      </c>
      <c r="R1137" s="31">
        <f>VLOOKUP(Q1137,[1]Страна!D$1:F$120,2,FALSE)</f>
        <v>0.05</v>
      </c>
      <c r="S1137" s="32" t="s">
        <v>47</v>
      </c>
      <c r="T1137" s="27" t="str">
        <f>VLOOKUP(S1137,[1]Страна!$A$2:$B$246,2,0)</f>
        <v>РОССИЯ</v>
      </c>
      <c r="W1137" s="34"/>
      <c r="X1137" s="35" t="e">
        <f t="shared" si="135"/>
        <v>#N/A</v>
      </c>
      <c r="Y1137" s="35" t="e">
        <f>VLOOKUP(W1137,A1135:$S$5784,9,FALSE)</f>
        <v>#N/A</v>
      </c>
      <c r="Z1137" s="36" t="e">
        <f t="shared" si="131"/>
        <v>#N/A</v>
      </c>
      <c r="AA1137" s="37" t="e">
        <f t="shared" si="132"/>
        <v>#N/A</v>
      </c>
      <c r="AB1137" s="38" t="e">
        <f t="shared" si="133"/>
        <v>#N/A</v>
      </c>
      <c r="AC1137" s="39" t="e">
        <f t="shared" si="134"/>
        <v>#N/A</v>
      </c>
    </row>
    <row r="1138" spans="1:29" ht="10.5" customHeight="1">
      <c r="A1138" s="25">
        <v>17809</v>
      </c>
      <c r="B1138" s="26" t="s">
        <v>1528</v>
      </c>
      <c r="C1138" s="27">
        <v>1</v>
      </c>
      <c r="D1138" s="27" t="s">
        <v>26</v>
      </c>
      <c r="E1138" s="28">
        <v>204</v>
      </c>
      <c r="F1138" s="28">
        <v>204</v>
      </c>
      <c r="G1138" s="28">
        <v>14.280000000000001</v>
      </c>
      <c r="H1138" s="28">
        <v>2.7</v>
      </c>
      <c r="I1138" s="28">
        <v>3</v>
      </c>
      <c r="J1138" s="29">
        <v>6.9899999999999997E-4</v>
      </c>
      <c r="K1138" s="28">
        <v>2.7</v>
      </c>
      <c r="L1138" s="28">
        <v>3</v>
      </c>
      <c r="M1138" s="29">
        <v>6.9899999999999997E-4</v>
      </c>
      <c r="N1138" s="30">
        <v>4607123970713</v>
      </c>
      <c r="O1138" s="27">
        <v>83</v>
      </c>
      <c r="P1138" s="27">
        <v>8302</v>
      </c>
      <c r="Q1138" s="27" t="s">
        <v>1430</v>
      </c>
      <c r="R1138" s="31">
        <f>VLOOKUP(Q1138,[1]Страна!D$1:F$120,2,FALSE)</f>
        <v>0.05</v>
      </c>
      <c r="S1138" s="32" t="s">
        <v>47</v>
      </c>
      <c r="T1138" s="27" t="str">
        <f>VLOOKUP(S1138,[1]Страна!$A$2:$B$246,2,0)</f>
        <v>РОССИЯ</v>
      </c>
      <c r="W1138" s="34"/>
      <c r="X1138" s="35" t="e">
        <f t="shared" si="135"/>
        <v>#N/A</v>
      </c>
      <c r="Y1138" s="35" t="e">
        <f>VLOOKUP(W1138,A1136:$S$5784,9,FALSE)</f>
        <v>#N/A</v>
      </c>
      <c r="Z1138" s="36" t="e">
        <f t="shared" si="131"/>
        <v>#N/A</v>
      </c>
      <c r="AA1138" s="37" t="e">
        <f t="shared" si="132"/>
        <v>#N/A</v>
      </c>
      <c r="AB1138" s="38" t="e">
        <f t="shared" si="133"/>
        <v>#N/A</v>
      </c>
      <c r="AC1138" s="39" t="e">
        <f t="shared" si="134"/>
        <v>#N/A</v>
      </c>
    </row>
    <row r="1139" spans="1:29" ht="10.5" customHeight="1">
      <c r="A1139" s="25">
        <v>505</v>
      </c>
      <c r="B1139" s="26" t="s">
        <v>1529</v>
      </c>
      <c r="C1139" s="27">
        <v>1</v>
      </c>
      <c r="D1139" s="27" t="s">
        <v>26</v>
      </c>
      <c r="E1139" s="28">
        <v>485</v>
      </c>
      <c r="F1139" s="28">
        <v>485</v>
      </c>
      <c r="G1139" s="28">
        <v>24.25</v>
      </c>
      <c r="H1139" s="28">
        <v>1.9</v>
      </c>
      <c r="I1139" s="28">
        <v>2</v>
      </c>
      <c r="J1139" s="29">
        <v>2.6879999999999999E-3</v>
      </c>
      <c r="K1139" s="28">
        <v>1.9</v>
      </c>
      <c r="L1139" s="28">
        <v>2</v>
      </c>
      <c r="M1139" s="29">
        <f t="shared" ref="M1139:M1148" si="136">C1139*J1139</f>
        <v>2.6879999999999999E-3</v>
      </c>
      <c r="N1139" s="30">
        <v>4607123970461</v>
      </c>
      <c r="O1139" s="27">
        <v>83</v>
      </c>
      <c r="P1139" s="27">
        <v>8302</v>
      </c>
      <c r="Q1139" s="27" t="s">
        <v>1430</v>
      </c>
      <c r="R1139" s="31">
        <f>VLOOKUP(Q1139,[1]Страна!D$1:F$120,2,FALSE)</f>
        <v>0.05</v>
      </c>
      <c r="S1139" s="32" t="s">
        <v>47</v>
      </c>
      <c r="T1139" s="27" t="str">
        <f>VLOOKUP(S1139,[1]Страна!$A$2:$B$246,2,0)</f>
        <v>РОССИЯ</v>
      </c>
      <c r="W1139" s="34"/>
      <c r="X1139" s="35" t="e">
        <f t="shared" si="135"/>
        <v>#N/A</v>
      </c>
      <c r="Y1139" s="35" t="e">
        <f>VLOOKUP(W1139,A1137:$S$5784,9,FALSE)</f>
        <v>#N/A</v>
      </c>
      <c r="Z1139" s="36" t="e">
        <f t="shared" si="131"/>
        <v>#N/A</v>
      </c>
      <c r="AA1139" s="37" t="e">
        <f t="shared" si="132"/>
        <v>#N/A</v>
      </c>
      <c r="AB1139" s="38" t="e">
        <f t="shared" si="133"/>
        <v>#N/A</v>
      </c>
      <c r="AC1139" s="39" t="e">
        <f t="shared" si="134"/>
        <v>#N/A</v>
      </c>
    </row>
    <row r="1140" spans="1:29" ht="10.5" customHeight="1">
      <c r="A1140" s="25">
        <v>3551</v>
      </c>
      <c r="B1140" s="26" t="s">
        <v>1530</v>
      </c>
      <c r="C1140" s="27">
        <v>1</v>
      </c>
      <c r="D1140" s="27" t="s">
        <v>26</v>
      </c>
      <c r="E1140" s="28">
        <v>451</v>
      </c>
      <c r="F1140" s="28">
        <v>451</v>
      </c>
      <c r="G1140" s="28">
        <v>22.55</v>
      </c>
      <c r="H1140" s="28">
        <v>1.2</v>
      </c>
      <c r="I1140" s="28">
        <v>1.3</v>
      </c>
      <c r="J1140" s="29">
        <v>2.3040000000000001E-3</v>
      </c>
      <c r="K1140" s="28">
        <v>1.2</v>
      </c>
      <c r="L1140" s="28">
        <v>1.3</v>
      </c>
      <c r="M1140" s="29">
        <f t="shared" si="136"/>
        <v>2.3040000000000001E-3</v>
      </c>
      <c r="N1140" s="30">
        <v>4607123972137</v>
      </c>
      <c r="O1140" s="27">
        <v>83</v>
      </c>
      <c r="P1140" s="27">
        <v>8302</v>
      </c>
      <c r="Q1140" s="27" t="s">
        <v>1430</v>
      </c>
      <c r="R1140" s="31">
        <f>VLOOKUP(Q1140,[1]Страна!D$1:F$120,2,FALSE)</f>
        <v>0.05</v>
      </c>
      <c r="S1140" s="32" t="s">
        <v>47</v>
      </c>
      <c r="T1140" s="27" t="str">
        <f>VLOOKUP(S1140,[1]Страна!$A$2:$B$246,2,0)</f>
        <v>РОССИЯ</v>
      </c>
      <c r="W1140" s="34"/>
      <c r="X1140" s="35" t="e">
        <f t="shared" si="135"/>
        <v>#N/A</v>
      </c>
      <c r="Y1140" s="35" t="e">
        <f>VLOOKUP(W1140,A1138:$S$5784,9,FALSE)</f>
        <v>#N/A</v>
      </c>
      <c r="Z1140" s="36" t="e">
        <f t="shared" si="131"/>
        <v>#N/A</v>
      </c>
      <c r="AA1140" s="37" t="e">
        <f t="shared" si="132"/>
        <v>#N/A</v>
      </c>
      <c r="AB1140" s="38" t="e">
        <f t="shared" si="133"/>
        <v>#N/A</v>
      </c>
      <c r="AC1140" s="39" t="e">
        <f t="shared" si="134"/>
        <v>#N/A</v>
      </c>
    </row>
    <row r="1141" spans="1:29" ht="10.5" customHeight="1">
      <c r="A1141" s="25">
        <v>3552</v>
      </c>
      <c r="B1141" s="26" t="s">
        <v>1531</v>
      </c>
      <c r="C1141" s="27">
        <v>1</v>
      </c>
      <c r="D1141" s="27" t="s">
        <v>26</v>
      </c>
      <c r="E1141" s="28">
        <v>451</v>
      </c>
      <c r="F1141" s="28">
        <v>451</v>
      </c>
      <c r="G1141" s="28">
        <v>22.55</v>
      </c>
      <c r="H1141" s="28">
        <v>1.2</v>
      </c>
      <c r="I1141" s="28">
        <v>1.3</v>
      </c>
      <c r="J1141" s="29">
        <v>1.815E-3</v>
      </c>
      <c r="K1141" s="28">
        <v>1.2</v>
      </c>
      <c r="L1141" s="28">
        <v>1.3</v>
      </c>
      <c r="M1141" s="29">
        <f t="shared" si="136"/>
        <v>1.815E-3</v>
      </c>
      <c r="N1141" s="30">
        <v>4607123972328</v>
      </c>
      <c r="O1141" s="27">
        <v>83</v>
      </c>
      <c r="P1141" s="27">
        <v>8302</v>
      </c>
      <c r="Q1141" s="27" t="s">
        <v>1430</v>
      </c>
      <c r="R1141" s="31">
        <f>VLOOKUP(Q1141,[1]Страна!D$1:F$120,2,FALSE)</f>
        <v>0.05</v>
      </c>
      <c r="S1141" s="32" t="s">
        <v>47</v>
      </c>
      <c r="T1141" s="27" t="str">
        <f>VLOOKUP(S1141,[1]Страна!$A$2:$B$246,2,0)</f>
        <v>РОССИЯ</v>
      </c>
      <c r="W1141" s="34"/>
      <c r="X1141" s="35" t="e">
        <f t="shared" si="135"/>
        <v>#N/A</v>
      </c>
      <c r="Y1141" s="35" t="e">
        <f>VLOOKUP(W1141,A1139:$S$5784,9,FALSE)</f>
        <v>#N/A</v>
      </c>
      <c r="Z1141" s="36" t="e">
        <f t="shared" si="131"/>
        <v>#N/A</v>
      </c>
      <c r="AA1141" s="37" t="e">
        <f t="shared" si="132"/>
        <v>#N/A</v>
      </c>
      <c r="AB1141" s="38" t="e">
        <f t="shared" si="133"/>
        <v>#N/A</v>
      </c>
      <c r="AC1141" s="39" t="e">
        <f t="shared" si="134"/>
        <v>#N/A</v>
      </c>
    </row>
    <row r="1142" spans="1:29" ht="10.5" customHeight="1">
      <c r="A1142" s="25">
        <v>4513</v>
      </c>
      <c r="B1142" s="26" t="s">
        <v>1532</v>
      </c>
      <c r="C1142" s="27">
        <v>1</v>
      </c>
      <c r="D1142" s="27" t="s">
        <v>26</v>
      </c>
      <c r="E1142" s="28">
        <v>425</v>
      </c>
      <c r="F1142" s="28">
        <v>425</v>
      </c>
      <c r="G1142" s="28">
        <v>21.25</v>
      </c>
      <c r="H1142" s="28">
        <v>1.5</v>
      </c>
      <c r="I1142" s="28">
        <v>2</v>
      </c>
      <c r="J1142" s="29">
        <v>1.4E-3</v>
      </c>
      <c r="K1142" s="28">
        <v>1.5</v>
      </c>
      <c r="L1142" s="28">
        <v>2</v>
      </c>
      <c r="M1142" s="29">
        <f t="shared" si="136"/>
        <v>1.4E-3</v>
      </c>
      <c r="N1142" s="30">
        <v>4607123972731</v>
      </c>
      <c r="O1142" s="27">
        <v>83</v>
      </c>
      <c r="P1142" s="27">
        <v>8302</v>
      </c>
      <c r="Q1142" s="27" t="s">
        <v>1430</v>
      </c>
      <c r="R1142" s="31">
        <f>VLOOKUP(Q1142,[1]Страна!D$1:F$120,2,FALSE)</f>
        <v>0.05</v>
      </c>
      <c r="S1142" s="32" t="s">
        <v>47</v>
      </c>
      <c r="T1142" s="27" t="str">
        <f>VLOOKUP(S1142,[1]Страна!$A$2:$B$246,2,0)</f>
        <v>РОССИЯ</v>
      </c>
      <c r="W1142" s="34"/>
      <c r="X1142" s="35" t="e">
        <f t="shared" si="135"/>
        <v>#N/A</v>
      </c>
      <c r="Y1142" s="35" t="e">
        <f>VLOOKUP(W1142,A1140:$S$5784,9,FALSE)</f>
        <v>#N/A</v>
      </c>
      <c r="Z1142" s="36" t="e">
        <f t="shared" si="131"/>
        <v>#N/A</v>
      </c>
      <c r="AA1142" s="37" t="e">
        <f t="shared" si="132"/>
        <v>#N/A</v>
      </c>
      <c r="AB1142" s="38" t="e">
        <f t="shared" si="133"/>
        <v>#N/A</v>
      </c>
      <c r="AC1142" s="39" t="e">
        <f t="shared" si="134"/>
        <v>#N/A</v>
      </c>
    </row>
    <row r="1143" spans="1:29" ht="10.5" customHeight="1">
      <c r="A1143" s="25">
        <v>36851</v>
      </c>
      <c r="B1143" s="26" t="s">
        <v>1533</v>
      </c>
      <c r="C1143" s="27">
        <v>1</v>
      </c>
      <c r="D1143" s="27" t="s">
        <v>26</v>
      </c>
      <c r="E1143" s="28">
        <v>425</v>
      </c>
      <c r="F1143" s="28">
        <v>425</v>
      </c>
      <c r="G1143" s="28">
        <v>21.25</v>
      </c>
      <c r="H1143" s="28">
        <v>1.2</v>
      </c>
      <c r="I1143" s="28">
        <v>1.3</v>
      </c>
      <c r="J1143" s="29">
        <v>1.75E-3</v>
      </c>
      <c r="K1143" s="28">
        <v>1.2</v>
      </c>
      <c r="L1143" s="28">
        <v>1.3</v>
      </c>
      <c r="M1143" s="29">
        <f t="shared" si="136"/>
        <v>1.75E-3</v>
      </c>
      <c r="N1143" s="30">
        <v>4607123977309</v>
      </c>
      <c r="O1143" s="27">
        <v>83</v>
      </c>
      <c r="P1143" s="27">
        <v>8302</v>
      </c>
      <c r="Q1143" s="27" t="s">
        <v>1430</v>
      </c>
      <c r="R1143" s="31">
        <f>VLOOKUP(Q1143,[1]Страна!D$1:F$120,2,FALSE)</f>
        <v>0.05</v>
      </c>
      <c r="S1143" s="32" t="s">
        <v>47</v>
      </c>
      <c r="T1143" s="27" t="str">
        <f>VLOOKUP(S1143,[1]Страна!$A$2:$B$246,2,0)</f>
        <v>РОССИЯ</v>
      </c>
      <c r="W1143" s="34"/>
      <c r="X1143" s="35" t="e">
        <f t="shared" si="135"/>
        <v>#N/A</v>
      </c>
      <c r="Y1143" s="35" t="e">
        <f>VLOOKUP(W1143,A1141:$S$5784,9,FALSE)</f>
        <v>#N/A</v>
      </c>
      <c r="Z1143" s="36" t="e">
        <f t="shared" si="131"/>
        <v>#N/A</v>
      </c>
      <c r="AA1143" s="37" t="e">
        <f t="shared" si="132"/>
        <v>#N/A</v>
      </c>
      <c r="AB1143" s="38" t="e">
        <f t="shared" si="133"/>
        <v>#N/A</v>
      </c>
      <c r="AC1143" s="39" t="e">
        <f t="shared" si="134"/>
        <v>#N/A</v>
      </c>
    </row>
    <row r="1144" spans="1:29" ht="10.5" customHeight="1">
      <c r="A1144" s="25">
        <v>28525</v>
      </c>
      <c r="B1144" s="26" t="s">
        <v>1534</v>
      </c>
      <c r="C1144" s="27">
        <v>2</v>
      </c>
      <c r="D1144" s="27" t="s">
        <v>26</v>
      </c>
      <c r="E1144" s="28">
        <v>349</v>
      </c>
      <c r="F1144" s="28">
        <v>698</v>
      </c>
      <c r="G1144" s="28">
        <v>34.9</v>
      </c>
      <c r="H1144" s="28">
        <v>1</v>
      </c>
      <c r="I1144" s="28">
        <v>1.1000000000000001</v>
      </c>
      <c r="J1144" s="29">
        <v>1.838E-3</v>
      </c>
      <c r="K1144" s="28">
        <v>2</v>
      </c>
      <c r="L1144" s="28">
        <v>2.2000000000000002</v>
      </c>
      <c r="M1144" s="29">
        <f t="shared" si="136"/>
        <v>3.676E-3</v>
      </c>
      <c r="N1144" s="30">
        <v>4607123974018</v>
      </c>
      <c r="O1144" s="27">
        <v>83</v>
      </c>
      <c r="P1144" s="27">
        <v>8302</v>
      </c>
      <c r="Q1144" s="27" t="s">
        <v>1430</v>
      </c>
      <c r="R1144" s="31">
        <f>VLOOKUP(Q1144,[1]Страна!D$1:F$120,2,FALSE)</f>
        <v>0.05</v>
      </c>
      <c r="S1144" s="32" t="s">
        <v>47</v>
      </c>
      <c r="T1144" s="27" t="str">
        <f>VLOOKUP(S1144,[1]Страна!$A$2:$B$246,2,0)</f>
        <v>РОССИЯ</v>
      </c>
      <c r="W1144" s="34"/>
      <c r="X1144" s="35" t="e">
        <f t="shared" si="135"/>
        <v>#N/A</v>
      </c>
      <c r="Y1144" s="35" t="e">
        <f>VLOOKUP(W1144,A1142:$S$5784,9,FALSE)</f>
        <v>#N/A</v>
      </c>
      <c r="Z1144" s="36" t="e">
        <f t="shared" si="131"/>
        <v>#N/A</v>
      </c>
      <c r="AA1144" s="37" t="e">
        <f t="shared" si="132"/>
        <v>#N/A</v>
      </c>
      <c r="AB1144" s="38" t="e">
        <f t="shared" si="133"/>
        <v>#N/A</v>
      </c>
      <c r="AC1144" s="39" t="e">
        <f t="shared" si="134"/>
        <v>#N/A</v>
      </c>
    </row>
    <row r="1145" spans="1:29" ht="10.5" customHeight="1">
      <c r="A1145" s="25">
        <v>28526</v>
      </c>
      <c r="B1145" s="26" t="s">
        <v>1535</v>
      </c>
      <c r="C1145" s="27">
        <v>2</v>
      </c>
      <c r="D1145" s="27" t="s">
        <v>26</v>
      </c>
      <c r="E1145" s="28">
        <v>349</v>
      </c>
      <c r="F1145" s="28">
        <v>698</v>
      </c>
      <c r="G1145" s="28">
        <v>34.9</v>
      </c>
      <c r="H1145" s="28">
        <v>1</v>
      </c>
      <c r="I1145" s="28">
        <v>1.1000000000000001</v>
      </c>
      <c r="J1145" s="29">
        <v>1.6999999999999999E-3</v>
      </c>
      <c r="K1145" s="28">
        <v>2</v>
      </c>
      <c r="L1145" s="28">
        <v>2.2000000000000002</v>
      </c>
      <c r="M1145" s="29">
        <f t="shared" si="136"/>
        <v>3.3999999999999998E-3</v>
      </c>
      <c r="N1145" s="30">
        <v>4607123974087</v>
      </c>
      <c r="O1145" s="27">
        <v>83</v>
      </c>
      <c r="P1145" s="27">
        <v>8302</v>
      </c>
      <c r="Q1145" s="27" t="s">
        <v>1430</v>
      </c>
      <c r="R1145" s="31">
        <f>VLOOKUP(Q1145,[1]Страна!D$1:F$120,2,FALSE)</f>
        <v>0.05</v>
      </c>
      <c r="S1145" s="32" t="s">
        <v>47</v>
      </c>
      <c r="T1145" s="27" t="str">
        <f>VLOOKUP(S1145,[1]Страна!$A$2:$B$246,2,0)</f>
        <v>РОССИЯ</v>
      </c>
      <c r="W1145" s="34"/>
      <c r="X1145" s="35" t="e">
        <f t="shared" si="135"/>
        <v>#N/A</v>
      </c>
      <c r="Y1145" s="35" t="e">
        <f>VLOOKUP(W1145,A1143:$S$5784,9,FALSE)</f>
        <v>#N/A</v>
      </c>
      <c r="Z1145" s="36" t="e">
        <f t="shared" si="131"/>
        <v>#N/A</v>
      </c>
      <c r="AA1145" s="37" t="e">
        <f t="shared" si="132"/>
        <v>#N/A</v>
      </c>
      <c r="AB1145" s="38" t="e">
        <f t="shared" si="133"/>
        <v>#N/A</v>
      </c>
      <c r="AC1145" s="39" t="e">
        <f t="shared" si="134"/>
        <v>#N/A</v>
      </c>
    </row>
    <row r="1146" spans="1:29" ht="10.5" customHeight="1">
      <c r="A1146" s="25">
        <v>600</v>
      </c>
      <c r="B1146" s="26" t="s">
        <v>1536</v>
      </c>
      <c r="C1146" s="27">
        <v>1</v>
      </c>
      <c r="D1146" s="27" t="s">
        <v>26</v>
      </c>
      <c r="E1146" s="28">
        <v>485</v>
      </c>
      <c r="F1146" s="28">
        <v>485</v>
      </c>
      <c r="G1146" s="28">
        <v>24.25</v>
      </c>
      <c r="H1146" s="28">
        <v>1.9</v>
      </c>
      <c r="I1146" s="28">
        <v>2</v>
      </c>
      <c r="J1146" s="29">
        <v>2.3040000000000001E-3</v>
      </c>
      <c r="K1146" s="28">
        <v>1.9</v>
      </c>
      <c r="L1146" s="28">
        <v>2</v>
      </c>
      <c r="M1146" s="29">
        <f t="shared" si="136"/>
        <v>2.3040000000000001E-3</v>
      </c>
      <c r="N1146" s="30">
        <v>4607123970447</v>
      </c>
      <c r="O1146" s="27">
        <v>83</v>
      </c>
      <c r="P1146" s="27">
        <v>8302</v>
      </c>
      <c r="Q1146" s="27" t="s">
        <v>1430</v>
      </c>
      <c r="R1146" s="31">
        <f>VLOOKUP(Q1146,[1]Страна!D$1:F$120,2,FALSE)</f>
        <v>0.05</v>
      </c>
      <c r="S1146" s="32" t="s">
        <v>47</v>
      </c>
      <c r="T1146" s="27" t="str">
        <f>VLOOKUP(S1146,[1]Страна!$A$2:$B$246,2,0)</f>
        <v>РОССИЯ</v>
      </c>
      <c r="W1146" s="34"/>
      <c r="X1146" s="35" t="e">
        <f t="shared" si="135"/>
        <v>#N/A</v>
      </c>
      <c r="Y1146" s="35" t="e">
        <f>VLOOKUP(W1146,A1144:$S$5784,9,FALSE)</f>
        <v>#N/A</v>
      </c>
      <c r="Z1146" s="36" t="e">
        <f t="shared" si="131"/>
        <v>#N/A</v>
      </c>
      <c r="AA1146" s="37" t="e">
        <f t="shared" si="132"/>
        <v>#N/A</v>
      </c>
      <c r="AB1146" s="38" t="e">
        <f t="shared" si="133"/>
        <v>#N/A</v>
      </c>
      <c r="AC1146" s="39" t="e">
        <f t="shared" si="134"/>
        <v>#N/A</v>
      </c>
    </row>
    <row r="1147" spans="1:29" ht="10.5" customHeight="1">
      <c r="A1147" s="25">
        <v>185108</v>
      </c>
      <c r="B1147" s="26" t="s">
        <v>1537</v>
      </c>
      <c r="C1147" s="27">
        <v>1</v>
      </c>
      <c r="D1147" s="27" t="s">
        <v>26</v>
      </c>
      <c r="E1147" s="28">
        <v>544</v>
      </c>
      <c r="F1147" s="28">
        <v>544</v>
      </c>
      <c r="G1147" s="28">
        <v>27.200000000000003</v>
      </c>
      <c r="H1147" s="28">
        <v>1</v>
      </c>
      <c r="I1147" s="28">
        <v>1.1000000000000001</v>
      </c>
      <c r="J1147" s="29">
        <v>1E-3</v>
      </c>
      <c r="K1147" s="28">
        <v>1</v>
      </c>
      <c r="L1147" s="28">
        <v>1.1000000000000001</v>
      </c>
      <c r="M1147" s="29">
        <f t="shared" si="136"/>
        <v>1E-3</v>
      </c>
      <c r="N1147" s="30">
        <v>4607123978955</v>
      </c>
      <c r="O1147" s="27">
        <v>83</v>
      </c>
      <c r="P1147" s="27">
        <v>8302</v>
      </c>
      <c r="Q1147" s="27" t="s">
        <v>1430</v>
      </c>
      <c r="R1147" s="31">
        <f>VLOOKUP(Q1147,[1]Страна!D$1:F$120,2,FALSE)</f>
        <v>0.05</v>
      </c>
      <c r="S1147" s="32" t="s">
        <v>47</v>
      </c>
      <c r="T1147" s="27" t="str">
        <f>VLOOKUP(S1147,[1]Страна!$A$2:$B$246,2,0)</f>
        <v>РОССИЯ</v>
      </c>
      <c r="W1147" s="34"/>
      <c r="X1147" s="35" t="e">
        <f t="shared" si="135"/>
        <v>#N/A</v>
      </c>
      <c r="Y1147" s="35" t="e">
        <f>VLOOKUP(W1147,A1145:$S$5784,9,FALSE)</f>
        <v>#N/A</v>
      </c>
      <c r="Z1147" s="36" t="e">
        <f t="shared" si="131"/>
        <v>#N/A</v>
      </c>
      <c r="AA1147" s="37" t="e">
        <f t="shared" si="132"/>
        <v>#N/A</v>
      </c>
      <c r="AB1147" s="38" t="e">
        <f t="shared" si="133"/>
        <v>#N/A</v>
      </c>
      <c r="AC1147" s="39" t="e">
        <f t="shared" si="134"/>
        <v>#N/A</v>
      </c>
    </row>
    <row r="1148" spans="1:29" ht="10.5" customHeight="1">
      <c r="A1148" s="25">
        <v>2130</v>
      </c>
      <c r="B1148" s="26" t="s">
        <v>1538</v>
      </c>
      <c r="C1148" s="27">
        <v>1</v>
      </c>
      <c r="D1148" s="27" t="s">
        <v>26</v>
      </c>
      <c r="E1148" s="28">
        <v>782</v>
      </c>
      <c r="F1148" s="28">
        <v>782</v>
      </c>
      <c r="G1148" s="28">
        <v>39.1</v>
      </c>
      <c r="H1148" s="28">
        <v>1.6839999999999999</v>
      </c>
      <c r="I1148" s="28">
        <v>1.784</v>
      </c>
      <c r="J1148" s="29">
        <v>5.94E-3</v>
      </c>
      <c r="K1148" s="28">
        <v>1.6839999999999999</v>
      </c>
      <c r="L1148" s="28">
        <v>1.784</v>
      </c>
      <c r="M1148" s="29">
        <f t="shared" si="136"/>
        <v>5.94E-3</v>
      </c>
      <c r="N1148" s="30">
        <v>4607123971659</v>
      </c>
      <c r="O1148" s="27">
        <v>83</v>
      </c>
      <c r="P1148" s="27">
        <v>8302</v>
      </c>
      <c r="Q1148" s="27" t="s">
        <v>1430</v>
      </c>
      <c r="R1148" s="31">
        <f>VLOOKUP(Q1148,[1]Страна!D$1:F$120,2,FALSE)</f>
        <v>0.05</v>
      </c>
      <c r="S1148" s="32" t="s">
        <v>47</v>
      </c>
      <c r="T1148" s="27" t="str">
        <f>VLOOKUP(S1148,[1]Страна!$A$2:$B$246,2,0)</f>
        <v>РОССИЯ</v>
      </c>
      <c r="W1148" s="34"/>
      <c r="X1148" s="35" t="e">
        <f t="shared" si="135"/>
        <v>#N/A</v>
      </c>
      <c r="Y1148" s="35" t="e">
        <f>VLOOKUP(W1148,A1146:$S$5784,9,FALSE)</f>
        <v>#N/A</v>
      </c>
      <c r="Z1148" s="36" t="e">
        <f t="shared" si="131"/>
        <v>#N/A</v>
      </c>
      <c r="AA1148" s="37" t="e">
        <f t="shared" si="132"/>
        <v>#N/A</v>
      </c>
      <c r="AB1148" s="38" t="e">
        <f t="shared" si="133"/>
        <v>#N/A</v>
      </c>
      <c r="AC1148" s="39" t="e">
        <f t="shared" si="134"/>
        <v>#N/A</v>
      </c>
    </row>
    <row r="1149" spans="1:29" ht="10.5" customHeight="1">
      <c r="A1149" s="25">
        <v>25890</v>
      </c>
      <c r="B1149" s="26" t="s">
        <v>1539</v>
      </c>
      <c r="C1149" s="27">
        <v>1</v>
      </c>
      <c r="D1149" s="27" t="s">
        <v>26</v>
      </c>
      <c r="E1149" s="28">
        <v>860</v>
      </c>
      <c r="F1149" s="28">
        <f>C1149*E1149</f>
        <v>860</v>
      </c>
      <c r="G1149" s="28">
        <f>F1149*R1149</f>
        <v>43</v>
      </c>
      <c r="H1149" s="28">
        <v>3.7</v>
      </c>
      <c r="I1149" s="28">
        <v>3.9</v>
      </c>
      <c r="J1149" s="29">
        <v>3.5999999999999999E-3</v>
      </c>
      <c r="K1149" s="28">
        <f>H1149*C1149</f>
        <v>3.7</v>
      </c>
      <c r="L1149" s="28">
        <f>I1149*C1149</f>
        <v>3.9</v>
      </c>
      <c r="M1149" s="29">
        <f>J1149*C1149</f>
        <v>3.5999999999999999E-3</v>
      </c>
      <c r="N1149" s="30" t="s">
        <v>1540</v>
      </c>
      <c r="O1149" s="27">
        <v>83</v>
      </c>
      <c r="P1149" s="27">
        <v>8302</v>
      </c>
      <c r="Q1149" s="27" t="s">
        <v>1430</v>
      </c>
      <c r="R1149" s="31">
        <f>VLOOKUP(Q1149,[1]Страна!D$1:F$120,2,FALSE)</f>
        <v>0.05</v>
      </c>
      <c r="S1149" s="32" t="s">
        <v>47</v>
      </c>
      <c r="T1149" s="27" t="str">
        <f>VLOOKUP(S1149,[1]Страна!$A$2:$B$246,2,0)</f>
        <v>РОССИЯ</v>
      </c>
      <c r="W1149" s="34"/>
      <c r="X1149" s="35" t="e">
        <f t="shared" si="135"/>
        <v>#N/A</v>
      </c>
      <c r="Y1149" s="35" t="e">
        <f>VLOOKUP(W1149,A1147:$S$5784,9,FALSE)</f>
        <v>#N/A</v>
      </c>
      <c r="Z1149" s="36" t="e">
        <f t="shared" si="131"/>
        <v>#N/A</v>
      </c>
      <c r="AA1149" s="37" t="e">
        <f t="shared" si="132"/>
        <v>#N/A</v>
      </c>
      <c r="AB1149" s="38" t="e">
        <f t="shared" si="133"/>
        <v>#N/A</v>
      </c>
      <c r="AC1149" s="39" t="e">
        <f t="shared" si="134"/>
        <v>#N/A</v>
      </c>
    </row>
    <row r="1150" spans="1:29" ht="10.5" customHeight="1">
      <c r="A1150" s="25">
        <v>123789</v>
      </c>
      <c r="B1150" s="26" t="s">
        <v>1541</v>
      </c>
      <c r="C1150" s="27">
        <v>1</v>
      </c>
      <c r="D1150" s="27" t="s">
        <v>26</v>
      </c>
      <c r="E1150" s="28">
        <v>1119</v>
      </c>
      <c r="F1150" s="28">
        <v>1119</v>
      </c>
      <c r="G1150" s="28">
        <v>55.95</v>
      </c>
      <c r="H1150" s="28">
        <v>3.5</v>
      </c>
      <c r="I1150" s="28">
        <v>4</v>
      </c>
      <c r="J1150" s="29">
        <v>1.2312E-2</v>
      </c>
      <c r="K1150" s="28">
        <v>3.5</v>
      </c>
      <c r="L1150" s="28">
        <v>4</v>
      </c>
      <c r="M1150" s="29">
        <v>1.2312E-2</v>
      </c>
      <c r="N1150" s="30" t="s">
        <v>1542</v>
      </c>
      <c r="O1150" s="27">
        <v>83</v>
      </c>
      <c r="P1150" s="27">
        <v>8302</v>
      </c>
      <c r="Q1150" s="27" t="s">
        <v>1430</v>
      </c>
      <c r="R1150" s="31">
        <f>VLOOKUP(Q1150,[1]Страна!D$1:F$120,2,FALSE)</f>
        <v>0.05</v>
      </c>
      <c r="S1150" s="32" t="s">
        <v>47</v>
      </c>
      <c r="T1150" s="27" t="str">
        <f>VLOOKUP(S1150,[1]Страна!$A$2:$B$246,2,0)</f>
        <v>РОССИЯ</v>
      </c>
      <c r="W1150" s="34"/>
      <c r="X1150" s="35" t="e">
        <f t="shared" si="135"/>
        <v>#N/A</v>
      </c>
      <c r="Y1150" s="35" t="e">
        <f>VLOOKUP(W1150,A1148:$S$5784,9,FALSE)</f>
        <v>#N/A</v>
      </c>
      <c r="Z1150" s="36" t="e">
        <f t="shared" si="131"/>
        <v>#N/A</v>
      </c>
      <c r="AA1150" s="37" t="e">
        <f t="shared" si="132"/>
        <v>#N/A</v>
      </c>
      <c r="AB1150" s="38" t="e">
        <f t="shared" si="133"/>
        <v>#N/A</v>
      </c>
      <c r="AC1150" s="39" t="e">
        <f t="shared" si="134"/>
        <v>#N/A</v>
      </c>
    </row>
    <row r="1151" spans="1:29" ht="10.5" customHeight="1">
      <c r="A1151" s="25">
        <v>123790</v>
      </c>
      <c r="B1151" s="26" t="s">
        <v>1543</v>
      </c>
      <c r="C1151" s="27">
        <v>1</v>
      </c>
      <c r="D1151" s="27" t="s">
        <v>26</v>
      </c>
      <c r="E1151" s="28">
        <v>1072</v>
      </c>
      <c r="F1151" s="28">
        <v>1072</v>
      </c>
      <c r="G1151" s="28">
        <v>53.6</v>
      </c>
      <c r="H1151" s="28">
        <v>3.5</v>
      </c>
      <c r="I1151" s="28">
        <v>4</v>
      </c>
      <c r="J1151" s="29">
        <v>1.2704999999999999E-2</v>
      </c>
      <c r="K1151" s="28">
        <v>3.5</v>
      </c>
      <c r="L1151" s="28">
        <v>4</v>
      </c>
      <c r="M1151" s="29">
        <v>1.2704999999999999E-2</v>
      </c>
      <c r="N1151" s="30" t="s">
        <v>1544</v>
      </c>
      <c r="O1151" s="27">
        <v>83</v>
      </c>
      <c r="P1151" s="27">
        <v>8302</v>
      </c>
      <c r="Q1151" s="27" t="s">
        <v>1430</v>
      </c>
      <c r="R1151" s="31">
        <f>VLOOKUP(Q1151,[1]Страна!D$1:F$120,2,FALSE)</f>
        <v>0.05</v>
      </c>
      <c r="S1151" s="32" t="s">
        <v>47</v>
      </c>
      <c r="T1151" s="27" t="str">
        <f>VLOOKUP(S1151,[1]Страна!$A$2:$B$246,2,0)</f>
        <v>РОССИЯ</v>
      </c>
      <c r="W1151" s="34"/>
      <c r="X1151" s="35" t="e">
        <f t="shared" si="135"/>
        <v>#N/A</v>
      </c>
      <c r="Y1151" s="35" t="e">
        <f>VLOOKUP(W1151,A1149:$S$5784,9,FALSE)</f>
        <v>#N/A</v>
      </c>
      <c r="Z1151" s="36" t="e">
        <f t="shared" si="131"/>
        <v>#N/A</v>
      </c>
      <c r="AA1151" s="37" t="e">
        <f t="shared" si="132"/>
        <v>#N/A</v>
      </c>
      <c r="AB1151" s="38" t="e">
        <f t="shared" si="133"/>
        <v>#N/A</v>
      </c>
      <c r="AC1151" s="39" t="e">
        <f t="shared" si="134"/>
        <v>#N/A</v>
      </c>
    </row>
    <row r="1152" spans="1:29" ht="10.5" customHeight="1">
      <c r="A1152" s="25">
        <v>123793</v>
      </c>
      <c r="B1152" s="26" t="s">
        <v>1545</v>
      </c>
      <c r="C1152" s="27">
        <v>1</v>
      </c>
      <c r="D1152" s="27" t="s">
        <v>26</v>
      </c>
      <c r="E1152" s="28">
        <v>697</v>
      </c>
      <c r="F1152" s="28">
        <v>697</v>
      </c>
      <c r="G1152" s="28">
        <v>34.85</v>
      </c>
      <c r="H1152" s="28">
        <v>1.2</v>
      </c>
      <c r="I1152" s="28">
        <v>1.4</v>
      </c>
      <c r="J1152" s="29">
        <v>5.7800000000000004E-3</v>
      </c>
      <c r="K1152" s="28">
        <v>1.2</v>
      </c>
      <c r="L1152" s="28">
        <v>1.4</v>
      </c>
      <c r="M1152" s="29">
        <f t="shared" ref="M1152:M1158" si="137">C1152*J1152</f>
        <v>5.7800000000000004E-3</v>
      </c>
      <c r="N1152" s="30">
        <v>4630018240707</v>
      </c>
      <c r="O1152" s="27">
        <v>83</v>
      </c>
      <c r="P1152" s="27">
        <v>8302</v>
      </c>
      <c r="Q1152" s="27" t="s">
        <v>1430</v>
      </c>
      <c r="R1152" s="31">
        <f>VLOOKUP(Q1152,[1]Страна!D$1:F$120,2,FALSE)</f>
        <v>0.05</v>
      </c>
      <c r="S1152" s="32" t="s">
        <v>47</v>
      </c>
      <c r="T1152" s="27" t="str">
        <f>VLOOKUP(S1152,[1]Страна!$A$2:$B$246,2,0)</f>
        <v>РОССИЯ</v>
      </c>
      <c r="W1152" s="34"/>
      <c r="X1152" s="35" t="e">
        <f t="shared" si="135"/>
        <v>#N/A</v>
      </c>
      <c r="Y1152" s="35" t="e">
        <f>VLOOKUP(W1152,A1150:$S$5784,9,FALSE)</f>
        <v>#N/A</v>
      </c>
      <c r="Z1152" s="36" t="e">
        <f t="shared" si="131"/>
        <v>#N/A</v>
      </c>
      <c r="AA1152" s="37" t="e">
        <f t="shared" si="132"/>
        <v>#N/A</v>
      </c>
      <c r="AB1152" s="38" t="e">
        <f t="shared" si="133"/>
        <v>#N/A</v>
      </c>
      <c r="AC1152" s="39" t="e">
        <f t="shared" si="134"/>
        <v>#N/A</v>
      </c>
    </row>
    <row r="1153" spans="1:29" ht="10.5" customHeight="1">
      <c r="A1153" s="25">
        <v>123794</v>
      </c>
      <c r="B1153" s="26" t="s">
        <v>1546</v>
      </c>
      <c r="C1153" s="27">
        <v>1</v>
      </c>
      <c r="D1153" s="27" t="s">
        <v>26</v>
      </c>
      <c r="E1153" s="28">
        <v>757</v>
      </c>
      <c r="F1153" s="28">
        <v>757</v>
      </c>
      <c r="G1153" s="28">
        <v>37.85</v>
      </c>
      <c r="H1153" s="28">
        <v>1.2</v>
      </c>
      <c r="I1153" s="28">
        <v>1.4</v>
      </c>
      <c r="J1153" s="29">
        <v>6.4799999999999996E-3</v>
      </c>
      <c r="K1153" s="28">
        <v>1.2</v>
      </c>
      <c r="L1153" s="28">
        <v>1.4</v>
      </c>
      <c r="M1153" s="29">
        <f t="shared" si="137"/>
        <v>6.4799999999999996E-3</v>
      </c>
      <c r="N1153" s="30">
        <v>4630018240721</v>
      </c>
      <c r="O1153" s="27">
        <v>83</v>
      </c>
      <c r="P1153" s="27">
        <v>8302</v>
      </c>
      <c r="Q1153" s="27" t="s">
        <v>1430</v>
      </c>
      <c r="R1153" s="31">
        <f>VLOOKUP(Q1153,[1]Страна!D$1:F$120,2,FALSE)</f>
        <v>0.05</v>
      </c>
      <c r="S1153" s="32" t="s">
        <v>47</v>
      </c>
      <c r="T1153" s="27" t="str">
        <f>VLOOKUP(S1153,[1]Страна!$A$2:$B$246,2,0)</f>
        <v>РОССИЯ</v>
      </c>
      <c r="W1153" s="34"/>
      <c r="X1153" s="35" t="e">
        <f t="shared" si="135"/>
        <v>#N/A</v>
      </c>
      <c r="Y1153" s="35" t="e">
        <f>VLOOKUP(W1153,A1151:$S$5784,9,FALSE)</f>
        <v>#N/A</v>
      </c>
      <c r="Z1153" s="36" t="e">
        <f t="shared" si="131"/>
        <v>#N/A</v>
      </c>
      <c r="AA1153" s="37" t="e">
        <f t="shared" si="132"/>
        <v>#N/A</v>
      </c>
      <c r="AB1153" s="38" t="e">
        <f t="shared" si="133"/>
        <v>#N/A</v>
      </c>
      <c r="AC1153" s="39" t="e">
        <f t="shared" si="134"/>
        <v>#N/A</v>
      </c>
    </row>
    <row r="1154" spans="1:29" ht="10.5" customHeight="1">
      <c r="A1154" s="25">
        <v>123795</v>
      </c>
      <c r="B1154" s="26" t="s">
        <v>1547</v>
      </c>
      <c r="C1154" s="27">
        <v>1</v>
      </c>
      <c r="D1154" s="27" t="s">
        <v>26</v>
      </c>
      <c r="E1154" s="28">
        <v>911</v>
      </c>
      <c r="F1154" s="28">
        <v>911</v>
      </c>
      <c r="G1154" s="28">
        <v>45.550000000000004</v>
      </c>
      <c r="H1154" s="28">
        <v>2.46</v>
      </c>
      <c r="I1154" s="28">
        <v>2.66</v>
      </c>
      <c r="J1154" s="29">
        <v>1.0455000000000001E-2</v>
      </c>
      <c r="K1154" s="28">
        <v>2.46</v>
      </c>
      <c r="L1154" s="28">
        <v>2.66</v>
      </c>
      <c r="M1154" s="29">
        <f t="shared" si="137"/>
        <v>1.0455000000000001E-2</v>
      </c>
      <c r="N1154" s="30">
        <v>4630018240738</v>
      </c>
      <c r="O1154" s="27">
        <v>83</v>
      </c>
      <c r="P1154" s="27">
        <v>8302</v>
      </c>
      <c r="Q1154" s="27" t="s">
        <v>1430</v>
      </c>
      <c r="R1154" s="31">
        <f>VLOOKUP(Q1154,[1]Страна!D$1:F$120,2,FALSE)</f>
        <v>0.05</v>
      </c>
      <c r="S1154" s="32" t="s">
        <v>47</v>
      </c>
      <c r="T1154" s="27" t="str">
        <f>VLOOKUP(S1154,[1]Страна!$A$2:$B$246,2,0)</f>
        <v>РОССИЯ</v>
      </c>
      <c r="W1154" s="34"/>
      <c r="X1154" s="35" t="e">
        <f t="shared" si="135"/>
        <v>#N/A</v>
      </c>
      <c r="Y1154" s="35" t="e">
        <f>VLOOKUP(W1154,A1152:$S$5784,9,FALSE)</f>
        <v>#N/A</v>
      </c>
      <c r="Z1154" s="36" t="e">
        <f t="shared" si="131"/>
        <v>#N/A</v>
      </c>
      <c r="AA1154" s="37" t="e">
        <f t="shared" si="132"/>
        <v>#N/A</v>
      </c>
      <c r="AB1154" s="38" t="e">
        <f t="shared" si="133"/>
        <v>#N/A</v>
      </c>
      <c r="AC1154" s="39" t="e">
        <f t="shared" si="134"/>
        <v>#N/A</v>
      </c>
    </row>
    <row r="1155" spans="1:29" ht="10.5" customHeight="1">
      <c r="A1155" s="25">
        <v>123796</v>
      </c>
      <c r="B1155" s="26" t="s">
        <v>1548</v>
      </c>
      <c r="C1155" s="27">
        <v>1</v>
      </c>
      <c r="D1155" s="27" t="s">
        <v>26</v>
      </c>
      <c r="E1155" s="28">
        <v>893</v>
      </c>
      <c r="F1155" s="28">
        <v>893</v>
      </c>
      <c r="G1155" s="28">
        <v>44.650000000000006</v>
      </c>
      <c r="H1155" s="28">
        <v>2.46</v>
      </c>
      <c r="I1155" s="28">
        <v>2.66</v>
      </c>
      <c r="J1155" s="29">
        <v>6.7999999999999996E-3</v>
      </c>
      <c r="K1155" s="28">
        <v>2.46</v>
      </c>
      <c r="L1155" s="28">
        <v>2.66</v>
      </c>
      <c r="M1155" s="29">
        <f t="shared" si="137"/>
        <v>6.7999999999999996E-3</v>
      </c>
      <c r="N1155" s="30">
        <v>4630018240943</v>
      </c>
      <c r="O1155" s="27">
        <v>83</v>
      </c>
      <c r="P1155" s="27">
        <v>8302</v>
      </c>
      <c r="Q1155" s="27" t="s">
        <v>1430</v>
      </c>
      <c r="R1155" s="31">
        <f>VLOOKUP(Q1155,[1]Страна!D$1:F$120,2,FALSE)</f>
        <v>0.05</v>
      </c>
      <c r="S1155" s="32" t="s">
        <v>47</v>
      </c>
      <c r="T1155" s="27" t="str">
        <f>VLOOKUP(S1155,[1]Страна!$A$2:$B$246,2,0)</f>
        <v>РОССИЯ</v>
      </c>
      <c r="W1155" s="34"/>
      <c r="X1155" s="35" t="e">
        <f t="shared" si="135"/>
        <v>#N/A</v>
      </c>
      <c r="Y1155" s="35" t="e">
        <f>VLOOKUP(W1155,A1153:$S$5784,9,FALSE)</f>
        <v>#N/A</v>
      </c>
      <c r="Z1155" s="36" t="e">
        <f t="shared" si="131"/>
        <v>#N/A</v>
      </c>
      <c r="AA1155" s="37" t="e">
        <f t="shared" si="132"/>
        <v>#N/A</v>
      </c>
      <c r="AB1155" s="38" t="e">
        <f t="shared" si="133"/>
        <v>#N/A</v>
      </c>
      <c r="AC1155" s="39" t="e">
        <f t="shared" si="134"/>
        <v>#N/A</v>
      </c>
    </row>
    <row r="1156" spans="1:29" ht="10.5" customHeight="1">
      <c r="A1156" s="25">
        <v>52993</v>
      </c>
      <c r="B1156" s="26" t="s">
        <v>1549</v>
      </c>
      <c r="C1156" s="27">
        <v>2</v>
      </c>
      <c r="D1156" s="27" t="s">
        <v>26</v>
      </c>
      <c r="E1156" s="28">
        <v>1058</v>
      </c>
      <c r="F1156" s="28">
        <v>2116</v>
      </c>
      <c r="G1156" s="28">
        <v>105.80000000000001</v>
      </c>
      <c r="H1156" s="28">
        <v>3.35</v>
      </c>
      <c r="I1156" s="28">
        <v>3.54</v>
      </c>
      <c r="J1156" s="29">
        <v>9.1140000000000006E-3</v>
      </c>
      <c r="K1156" s="28">
        <v>6.7</v>
      </c>
      <c r="L1156" s="28">
        <v>7.08</v>
      </c>
      <c r="M1156" s="29">
        <f t="shared" si="137"/>
        <v>1.8228000000000001E-2</v>
      </c>
      <c r="N1156" s="30">
        <v>4607123970669</v>
      </c>
      <c r="O1156" s="27">
        <v>83</v>
      </c>
      <c r="P1156" s="27">
        <v>8302</v>
      </c>
      <c r="Q1156" s="27" t="s">
        <v>1430</v>
      </c>
      <c r="R1156" s="31">
        <f>VLOOKUP(Q1156,[1]Страна!D$1:F$120,2,FALSE)</f>
        <v>0.05</v>
      </c>
      <c r="S1156" s="32" t="s">
        <v>47</v>
      </c>
      <c r="T1156" s="27" t="str">
        <f>VLOOKUP(S1156,[1]Страна!$A$2:$B$246,2,0)</f>
        <v>РОССИЯ</v>
      </c>
      <c r="W1156" s="34"/>
      <c r="X1156" s="35" t="e">
        <f t="shared" si="135"/>
        <v>#N/A</v>
      </c>
      <c r="Y1156" s="35" t="e">
        <f>VLOOKUP(W1156,A1154:$S$5784,9,FALSE)</f>
        <v>#N/A</v>
      </c>
      <c r="Z1156" s="36" t="e">
        <f t="shared" si="131"/>
        <v>#N/A</v>
      </c>
      <c r="AA1156" s="37" t="e">
        <f t="shared" si="132"/>
        <v>#N/A</v>
      </c>
      <c r="AB1156" s="38" t="e">
        <f t="shared" si="133"/>
        <v>#N/A</v>
      </c>
      <c r="AC1156" s="39" t="e">
        <f t="shared" si="134"/>
        <v>#N/A</v>
      </c>
    </row>
    <row r="1157" spans="1:29" ht="10.5" customHeight="1">
      <c r="A1157" s="25">
        <v>11760</v>
      </c>
      <c r="B1157" s="26" t="s">
        <v>1550</v>
      </c>
      <c r="C1157" s="27">
        <v>1</v>
      </c>
      <c r="D1157" s="27" t="s">
        <v>26</v>
      </c>
      <c r="E1157" s="28">
        <v>884</v>
      </c>
      <c r="F1157" s="28">
        <v>884</v>
      </c>
      <c r="G1157" s="28">
        <v>44.2</v>
      </c>
      <c r="H1157" s="28">
        <v>2.25</v>
      </c>
      <c r="I1157" s="28">
        <v>2.2999999999999998</v>
      </c>
      <c r="J1157" s="29">
        <v>7.6229999999999996E-3</v>
      </c>
      <c r="K1157" s="28">
        <v>2.25</v>
      </c>
      <c r="L1157" s="28">
        <v>2.2999999999999998</v>
      </c>
      <c r="M1157" s="29">
        <f t="shared" si="137"/>
        <v>7.6229999999999996E-3</v>
      </c>
      <c r="N1157" s="30">
        <v>4607123972526</v>
      </c>
      <c r="O1157" s="27">
        <v>83</v>
      </c>
      <c r="P1157" s="27">
        <v>8302</v>
      </c>
      <c r="Q1157" s="27" t="s">
        <v>1430</v>
      </c>
      <c r="R1157" s="31">
        <f>VLOOKUP(Q1157,[1]Страна!D$1:F$120,2,FALSE)</f>
        <v>0.05</v>
      </c>
      <c r="S1157" s="32" t="s">
        <v>47</v>
      </c>
      <c r="T1157" s="27" t="str">
        <f>VLOOKUP(S1157,[1]Страна!$A$2:$B$246,2,0)</f>
        <v>РОССИЯ</v>
      </c>
      <c r="W1157" s="34"/>
      <c r="X1157" s="35" t="e">
        <f t="shared" si="135"/>
        <v>#N/A</v>
      </c>
      <c r="Y1157" s="35" t="e">
        <f>VLOOKUP(W1157,A1155:$S$5784,9,FALSE)</f>
        <v>#N/A</v>
      </c>
      <c r="Z1157" s="36" t="e">
        <f t="shared" si="131"/>
        <v>#N/A</v>
      </c>
      <c r="AA1157" s="37" t="e">
        <f t="shared" si="132"/>
        <v>#N/A</v>
      </c>
      <c r="AB1157" s="38" t="e">
        <f t="shared" si="133"/>
        <v>#N/A</v>
      </c>
      <c r="AC1157" s="39" t="e">
        <f t="shared" si="134"/>
        <v>#N/A</v>
      </c>
    </row>
    <row r="1158" spans="1:29" ht="10.5" customHeight="1">
      <c r="A1158" s="25">
        <v>33198</v>
      </c>
      <c r="B1158" s="26" t="s">
        <v>1551</v>
      </c>
      <c r="C1158" s="27">
        <v>1</v>
      </c>
      <c r="D1158" s="27" t="s">
        <v>26</v>
      </c>
      <c r="E1158" s="28">
        <v>1641</v>
      </c>
      <c r="F1158" s="28">
        <v>1641</v>
      </c>
      <c r="G1158" s="28">
        <v>82.050000000000011</v>
      </c>
      <c r="H1158" s="28">
        <v>4.2</v>
      </c>
      <c r="I1158" s="28">
        <v>4.3</v>
      </c>
      <c r="J1158" s="29">
        <v>6.7999999999999996E-3</v>
      </c>
      <c r="K1158" s="28">
        <v>4.2</v>
      </c>
      <c r="L1158" s="28">
        <v>4.3</v>
      </c>
      <c r="M1158" s="29">
        <f t="shared" si="137"/>
        <v>6.7999999999999996E-3</v>
      </c>
      <c r="N1158" s="30">
        <v>4607123976128</v>
      </c>
      <c r="O1158" s="27">
        <v>83</v>
      </c>
      <c r="P1158" s="27">
        <v>8302</v>
      </c>
      <c r="Q1158" s="27" t="s">
        <v>1430</v>
      </c>
      <c r="R1158" s="31">
        <f>VLOOKUP(Q1158,[1]Страна!D$1:F$120,2,FALSE)</f>
        <v>0.05</v>
      </c>
      <c r="S1158" s="32" t="s">
        <v>47</v>
      </c>
      <c r="T1158" s="27" t="str">
        <f>VLOOKUP(S1158,[1]Страна!$A$2:$B$246,2,0)</f>
        <v>РОССИЯ</v>
      </c>
      <c r="W1158" s="34"/>
      <c r="X1158" s="35" t="e">
        <f t="shared" si="135"/>
        <v>#N/A</v>
      </c>
      <c r="Y1158" s="35" t="e">
        <f>VLOOKUP(W1158,A1156:$S$5784,9,FALSE)</f>
        <v>#N/A</v>
      </c>
      <c r="Z1158" s="36"/>
      <c r="AA1158" s="37"/>
      <c r="AB1158" s="38"/>
      <c r="AC1158" s="39"/>
    </row>
    <row r="1159" spans="1:29" ht="10.5" customHeight="1">
      <c r="A1159" s="41">
        <v>37524</v>
      </c>
      <c r="B1159" s="42" t="s">
        <v>1552</v>
      </c>
      <c r="C1159" s="43">
        <v>1</v>
      </c>
      <c r="D1159" s="44" t="s">
        <v>26</v>
      </c>
      <c r="E1159" s="45">
        <v>2165</v>
      </c>
      <c r="F1159" s="45">
        <v>2165</v>
      </c>
      <c r="G1159" s="46">
        <v>108.25</v>
      </c>
      <c r="H1159" s="46">
        <v>3.1</v>
      </c>
      <c r="I1159" s="46">
        <v>3.9</v>
      </c>
      <c r="J1159" s="47">
        <v>4.6272000000000001E-2</v>
      </c>
      <c r="K1159" s="46">
        <v>3.1</v>
      </c>
      <c r="L1159" s="46">
        <v>3.9</v>
      </c>
      <c r="M1159" s="47">
        <v>4.6272000000000001E-2</v>
      </c>
      <c r="N1159" s="48" t="s">
        <v>1553</v>
      </c>
      <c r="O1159" s="49">
        <v>84</v>
      </c>
      <c r="P1159" s="49">
        <v>8418</v>
      </c>
      <c r="Q1159" s="49" t="s">
        <v>1554</v>
      </c>
      <c r="R1159" s="50">
        <v>0.05</v>
      </c>
      <c r="S1159" s="51" t="s">
        <v>28</v>
      </c>
      <c r="T1159" s="27" t="str">
        <f>VLOOKUP(S1159,[1]Страна!$A$2:$B$246,2,0)</f>
        <v>КИТАЙ</v>
      </c>
      <c r="W1159" s="34"/>
      <c r="X1159" s="35" t="e">
        <f t="shared" si="135"/>
        <v>#N/A</v>
      </c>
      <c r="Y1159" s="35" t="e">
        <f>VLOOKUP(W1159,A1157:$S$5784,9,FALSE)</f>
        <v>#N/A</v>
      </c>
      <c r="Z1159" s="36"/>
      <c r="AA1159" s="37"/>
      <c r="AB1159" s="38"/>
      <c r="AC1159" s="39"/>
    </row>
    <row r="1160" spans="1:29" ht="10.5" customHeight="1">
      <c r="A1160" s="25">
        <v>37521</v>
      </c>
      <c r="B1160" s="26" t="s">
        <v>1555</v>
      </c>
      <c r="C1160" s="27">
        <v>1</v>
      </c>
      <c r="D1160" s="27" t="s">
        <v>26</v>
      </c>
      <c r="E1160" s="28">
        <v>6129</v>
      </c>
      <c r="F1160" s="28">
        <v>6129</v>
      </c>
      <c r="G1160" s="28">
        <v>306.45</v>
      </c>
      <c r="H1160" s="28">
        <v>12.5</v>
      </c>
      <c r="I1160" s="28">
        <v>13.5</v>
      </c>
      <c r="J1160" s="29">
        <v>8.3104999999999998E-2</v>
      </c>
      <c r="K1160" s="28">
        <v>12.5</v>
      </c>
      <c r="L1160" s="28">
        <v>13.5</v>
      </c>
      <c r="M1160" s="29">
        <f>C1160*J1160</f>
        <v>8.3104999999999998E-2</v>
      </c>
      <c r="N1160" s="30">
        <v>4680013311193</v>
      </c>
      <c r="O1160" s="27">
        <v>84</v>
      </c>
      <c r="P1160" s="27">
        <v>8418</v>
      </c>
      <c r="Q1160" s="27" t="s">
        <v>1554</v>
      </c>
      <c r="R1160" s="31">
        <f>VLOOKUP(Q1160,[1]Страна!D$1:F$120,2,FALSE)</f>
        <v>0.05</v>
      </c>
      <c r="S1160" s="32" t="s">
        <v>28</v>
      </c>
      <c r="T1160" s="27" t="str">
        <f>VLOOKUP(S1160,[1]Страна!$A$2:$B$246,2,0)</f>
        <v>КИТАЙ</v>
      </c>
      <c r="W1160" s="40"/>
      <c r="X1160" s="35" t="e">
        <f t="shared" si="135"/>
        <v>#N/A</v>
      </c>
      <c r="Y1160" s="35" t="e">
        <f>VLOOKUP(W1160,A1158:$S$5784,9,FALSE)</f>
        <v>#N/A</v>
      </c>
      <c r="Z1160" s="36"/>
      <c r="AA1160" s="37"/>
      <c r="AB1160" s="38"/>
      <c r="AC1160" s="39"/>
    </row>
    <row r="1161" spans="1:29" ht="10.5" customHeight="1">
      <c r="A1161" s="41">
        <v>37523</v>
      </c>
      <c r="B1161" s="42" t="s">
        <v>1556</v>
      </c>
      <c r="C1161" s="43">
        <v>1</v>
      </c>
      <c r="D1161" s="44" t="s">
        <v>26</v>
      </c>
      <c r="E1161" s="45">
        <v>3030</v>
      </c>
      <c r="F1161" s="45">
        <v>3030</v>
      </c>
      <c r="G1161" s="46">
        <v>151.5</v>
      </c>
      <c r="H1161" s="46">
        <v>7.23</v>
      </c>
      <c r="I1161" s="46">
        <v>8.3450000000000006</v>
      </c>
      <c r="J1161" s="47">
        <v>0.109956</v>
      </c>
      <c r="K1161" s="46">
        <v>7.23</v>
      </c>
      <c r="L1161" s="46">
        <v>8.3450000000000006</v>
      </c>
      <c r="M1161" s="47">
        <v>0.109956</v>
      </c>
      <c r="N1161" s="48" t="s">
        <v>1557</v>
      </c>
      <c r="O1161" s="49">
        <v>84</v>
      </c>
      <c r="P1161" s="49">
        <v>8418</v>
      </c>
      <c r="Q1161" s="49" t="s">
        <v>1554</v>
      </c>
      <c r="R1161" s="50">
        <v>0.05</v>
      </c>
      <c r="S1161" s="51" t="s">
        <v>28</v>
      </c>
      <c r="T1161" s="27" t="str">
        <f>VLOOKUP(S1161,[1]Страна!$A$2:$B$246,2,0)</f>
        <v>КИТАЙ</v>
      </c>
      <c r="W1161" s="34"/>
      <c r="X1161" s="35" t="e">
        <f t="shared" si="135"/>
        <v>#N/A</v>
      </c>
      <c r="Y1161" s="35" t="e">
        <f>VLOOKUP(W1161,A1159:$S$5784,9,FALSE)</f>
        <v>#N/A</v>
      </c>
      <c r="Z1161" s="36"/>
      <c r="AA1161" s="37"/>
      <c r="AB1161" s="38"/>
      <c r="AC1161" s="39"/>
    </row>
    <row r="1162" spans="1:29" ht="10.5" customHeight="1">
      <c r="A1162" s="25">
        <v>37522</v>
      </c>
      <c r="B1162" s="26" t="s">
        <v>1558</v>
      </c>
      <c r="C1162" s="27">
        <v>1</v>
      </c>
      <c r="D1162" s="27" t="s">
        <v>26</v>
      </c>
      <c r="E1162" s="28">
        <v>3723</v>
      </c>
      <c r="F1162" s="28">
        <v>3723</v>
      </c>
      <c r="G1162" s="28">
        <v>186.15</v>
      </c>
      <c r="H1162" s="28">
        <v>7.5</v>
      </c>
      <c r="I1162" s="28">
        <v>8.6</v>
      </c>
      <c r="J1162" s="29">
        <v>0.114997</v>
      </c>
      <c r="K1162" s="28">
        <v>7.5</v>
      </c>
      <c r="L1162" s="28">
        <v>8.6</v>
      </c>
      <c r="M1162" s="29">
        <f>C1162*J1162</f>
        <v>0.114997</v>
      </c>
      <c r="N1162" s="30">
        <v>4680013311209</v>
      </c>
      <c r="O1162" s="27">
        <v>84</v>
      </c>
      <c r="P1162" s="27">
        <v>8418</v>
      </c>
      <c r="Q1162" s="27" t="s">
        <v>1554</v>
      </c>
      <c r="R1162" s="31">
        <f>VLOOKUP(Q1162,[1]Страна!D$1:F$120,2,FALSE)</f>
        <v>0.05</v>
      </c>
      <c r="S1162" s="32" t="s">
        <v>28</v>
      </c>
      <c r="T1162" s="27" t="str">
        <f>VLOOKUP(S1162,[1]Страна!$A$2:$B$246,2,0)</f>
        <v>КИТАЙ</v>
      </c>
      <c r="W1162" s="40"/>
      <c r="X1162" s="35"/>
      <c r="Y1162" s="35"/>
      <c r="Z1162" s="36"/>
      <c r="AA1162" s="37"/>
      <c r="AB1162" s="38"/>
      <c r="AC1162" s="39"/>
    </row>
    <row r="1163" spans="1:29" ht="10.5" customHeight="1">
      <c r="A1163" s="25">
        <v>229710</v>
      </c>
      <c r="B1163" s="26" t="s">
        <v>1559</v>
      </c>
      <c r="C1163" s="27">
        <v>1</v>
      </c>
      <c r="D1163" s="27" t="s">
        <v>26</v>
      </c>
      <c r="E1163" s="28">
        <v>6239</v>
      </c>
      <c r="F1163" s="28">
        <v>6239</v>
      </c>
      <c r="G1163" s="28">
        <v>124.78</v>
      </c>
      <c r="H1163" s="28">
        <v>14</v>
      </c>
      <c r="I1163" s="28">
        <v>15</v>
      </c>
      <c r="J1163" s="29">
        <v>0.1067</v>
      </c>
      <c r="K1163" s="28">
        <v>14</v>
      </c>
      <c r="L1163" s="28">
        <v>15</v>
      </c>
      <c r="M1163" s="29">
        <v>0.1067</v>
      </c>
      <c r="N1163" s="30">
        <v>4680013316051</v>
      </c>
      <c r="O1163" s="27">
        <v>84</v>
      </c>
      <c r="P1163" s="27">
        <v>8418</v>
      </c>
      <c r="Q1163" s="27" t="s">
        <v>1554</v>
      </c>
      <c r="R1163" s="31">
        <f>VLOOKUP(Q1163,[1]Страна!D$1:F$120,2,FALSE)</f>
        <v>0.05</v>
      </c>
      <c r="S1163" s="32" t="s">
        <v>28</v>
      </c>
      <c r="T1163" s="27" t="str">
        <f>VLOOKUP(S1163,[1]Страна!$A$2:$B$246,2,0)</f>
        <v>КИТАЙ</v>
      </c>
      <c r="W1163" s="34"/>
      <c r="X1163" s="35" t="e">
        <f>VLOOKUP(W1163,$A$2:$S$5784,8,FALSE)</f>
        <v>#N/A</v>
      </c>
      <c r="Y1163" s="35" t="e">
        <f>VLOOKUP(W1163,A1161:$S$5784,9,FALSE)</f>
        <v>#N/A</v>
      </c>
      <c r="Z1163" s="36"/>
      <c r="AA1163" s="37"/>
      <c r="AB1163" s="38"/>
      <c r="AC1163" s="39"/>
    </row>
    <row r="1164" spans="1:29" ht="10.5" customHeight="1">
      <c r="A1164" s="25">
        <v>52948</v>
      </c>
      <c r="B1164" s="26" t="s">
        <v>1560</v>
      </c>
      <c r="C1164" s="27">
        <v>1</v>
      </c>
      <c r="D1164" s="27" t="s">
        <v>26</v>
      </c>
      <c r="E1164" s="28">
        <v>6741</v>
      </c>
      <c r="F1164" s="28">
        <v>6741</v>
      </c>
      <c r="G1164" s="28">
        <v>337.05</v>
      </c>
      <c r="H1164" s="28">
        <v>15.2</v>
      </c>
      <c r="I1164" s="28">
        <v>16.5</v>
      </c>
      <c r="J1164" s="29">
        <v>9.801E-2</v>
      </c>
      <c r="K1164" s="28">
        <v>15.2</v>
      </c>
      <c r="L1164" s="28">
        <v>16.5</v>
      </c>
      <c r="M1164" s="29">
        <f>C1164*J1164</f>
        <v>9.801E-2</v>
      </c>
      <c r="N1164" s="30">
        <v>4680013312336</v>
      </c>
      <c r="O1164" s="27">
        <v>84</v>
      </c>
      <c r="P1164" s="27">
        <v>8418</v>
      </c>
      <c r="Q1164" s="27" t="s">
        <v>1554</v>
      </c>
      <c r="R1164" s="31">
        <f>VLOOKUP(Q1164,[1]Страна!D$1:F$120,2,FALSE)</f>
        <v>0.05</v>
      </c>
      <c r="S1164" s="32" t="s">
        <v>28</v>
      </c>
      <c r="T1164" s="27" t="str">
        <f>VLOOKUP(S1164,[1]Страна!$A$2:$B$246,2,0)</f>
        <v>КИТАЙ</v>
      </c>
      <c r="W1164" s="34"/>
      <c r="X1164" s="35"/>
      <c r="Y1164" s="35"/>
      <c r="Z1164" s="36"/>
      <c r="AA1164" s="37"/>
      <c r="AB1164" s="38"/>
      <c r="AC1164" s="39"/>
    </row>
    <row r="1165" spans="1:29" ht="10.5" customHeight="1">
      <c r="A1165" s="25">
        <v>105746</v>
      </c>
      <c r="B1165" s="26" t="s">
        <v>1561</v>
      </c>
      <c r="C1165" s="27">
        <v>1</v>
      </c>
      <c r="D1165" s="27" t="s">
        <v>26</v>
      </c>
      <c r="E1165" s="28">
        <v>1362</v>
      </c>
      <c r="F1165" s="28">
        <v>1362</v>
      </c>
      <c r="G1165" s="28">
        <v>68.100000000000009</v>
      </c>
      <c r="H1165" s="28">
        <v>0.8</v>
      </c>
      <c r="I1165" s="28">
        <v>1</v>
      </c>
      <c r="J1165" s="29">
        <v>2.8E-3</v>
      </c>
      <c r="K1165" s="28">
        <v>0.8</v>
      </c>
      <c r="L1165" s="28">
        <v>1</v>
      </c>
      <c r="M1165" s="29">
        <v>2.8E-3</v>
      </c>
      <c r="N1165" s="30" t="s">
        <v>1562</v>
      </c>
      <c r="O1165" s="27">
        <v>84</v>
      </c>
      <c r="P1165" s="27">
        <v>8423</v>
      </c>
      <c r="Q1165" s="27" t="s">
        <v>615</v>
      </c>
      <c r="R1165" s="31">
        <f>VLOOKUP(Q1165,[1]Страна!D$1:F$120,2,FALSE)</f>
        <v>0.05</v>
      </c>
      <c r="S1165" s="32" t="s">
        <v>28</v>
      </c>
      <c r="T1165" s="27" t="str">
        <f>VLOOKUP(S1165,[1]Страна!$A$2:$B$246,2,0)</f>
        <v>КИТАЙ</v>
      </c>
      <c r="W1165" s="34"/>
      <c r="X1165" s="35" t="e">
        <f>VLOOKUP(W1165,$A$2:$S$5784,8,FALSE)</f>
        <v>#N/A</v>
      </c>
      <c r="Y1165" s="35" t="e">
        <f>VLOOKUP(W1165,A1163:$S$5784,9,FALSE)</f>
        <v>#N/A</v>
      </c>
      <c r="Z1165" s="36"/>
      <c r="AA1165" s="37"/>
      <c r="AB1165" s="38"/>
      <c r="AC1165" s="39"/>
    </row>
    <row r="1166" spans="1:29" ht="10.5" customHeight="1">
      <c r="A1166" s="25">
        <v>38508</v>
      </c>
      <c r="B1166" s="26" t="s">
        <v>1563</v>
      </c>
      <c r="C1166" s="27">
        <v>2</v>
      </c>
      <c r="D1166" s="27" t="s">
        <v>26</v>
      </c>
      <c r="E1166" s="28">
        <v>638</v>
      </c>
      <c r="F1166" s="28">
        <v>1276</v>
      </c>
      <c r="G1166" s="28">
        <v>63.800000000000004</v>
      </c>
      <c r="H1166" s="28">
        <v>0.85</v>
      </c>
      <c r="I1166" s="28">
        <v>1</v>
      </c>
      <c r="J1166" s="29">
        <v>1.25E-3</v>
      </c>
      <c r="K1166" s="28">
        <v>1.7</v>
      </c>
      <c r="L1166" s="28">
        <v>2</v>
      </c>
      <c r="M1166" s="29">
        <f t="shared" ref="M1166:M1172" si="138">C1166*J1166</f>
        <v>2.5000000000000001E-3</v>
      </c>
      <c r="N1166" s="30">
        <v>5055539106841</v>
      </c>
      <c r="O1166" s="27">
        <v>84</v>
      </c>
      <c r="P1166" s="27">
        <v>8423</v>
      </c>
      <c r="Q1166" s="27" t="s">
        <v>615</v>
      </c>
      <c r="R1166" s="31">
        <f>VLOOKUP(Q1166,[1]Страна!D$1:F$120,2,FALSE)</f>
        <v>0.05</v>
      </c>
      <c r="S1166" s="32" t="s">
        <v>28</v>
      </c>
      <c r="T1166" s="27" t="str">
        <f>VLOOKUP(S1166,[1]Страна!$A$2:$B$246,2,0)</f>
        <v>КИТАЙ</v>
      </c>
      <c r="W1166" s="40"/>
      <c r="X1166" s="35"/>
      <c r="Y1166" s="35"/>
      <c r="Z1166" s="36"/>
      <c r="AA1166" s="37"/>
      <c r="AB1166" s="38"/>
      <c r="AC1166" s="39"/>
    </row>
    <row r="1167" spans="1:29" ht="10.5" customHeight="1">
      <c r="A1167" s="25">
        <v>230651</v>
      </c>
      <c r="B1167" s="26" t="s">
        <v>1564</v>
      </c>
      <c r="C1167" s="27">
        <v>1</v>
      </c>
      <c r="D1167" s="27" t="s">
        <v>26</v>
      </c>
      <c r="E1167" s="28">
        <v>680</v>
      </c>
      <c r="F1167" s="28">
        <v>680</v>
      </c>
      <c r="G1167" s="28">
        <v>34</v>
      </c>
      <c r="H1167" s="28">
        <v>0.85</v>
      </c>
      <c r="I1167" s="28">
        <v>1</v>
      </c>
      <c r="J1167" s="29">
        <v>1.25E-3</v>
      </c>
      <c r="K1167" s="28">
        <v>0.85</v>
      </c>
      <c r="L1167" s="28">
        <v>1</v>
      </c>
      <c r="M1167" s="29">
        <f t="shared" si="138"/>
        <v>1.25E-3</v>
      </c>
      <c r="N1167" s="30">
        <v>0</v>
      </c>
      <c r="O1167" s="27">
        <v>84</v>
      </c>
      <c r="P1167" s="27">
        <v>8423</v>
      </c>
      <c r="Q1167" s="27" t="s">
        <v>615</v>
      </c>
      <c r="R1167" s="31">
        <f>VLOOKUP(Q1167,[1]Страна!D$1:F$120,2,FALSE)</f>
        <v>0.05</v>
      </c>
      <c r="S1167" s="32" t="s">
        <v>28</v>
      </c>
      <c r="T1167" s="27" t="str">
        <f>VLOOKUP(S1167,[1]Страна!$A$2:$B$246,2,0)</f>
        <v>КИТАЙ</v>
      </c>
      <c r="W1167" s="34"/>
      <c r="X1167" s="35" t="e">
        <f t="shared" ref="X1167:X1173" si="139">VLOOKUP(W1167,$A$2:$S$5784,8,FALSE)</f>
        <v>#N/A</v>
      </c>
      <c r="Y1167" s="35" t="e">
        <f>VLOOKUP(W1167,A1165:$S$5784,9,FALSE)</f>
        <v>#N/A</v>
      </c>
      <c r="Z1167" s="36"/>
      <c r="AA1167" s="37"/>
      <c r="AB1167" s="38"/>
      <c r="AC1167" s="39"/>
    </row>
    <row r="1168" spans="1:29" ht="10.5" customHeight="1">
      <c r="A1168" s="25">
        <v>110321</v>
      </c>
      <c r="B1168" s="26" t="s">
        <v>1565</v>
      </c>
      <c r="C1168" s="27">
        <v>1</v>
      </c>
      <c r="D1168" s="27" t="s">
        <v>26</v>
      </c>
      <c r="E1168" s="28">
        <v>442</v>
      </c>
      <c r="F1168" s="28">
        <v>442</v>
      </c>
      <c r="G1168" s="28">
        <v>22.1</v>
      </c>
      <c r="H1168" s="28">
        <v>0.6</v>
      </c>
      <c r="I1168" s="28">
        <v>0.8</v>
      </c>
      <c r="J1168" s="29">
        <v>2.4979999999999998E-3</v>
      </c>
      <c r="K1168" s="28">
        <v>0.6</v>
      </c>
      <c r="L1168" s="28">
        <v>0.8</v>
      </c>
      <c r="M1168" s="29">
        <f t="shared" si="138"/>
        <v>2.4979999999999998E-3</v>
      </c>
      <c r="N1168" s="30">
        <v>4607129349209</v>
      </c>
      <c r="O1168" s="27">
        <v>84</v>
      </c>
      <c r="P1168" s="27">
        <v>8423</v>
      </c>
      <c r="Q1168" s="27" t="s">
        <v>615</v>
      </c>
      <c r="R1168" s="31">
        <f>VLOOKUP(Q1168,[1]Страна!D$1:F$120,2,FALSE)</f>
        <v>0.05</v>
      </c>
      <c r="S1168" s="32" t="s">
        <v>28</v>
      </c>
      <c r="T1168" s="27" t="str">
        <f>VLOOKUP(S1168,[1]Страна!$A$2:$B$246,2,0)</f>
        <v>КИТАЙ</v>
      </c>
      <c r="W1168" s="34"/>
      <c r="X1168" s="35" t="e">
        <f t="shared" si="139"/>
        <v>#N/A</v>
      </c>
      <c r="Y1168" s="35" t="e">
        <f>VLOOKUP(W1168,A1166:$S$5784,9,FALSE)</f>
        <v>#N/A</v>
      </c>
      <c r="Z1168" s="36"/>
      <c r="AA1168" s="37"/>
      <c r="AB1168" s="38"/>
      <c r="AC1168" s="39"/>
    </row>
    <row r="1169" spans="1:29" ht="10.5" customHeight="1">
      <c r="A1169" s="25">
        <v>51593</v>
      </c>
      <c r="B1169" s="26" t="s">
        <v>1566</v>
      </c>
      <c r="C1169" s="27">
        <v>1</v>
      </c>
      <c r="D1169" s="27" t="s">
        <v>26</v>
      </c>
      <c r="E1169" s="28">
        <v>238</v>
      </c>
      <c r="F1169" s="28">
        <v>238</v>
      </c>
      <c r="G1169" s="28">
        <v>11.9</v>
      </c>
      <c r="H1169" s="28">
        <v>0.85</v>
      </c>
      <c r="I1169" s="28">
        <v>1</v>
      </c>
      <c r="J1169" s="29">
        <v>3.078E-3</v>
      </c>
      <c r="K1169" s="28">
        <v>0.85</v>
      </c>
      <c r="L1169" s="28">
        <v>1</v>
      </c>
      <c r="M1169" s="29">
        <f t="shared" si="138"/>
        <v>3.078E-3</v>
      </c>
      <c r="N1169" s="30">
        <v>4607129349223</v>
      </c>
      <c r="O1169" s="27">
        <v>84</v>
      </c>
      <c r="P1169" s="27">
        <v>8423</v>
      </c>
      <c r="Q1169" s="27" t="s">
        <v>615</v>
      </c>
      <c r="R1169" s="31">
        <f>VLOOKUP(Q1169,[1]Страна!D$1:F$120,2,FALSE)</f>
        <v>0.05</v>
      </c>
      <c r="S1169" s="32" t="s">
        <v>28</v>
      </c>
      <c r="T1169" s="27" t="str">
        <f>VLOOKUP(S1169,[1]Страна!$A$2:$B$246,2,0)</f>
        <v>КИТАЙ</v>
      </c>
      <c r="W1169" s="34"/>
      <c r="X1169" s="35" t="e">
        <f t="shared" si="139"/>
        <v>#N/A</v>
      </c>
      <c r="Y1169" s="35" t="e">
        <f>VLOOKUP(W1169,A1167:$S$5784,9,FALSE)</f>
        <v>#N/A</v>
      </c>
      <c r="Z1169" s="36"/>
      <c r="AA1169" s="37"/>
      <c r="AB1169" s="38"/>
      <c r="AC1169" s="39"/>
    </row>
    <row r="1170" spans="1:29" ht="10.5" customHeight="1">
      <c r="A1170" s="25">
        <v>51595</v>
      </c>
      <c r="B1170" s="26" t="s">
        <v>1567</v>
      </c>
      <c r="C1170" s="27">
        <v>1</v>
      </c>
      <c r="D1170" s="27" t="s">
        <v>26</v>
      </c>
      <c r="E1170" s="28">
        <v>561</v>
      </c>
      <c r="F1170" s="28">
        <v>561</v>
      </c>
      <c r="G1170" s="28">
        <v>28.05</v>
      </c>
      <c r="H1170" s="28">
        <v>0.85</v>
      </c>
      <c r="I1170" s="28">
        <v>1</v>
      </c>
      <c r="J1170" s="29">
        <v>6.0000000000000001E-3</v>
      </c>
      <c r="K1170" s="28">
        <v>0.85</v>
      </c>
      <c r="L1170" s="28">
        <v>1</v>
      </c>
      <c r="M1170" s="29">
        <f t="shared" si="138"/>
        <v>6.0000000000000001E-3</v>
      </c>
      <c r="N1170" s="30">
        <v>4620012180420</v>
      </c>
      <c r="O1170" s="27">
        <v>84</v>
      </c>
      <c r="P1170" s="27">
        <v>8423</v>
      </c>
      <c r="Q1170" s="27" t="s">
        <v>615</v>
      </c>
      <c r="R1170" s="31">
        <f>VLOOKUP(Q1170,[1]Страна!D$1:F$120,2,FALSE)</f>
        <v>0.05</v>
      </c>
      <c r="S1170" s="32" t="s">
        <v>28</v>
      </c>
      <c r="T1170" s="27" t="str">
        <f>VLOOKUP(S1170,[1]Страна!$A$2:$B$246,2,0)</f>
        <v>КИТАЙ</v>
      </c>
      <c r="W1170" s="34"/>
      <c r="X1170" s="35" t="e">
        <f t="shared" si="139"/>
        <v>#N/A</v>
      </c>
      <c r="Y1170" s="35" t="e">
        <f>VLOOKUP(W1170,A1168:$S$5784,9,FALSE)</f>
        <v>#N/A</v>
      </c>
      <c r="Z1170" s="36"/>
      <c r="AA1170" s="37"/>
      <c r="AB1170" s="38"/>
      <c r="AC1170" s="39"/>
    </row>
    <row r="1171" spans="1:29" ht="10.5" customHeight="1">
      <c r="A1171" s="25">
        <v>51597</v>
      </c>
      <c r="B1171" s="26" t="s">
        <v>1568</v>
      </c>
      <c r="C1171" s="27">
        <v>1</v>
      </c>
      <c r="D1171" s="27" t="s">
        <v>26</v>
      </c>
      <c r="E1171" s="28">
        <v>544</v>
      </c>
      <c r="F1171" s="28">
        <v>544</v>
      </c>
      <c r="G1171" s="28">
        <v>27.200000000000003</v>
      </c>
      <c r="H1171" s="28">
        <v>0.85</v>
      </c>
      <c r="I1171" s="28">
        <v>1</v>
      </c>
      <c r="J1171" s="29">
        <v>1.224E-3</v>
      </c>
      <c r="K1171" s="28">
        <v>0.85</v>
      </c>
      <c r="L1171" s="28">
        <v>1</v>
      </c>
      <c r="M1171" s="29">
        <f t="shared" si="138"/>
        <v>1.224E-3</v>
      </c>
      <c r="N1171" s="30">
        <v>4620012180482</v>
      </c>
      <c r="O1171" s="27">
        <v>84</v>
      </c>
      <c r="P1171" s="27">
        <v>8423</v>
      </c>
      <c r="Q1171" s="27" t="s">
        <v>615</v>
      </c>
      <c r="R1171" s="31">
        <f>VLOOKUP(Q1171,[1]Страна!D$1:F$120,2,FALSE)</f>
        <v>0.05</v>
      </c>
      <c r="S1171" s="32" t="s">
        <v>28</v>
      </c>
      <c r="T1171" s="27" t="str">
        <f>VLOOKUP(S1171,[1]Страна!$A$2:$B$246,2,0)</f>
        <v>КИТАЙ</v>
      </c>
      <c r="W1171" s="34"/>
      <c r="X1171" s="35" t="e">
        <f t="shared" si="139"/>
        <v>#N/A</v>
      </c>
      <c r="Y1171" s="35" t="e">
        <f>VLOOKUP(W1171,A1169:$S$5784,9,FALSE)</f>
        <v>#N/A</v>
      </c>
      <c r="Z1171" s="36"/>
      <c r="AA1171" s="37"/>
      <c r="AB1171" s="38"/>
      <c r="AC1171" s="39"/>
    </row>
    <row r="1172" spans="1:29" ht="10.5" customHeight="1">
      <c r="A1172" s="25">
        <v>218924</v>
      </c>
      <c r="B1172" s="26" t="s">
        <v>1569</v>
      </c>
      <c r="C1172" s="27">
        <v>1</v>
      </c>
      <c r="D1172" s="27" t="s">
        <v>26</v>
      </c>
      <c r="E1172" s="28">
        <v>578</v>
      </c>
      <c r="F1172" s="28">
        <v>578</v>
      </c>
      <c r="G1172" s="28">
        <v>28.900000000000002</v>
      </c>
      <c r="H1172" s="28">
        <v>0.85</v>
      </c>
      <c r="I1172" s="28">
        <v>1</v>
      </c>
      <c r="J1172" s="29">
        <v>4.1800000000000002E-4</v>
      </c>
      <c r="K1172" s="28">
        <v>0.85</v>
      </c>
      <c r="L1172" s="28">
        <v>1</v>
      </c>
      <c r="M1172" s="29">
        <f t="shared" si="138"/>
        <v>4.1800000000000002E-4</v>
      </c>
      <c r="N1172" s="30">
        <v>4620012180475</v>
      </c>
      <c r="O1172" s="27">
        <v>84</v>
      </c>
      <c r="P1172" s="27">
        <v>8423</v>
      </c>
      <c r="Q1172" s="27" t="s">
        <v>615</v>
      </c>
      <c r="R1172" s="31">
        <f>VLOOKUP(Q1172,[1]Страна!D$1:F$120,2,FALSE)</f>
        <v>0.05</v>
      </c>
      <c r="S1172" s="32" t="s">
        <v>28</v>
      </c>
      <c r="T1172" s="27" t="str">
        <f>VLOOKUP(S1172,[1]Страна!$A$2:$B$246,2,0)</f>
        <v>КИТАЙ</v>
      </c>
      <c r="W1172" s="34"/>
      <c r="X1172" s="35" t="e">
        <f t="shared" si="139"/>
        <v>#N/A</v>
      </c>
      <c r="Y1172" s="35" t="e">
        <f>VLOOKUP(W1172,A1170:$S$5784,9,FALSE)</f>
        <v>#N/A</v>
      </c>
      <c r="Z1172" s="36"/>
      <c r="AA1172" s="37"/>
      <c r="AB1172" s="38"/>
      <c r="AC1172" s="39"/>
    </row>
    <row r="1173" spans="1:29" ht="10.5" customHeight="1">
      <c r="A1173" s="25">
        <v>164422</v>
      </c>
      <c r="B1173" s="26" t="s">
        <v>1570</v>
      </c>
      <c r="C1173" s="27">
        <v>1</v>
      </c>
      <c r="D1173" s="27" t="s">
        <v>26</v>
      </c>
      <c r="E1173" s="28">
        <v>1309</v>
      </c>
      <c r="F1173" s="28">
        <v>1309</v>
      </c>
      <c r="G1173" s="28">
        <v>65.45</v>
      </c>
      <c r="H1173" s="28">
        <v>0.85</v>
      </c>
      <c r="I1173" s="28">
        <v>1</v>
      </c>
      <c r="J1173" s="29">
        <v>1.8810000000000001E-3</v>
      </c>
      <c r="K1173" s="28">
        <v>0.85</v>
      </c>
      <c r="L1173" s="28">
        <v>1</v>
      </c>
      <c r="M1173" s="29">
        <v>1.8810000000000001E-3</v>
      </c>
      <c r="N1173" s="30">
        <v>5055323603266</v>
      </c>
      <c r="O1173" s="27">
        <v>84</v>
      </c>
      <c r="P1173" s="27">
        <v>8423</v>
      </c>
      <c r="Q1173" s="27" t="s">
        <v>615</v>
      </c>
      <c r="R1173" s="31">
        <v>0.05</v>
      </c>
      <c r="S1173" s="32" t="s">
        <v>28</v>
      </c>
      <c r="T1173" s="27" t="str">
        <f>VLOOKUP(S1173,[1]Страна!$A$2:$B$246,2,0)</f>
        <v>КИТАЙ</v>
      </c>
      <c r="W1173" s="34"/>
      <c r="X1173" s="35" t="e">
        <f t="shared" si="139"/>
        <v>#N/A</v>
      </c>
      <c r="Y1173" s="35" t="e">
        <f>VLOOKUP(W1173,A1171:$S$5784,9,FALSE)</f>
        <v>#N/A</v>
      </c>
      <c r="Z1173" s="36"/>
      <c r="AA1173" s="37"/>
      <c r="AB1173" s="38"/>
      <c r="AC1173" s="39"/>
    </row>
    <row r="1174" spans="1:29" ht="10.5" customHeight="1">
      <c r="A1174" s="25">
        <v>209901</v>
      </c>
      <c r="B1174" s="26" t="s">
        <v>1571</v>
      </c>
      <c r="C1174" s="27">
        <v>1</v>
      </c>
      <c r="D1174" s="27" t="s">
        <v>26</v>
      </c>
      <c r="E1174" s="28">
        <v>833</v>
      </c>
      <c r="F1174" s="28">
        <v>833</v>
      </c>
      <c r="G1174" s="28">
        <v>41.650000000000006</v>
      </c>
      <c r="H1174" s="28">
        <v>0.49</v>
      </c>
      <c r="I1174" s="28">
        <v>0.75</v>
      </c>
      <c r="J1174" s="29">
        <v>2.516E-3</v>
      </c>
      <c r="K1174" s="28">
        <v>0.49</v>
      </c>
      <c r="L1174" s="28">
        <v>0.75</v>
      </c>
      <c r="M1174" s="29">
        <v>2.516E-3</v>
      </c>
      <c r="N1174" s="30" t="s">
        <v>1572</v>
      </c>
      <c r="O1174" s="27">
        <v>84</v>
      </c>
      <c r="P1174" s="27">
        <v>8423</v>
      </c>
      <c r="Q1174" s="27" t="s">
        <v>615</v>
      </c>
      <c r="R1174" s="31">
        <f>VLOOKUP(Q1174,[1]Страна!D$1:F$120,2,FALSE)</f>
        <v>0.05</v>
      </c>
      <c r="S1174" s="32" t="s">
        <v>28</v>
      </c>
      <c r="T1174" s="27" t="str">
        <f>VLOOKUP(S1174,[1]Страна!$A$2:$B$246,2,0)</f>
        <v>КИТАЙ</v>
      </c>
      <c r="W1174" s="40"/>
      <c r="X1174" s="35"/>
      <c r="Y1174" s="35"/>
      <c r="Z1174" s="36"/>
      <c r="AA1174" s="37"/>
      <c r="AB1174" s="38"/>
      <c r="AC1174" s="39"/>
    </row>
    <row r="1175" spans="1:29" ht="10.5" customHeight="1">
      <c r="A1175" s="25">
        <v>238445</v>
      </c>
      <c r="B1175" s="26" t="s">
        <v>1573</v>
      </c>
      <c r="C1175" s="27">
        <v>1</v>
      </c>
      <c r="D1175" s="27" t="s">
        <v>26</v>
      </c>
      <c r="E1175" s="28">
        <v>697</v>
      </c>
      <c r="F1175" s="28">
        <v>697</v>
      </c>
      <c r="G1175" s="28">
        <v>34.85</v>
      </c>
      <c r="H1175" s="28">
        <v>0.45</v>
      </c>
      <c r="I1175" s="28">
        <v>0.7</v>
      </c>
      <c r="J1175" s="29">
        <v>1.81E-3</v>
      </c>
      <c r="K1175" s="28">
        <v>0.45</v>
      </c>
      <c r="L1175" s="28">
        <v>0.7</v>
      </c>
      <c r="M1175" s="29">
        <v>0</v>
      </c>
      <c r="N1175" s="30" t="s">
        <v>1574</v>
      </c>
      <c r="O1175" s="27">
        <v>84</v>
      </c>
      <c r="P1175" s="27">
        <v>8423</v>
      </c>
      <c r="Q1175" s="27" t="s">
        <v>615</v>
      </c>
      <c r="R1175" s="31">
        <f>VLOOKUP(Q1175,[1]Страна!D$1:F$120,2,FALSE)</f>
        <v>0.05</v>
      </c>
      <c r="S1175" s="32" t="s">
        <v>28</v>
      </c>
      <c r="T1175" s="27" t="str">
        <f>VLOOKUP(S1175,[1]Страна!$A$2:$B$246,2,0)</f>
        <v>КИТАЙ</v>
      </c>
      <c r="W1175" s="34"/>
      <c r="X1175" s="35"/>
      <c r="Y1175" s="35"/>
      <c r="Z1175" s="36"/>
      <c r="AA1175" s="37"/>
      <c r="AB1175" s="38"/>
      <c r="AC1175" s="39"/>
    </row>
    <row r="1176" spans="1:29" ht="10.5" customHeight="1">
      <c r="A1176" s="41">
        <v>238446</v>
      </c>
      <c r="B1176" s="42" t="s">
        <v>1575</v>
      </c>
      <c r="C1176" s="43">
        <v>1</v>
      </c>
      <c r="D1176" s="44" t="s">
        <v>26</v>
      </c>
      <c r="E1176" s="45">
        <v>697</v>
      </c>
      <c r="F1176" s="45">
        <v>697</v>
      </c>
      <c r="G1176" s="46">
        <v>34.85</v>
      </c>
      <c r="H1176" s="46">
        <v>0.5</v>
      </c>
      <c r="I1176" s="46">
        <v>0.7</v>
      </c>
      <c r="J1176" s="47">
        <v>1.9E-3</v>
      </c>
      <c r="K1176" s="46">
        <v>0.5</v>
      </c>
      <c r="L1176" s="46">
        <v>0.7</v>
      </c>
      <c r="M1176" s="47">
        <v>1.9E-3</v>
      </c>
      <c r="N1176" s="48" t="s">
        <v>1574</v>
      </c>
      <c r="O1176" s="49">
        <v>84</v>
      </c>
      <c r="P1176" s="49">
        <v>8423</v>
      </c>
      <c r="Q1176" s="49" t="s">
        <v>615</v>
      </c>
      <c r="R1176" s="50">
        <v>0.05</v>
      </c>
      <c r="S1176" s="51" t="s">
        <v>28</v>
      </c>
      <c r="T1176" s="27" t="str">
        <f>VLOOKUP(S1176,[1]Страна!$A$2:$B$246,2,0)</f>
        <v>КИТАЙ</v>
      </c>
      <c r="W1176" s="34"/>
      <c r="X1176" s="35"/>
      <c r="Y1176" s="35"/>
      <c r="Z1176" s="36"/>
      <c r="AA1176" s="37"/>
      <c r="AB1176" s="38"/>
      <c r="AC1176" s="39"/>
    </row>
    <row r="1177" spans="1:29" ht="10.5" customHeight="1">
      <c r="A1177" s="25">
        <v>105753</v>
      </c>
      <c r="B1177" s="26" t="s">
        <v>1576</v>
      </c>
      <c r="C1177" s="27">
        <v>1</v>
      </c>
      <c r="D1177" s="27" t="s">
        <v>26</v>
      </c>
      <c r="E1177" s="28">
        <v>995</v>
      </c>
      <c r="F1177" s="28">
        <v>995</v>
      </c>
      <c r="G1177" s="28">
        <v>49.75</v>
      </c>
      <c r="H1177" s="28">
        <v>0.73</v>
      </c>
      <c r="I1177" s="28">
        <v>0.81</v>
      </c>
      <c r="J1177" s="29">
        <v>1.936E-3</v>
      </c>
      <c r="K1177" s="28">
        <v>0.73</v>
      </c>
      <c r="L1177" s="28">
        <v>0.81</v>
      </c>
      <c r="M1177" s="29">
        <f>C1177*J1177</f>
        <v>1.936E-3</v>
      </c>
      <c r="N1177" s="30">
        <v>5055323602573</v>
      </c>
      <c r="O1177" s="27">
        <v>84</v>
      </c>
      <c r="P1177" s="27">
        <v>8423</v>
      </c>
      <c r="Q1177" s="27" t="s">
        <v>615</v>
      </c>
      <c r="R1177" s="31">
        <f>VLOOKUP(Q1177,[1]Страна!D$1:F$120,2,FALSE)</f>
        <v>0.05</v>
      </c>
      <c r="S1177" s="32" t="s">
        <v>28</v>
      </c>
      <c r="T1177" s="27" t="str">
        <f>VLOOKUP(S1177,[1]Страна!$A$2:$B$246,2,0)</f>
        <v>КИТАЙ</v>
      </c>
      <c r="W1177" s="40"/>
      <c r="X1177" s="35"/>
      <c r="Y1177" s="35"/>
      <c r="Z1177" s="36"/>
      <c r="AA1177" s="37"/>
      <c r="AB1177" s="38"/>
      <c r="AC1177" s="39"/>
    </row>
    <row r="1178" spans="1:29" ht="10.5" customHeight="1">
      <c r="A1178" s="25">
        <v>124491</v>
      </c>
      <c r="B1178" s="26" t="s">
        <v>1577</v>
      </c>
      <c r="C1178" s="27">
        <v>3</v>
      </c>
      <c r="D1178" s="27" t="s">
        <v>26</v>
      </c>
      <c r="E1178" s="28">
        <v>408</v>
      </c>
      <c r="F1178" s="28">
        <v>1224</v>
      </c>
      <c r="G1178" s="28">
        <v>61.2</v>
      </c>
      <c r="H1178" s="28">
        <v>0.17</v>
      </c>
      <c r="I1178" s="28">
        <v>0.2</v>
      </c>
      <c r="J1178" s="29">
        <v>6.1499999999999999E-4</v>
      </c>
      <c r="K1178" s="28">
        <v>0.51</v>
      </c>
      <c r="L1178" s="28">
        <v>0.60000000000000009</v>
      </c>
      <c r="M1178" s="29">
        <f>C1178*J1178</f>
        <v>1.8449999999999999E-3</v>
      </c>
      <c r="N1178" s="30">
        <v>8693807227620</v>
      </c>
      <c r="O1178" s="27">
        <v>84</v>
      </c>
      <c r="P1178" s="27">
        <v>8423</v>
      </c>
      <c r="Q1178" s="27" t="s">
        <v>615</v>
      </c>
      <c r="R1178" s="31">
        <f>VLOOKUP(Q1178,[1]Страна!D$1:F$120,2,FALSE)</f>
        <v>0.05</v>
      </c>
      <c r="S1178" s="32" t="s">
        <v>28</v>
      </c>
      <c r="T1178" s="27" t="str">
        <f>VLOOKUP(S1178,[1]Страна!$A$2:$B$246,2,0)</f>
        <v>КИТАЙ</v>
      </c>
      <c r="W1178" s="34"/>
      <c r="X1178" s="35" t="e">
        <f>VLOOKUP(W1178,$A$2:$S$5784,8,FALSE)</f>
        <v>#N/A</v>
      </c>
      <c r="Y1178" s="35" t="e">
        <f>VLOOKUP(W1178,A1176:$S$5784,9,FALSE)</f>
        <v>#N/A</v>
      </c>
      <c r="Z1178" s="36"/>
      <c r="AA1178" s="37"/>
      <c r="AB1178" s="38"/>
      <c r="AC1178" s="39"/>
    </row>
    <row r="1179" spans="1:29" ht="10.5" customHeight="1">
      <c r="A1179" s="41">
        <v>55837</v>
      </c>
      <c r="B1179" s="42" t="s">
        <v>1578</v>
      </c>
      <c r="C1179" s="43">
        <v>1</v>
      </c>
      <c r="D1179" s="44" t="s">
        <v>26</v>
      </c>
      <c r="E1179" s="45">
        <v>493</v>
      </c>
      <c r="F1179" s="45">
        <v>493</v>
      </c>
      <c r="G1179" s="46">
        <v>24.650000000000002</v>
      </c>
      <c r="H1179" s="46">
        <v>0.85</v>
      </c>
      <c r="I1179" s="46">
        <v>1</v>
      </c>
      <c r="J1179" s="47">
        <v>1.89E-3</v>
      </c>
      <c r="K1179" s="46">
        <v>0.85</v>
      </c>
      <c r="L1179" s="46">
        <v>1</v>
      </c>
      <c r="M1179" s="47">
        <v>1.89E-3</v>
      </c>
      <c r="N1179" s="48" t="s">
        <v>1579</v>
      </c>
      <c r="O1179" s="49">
        <v>84</v>
      </c>
      <c r="P1179" s="49">
        <v>8423</v>
      </c>
      <c r="Q1179" s="49" t="s">
        <v>615</v>
      </c>
      <c r="R1179" s="50">
        <v>0.05</v>
      </c>
      <c r="S1179" s="51" t="s">
        <v>28</v>
      </c>
      <c r="T1179" s="27" t="str">
        <f>VLOOKUP(S1179,[1]Страна!$A$2:$B$246,2,0)</f>
        <v>КИТАЙ</v>
      </c>
      <c r="W1179" s="34"/>
      <c r="X1179" s="35" t="e">
        <f>VLOOKUP(W1179,$A$2:$S$5784,8,FALSE)</f>
        <v>#N/A</v>
      </c>
      <c r="Y1179" s="35" t="e">
        <f>VLOOKUP(W1179,A1177:$S$5784,9,FALSE)</f>
        <v>#N/A</v>
      </c>
      <c r="Z1179" s="36"/>
      <c r="AA1179" s="37"/>
      <c r="AB1179" s="38"/>
      <c r="AC1179" s="39"/>
    </row>
    <row r="1180" spans="1:29" ht="10.5" customHeight="1">
      <c r="A1180" s="25">
        <v>220887</v>
      </c>
      <c r="B1180" s="26" t="s">
        <v>1580</v>
      </c>
      <c r="C1180" s="27">
        <v>1</v>
      </c>
      <c r="D1180" s="27" t="s">
        <v>26</v>
      </c>
      <c r="E1180" s="28">
        <v>417</v>
      </c>
      <c r="F1180" s="28">
        <v>417</v>
      </c>
      <c r="G1180" s="28">
        <v>20.85</v>
      </c>
      <c r="H1180" s="28">
        <v>0.2</v>
      </c>
      <c r="I1180" s="28">
        <v>0.3</v>
      </c>
      <c r="J1180" s="29">
        <v>6.2500000000000003E-3</v>
      </c>
      <c r="K1180" s="28">
        <v>0.2</v>
      </c>
      <c r="L1180" s="28">
        <v>0.3</v>
      </c>
      <c r="M1180" s="29">
        <f>C1180*J1180</f>
        <v>6.2500000000000003E-3</v>
      </c>
      <c r="N1180" s="30">
        <v>8693807229532</v>
      </c>
      <c r="O1180" s="27">
        <v>84</v>
      </c>
      <c r="P1180" s="27">
        <v>8423</v>
      </c>
      <c r="Q1180" s="27" t="s">
        <v>615</v>
      </c>
      <c r="R1180" s="31">
        <f>VLOOKUP(Q1180,[1]Страна!D$1:F$120,2,FALSE)</f>
        <v>0.05</v>
      </c>
      <c r="S1180" s="32" t="s">
        <v>28</v>
      </c>
      <c r="T1180" s="27" t="str">
        <f>VLOOKUP(S1180,[1]Страна!$A$2:$B$246,2,0)</f>
        <v>КИТАЙ</v>
      </c>
      <c r="W1180" s="40"/>
      <c r="X1180" s="35"/>
      <c r="Y1180" s="35"/>
      <c r="Z1180" s="36"/>
      <c r="AA1180" s="37"/>
      <c r="AB1180" s="38"/>
      <c r="AC1180" s="39"/>
    </row>
    <row r="1181" spans="1:29" ht="10.5" customHeight="1">
      <c r="A1181" s="25">
        <v>55838</v>
      </c>
      <c r="B1181" s="26" t="s">
        <v>1581</v>
      </c>
      <c r="C1181" s="27">
        <v>1</v>
      </c>
      <c r="D1181" s="27" t="s">
        <v>26</v>
      </c>
      <c r="E1181" s="28">
        <v>425</v>
      </c>
      <c r="F1181" s="28">
        <v>425</v>
      </c>
      <c r="G1181" s="28">
        <v>21.25</v>
      </c>
      <c r="H1181" s="28">
        <v>0.38</v>
      </c>
      <c r="I1181" s="28">
        <v>0.5</v>
      </c>
      <c r="J1181" s="29">
        <v>3.003E-3</v>
      </c>
      <c r="K1181" s="28">
        <v>0.38</v>
      </c>
      <c r="L1181" s="28">
        <v>0.5</v>
      </c>
      <c r="M1181" s="29">
        <v>3.003E-3</v>
      </c>
      <c r="N1181" s="30">
        <v>8693807208162</v>
      </c>
      <c r="O1181" s="27">
        <v>84</v>
      </c>
      <c r="P1181" s="27">
        <v>8423</v>
      </c>
      <c r="Q1181" s="27" t="s">
        <v>615</v>
      </c>
      <c r="R1181" s="31">
        <f>VLOOKUP(Q1181,[1]Страна!D$1:F$120,2,FALSE)</f>
        <v>0.05</v>
      </c>
      <c r="S1181" s="32" t="s">
        <v>28</v>
      </c>
      <c r="T1181" s="27" t="str">
        <f>VLOOKUP(S1181,[1]Страна!$A$2:$B$246,2,0)</f>
        <v>КИТАЙ</v>
      </c>
      <c r="W1181" s="34"/>
      <c r="X1181" s="35" t="e">
        <f>VLOOKUP(W1181,$A$2:$S$5784,8,FALSE)</f>
        <v>#N/A</v>
      </c>
      <c r="Y1181" s="35" t="e">
        <f>VLOOKUP(W1181,A1179:$S$5784,9,FALSE)</f>
        <v>#N/A</v>
      </c>
      <c r="Z1181" s="36"/>
      <c r="AA1181" s="37"/>
      <c r="AB1181" s="38"/>
      <c r="AC1181" s="39"/>
    </row>
    <row r="1182" spans="1:29" ht="10.5" customHeight="1">
      <c r="A1182" s="25">
        <v>55841</v>
      </c>
      <c r="B1182" s="26" t="s">
        <v>1582</v>
      </c>
      <c r="C1182" s="27">
        <v>1</v>
      </c>
      <c r="D1182" s="27" t="s">
        <v>26</v>
      </c>
      <c r="E1182" s="28">
        <v>536</v>
      </c>
      <c r="F1182" s="28">
        <v>536</v>
      </c>
      <c r="G1182" s="28">
        <v>26.8</v>
      </c>
      <c r="H1182" s="28">
        <v>0.76</v>
      </c>
      <c r="I1182" s="28">
        <v>0.89</v>
      </c>
      <c r="J1182" s="29">
        <v>2.8649999999999999E-3</v>
      </c>
      <c r="K1182" s="28">
        <v>0.76</v>
      </c>
      <c r="L1182" s="28">
        <v>0.89</v>
      </c>
      <c r="M1182" s="29">
        <f>C1182*J1182</f>
        <v>2.8649999999999999E-3</v>
      </c>
      <c r="N1182" s="30">
        <v>4895156848639</v>
      </c>
      <c r="O1182" s="27">
        <v>84</v>
      </c>
      <c r="P1182" s="27">
        <v>8423</v>
      </c>
      <c r="Q1182" s="27" t="s">
        <v>615</v>
      </c>
      <c r="R1182" s="31">
        <f>VLOOKUP(Q1182,[1]Страна!D$1:F$120,2,FALSE)</f>
        <v>0.05</v>
      </c>
      <c r="S1182" s="32" t="s">
        <v>28</v>
      </c>
      <c r="T1182" s="27" t="str">
        <f>VLOOKUP(S1182,[1]Страна!$A$2:$B$246,2,0)</f>
        <v>КИТАЙ</v>
      </c>
      <c r="W1182" s="34"/>
      <c r="X1182" s="35" t="e">
        <f>VLOOKUP(W1182,$A$2:$S$5784,8,FALSE)</f>
        <v>#N/A</v>
      </c>
      <c r="Y1182" s="35" t="e">
        <f>VLOOKUP(W1182,A1180:$S$5784,9,FALSE)</f>
        <v>#N/A</v>
      </c>
      <c r="Z1182" s="36"/>
      <c r="AA1182" s="37"/>
      <c r="AB1182" s="38"/>
      <c r="AC1182" s="39"/>
    </row>
    <row r="1183" spans="1:29" ht="10.5" customHeight="1">
      <c r="A1183" s="25">
        <v>55842</v>
      </c>
      <c r="B1183" s="26" t="s">
        <v>1583</v>
      </c>
      <c r="C1183" s="27">
        <v>1</v>
      </c>
      <c r="D1183" s="27" t="s">
        <v>26</v>
      </c>
      <c r="E1183" s="28">
        <v>315</v>
      </c>
      <c r="F1183" s="28">
        <v>315</v>
      </c>
      <c r="G1183" s="28">
        <v>15.75</v>
      </c>
      <c r="H1183" s="28">
        <v>0.4</v>
      </c>
      <c r="I1183" s="28">
        <v>0.5</v>
      </c>
      <c r="J1183" s="29">
        <v>3.2490000000000002E-3</v>
      </c>
      <c r="K1183" s="28">
        <v>0.4</v>
      </c>
      <c r="L1183" s="28">
        <v>0.5</v>
      </c>
      <c r="M1183" s="29">
        <f>C1183*J1183</f>
        <v>3.2490000000000002E-3</v>
      </c>
      <c r="N1183" s="30">
        <v>4895156811527</v>
      </c>
      <c r="O1183" s="27">
        <v>84</v>
      </c>
      <c r="P1183" s="27">
        <v>8423</v>
      </c>
      <c r="Q1183" s="27" t="s">
        <v>615</v>
      </c>
      <c r="R1183" s="31">
        <f>VLOOKUP(Q1183,[1]Страна!D$1:F$120,2,FALSE)</f>
        <v>0.05</v>
      </c>
      <c r="S1183" s="32" t="s">
        <v>28</v>
      </c>
      <c r="T1183" s="27" t="str">
        <f>VLOOKUP(S1183,[1]Страна!$A$2:$B$246,2,0)</f>
        <v>КИТАЙ</v>
      </c>
      <c r="W1183" s="34"/>
      <c r="X1183" s="35" t="e">
        <f>VLOOKUP(W1183,$A$2:$S$5784,8,FALSE)</f>
        <v>#N/A</v>
      </c>
      <c r="Y1183" s="35" t="e">
        <f>VLOOKUP(W1183,A1181:$S$5784,9,FALSE)</f>
        <v>#N/A</v>
      </c>
      <c r="Z1183" s="36"/>
      <c r="AA1183" s="37"/>
      <c r="AB1183" s="38"/>
      <c r="AC1183" s="39"/>
    </row>
    <row r="1184" spans="1:29" ht="10.5" customHeight="1">
      <c r="A1184" s="41">
        <v>229367</v>
      </c>
      <c r="B1184" s="42" t="s">
        <v>1584</v>
      </c>
      <c r="C1184" s="43">
        <v>1</v>
      </c>
      <c r="D1184" s="44" t="s">
        <v>26</v>
      </c>
      <c r="E1184" s="45">
        <v>374</v>
      </c>
      <c r="F1184" s="45">
        <v>374</v>
      </c>
      <c r="G1184" s="46">
        <v>18.7</v>
      </c>
      <c r="H1184" s="46">
        <v>0.4</v>
      </c>
      <c r="I1184" s="46">
        <v>0.5</v>
      </c>
      <c r="J1184" s="47">
        <v>3.0799999999999998E-3</v>
      </c>
      <c r="K1184" s="46">
        <v>0.4</v>
      </c>
      <c r="L1184" s="46">
        <v>0.5</v>
      </c>
      <c r="M1184" s="47">
        <v>3.0799999999999998E-3</v>
      </c>
      <c r="N1184" s="48" t="s">
        <v>1585</v>
      </c>
      <c r="O1184" s="49">
        <v>84</v>
      </c>
      <c r="P1184" s="49">
        <v>8423</v>
      </c>
      <c r="Q1184" s="49" t="s">
        <v>615</v>
      </c>
      <c r="R1184" s="50">
        <v>0.05</v>
      </c>
      <c r="S1184" s="51" t="s">
        <v>28</v>
      </c>
      <c r="T1184" s="27" t="str">
        <f>VLOOKUP(S1184,[1]Страна!$A$2:$B$246,2,0)</f>
        <v>КИТАЙ</v>
      </c>
      <c r="W1184" s="34"/>
      <c r="X1184" s="35" t="e">
        <f>VLOOKUP(W1184,$A$2:$S$5784,8,FALSE)</f>
        <v>#N/A</v>
      </c>
      <c r="Y1184" s="35" t="e">
        <f>VLOOKUP(W1184,A1182:$S$5784,9,FALSE)</f>
        <v>#N/A</v>
      </c>
      <c r="Z1184" s="36"/>
      <c r="AA1184" s="37"/>
      <c r="AB1184" s="38"/>
      <c r="AC1184" s="39"/>
    </row>
    <row r="1185" spans="1:29" ht="10.5" customHeight="1">
      <c r="A1185" s="25">
        <v>74106</v>
      </c>
      <c r="B1185" s="26" t="s">
        <v>1586</v>
      </c>
      <c r="C1185" s="27">
        <v>1</v>
      </c>
      <c r="D1185" s="27" t="s">
        <v>26</v>
      </c>
      <c r="E1185" s="28">
        <v>493</v>
      </c>
      <c r="F1185" s="28">
        <v>493</v>
      </c>
      <c r="G1185" s="28">
        <v>24.650000000000002</v>
      </c>
      <c r="H1185" s="28">
        <v>0.91</v>
      </c>
      <c r="I1185" s="28">
        <v>1</v>
      </c>
      <c r="J1185" s="29">
        <v>1.8E-3</v>
      </c>
      <c r="K1185" s="28">
        <v>0.91</v>
      </c>
      <c r="L1185" s="28">
        <v>1</v>
      </c>
      <c r="M1185" s="29">
        <f>C1185*J1185</f>
        <v>1.8E-3</v>
      </c>
      <c r="N1185" s="30">
        <v>4895156850847</v>
      </c>
      <c r="O1185" s="27">
        <v>84</v>
      </c>
      <c r="P1185" s="27">
        <v>8423</v>
      </c>
      <c r="Q1185" s="27" t="s">
        <v>615</v>
      </c>
      <c r="R1185" s="31">
        <f>VLOOKUP(Q1185,[1]Страна!D$1:F$120,2,FALSE)</f>
        <v>0.05</v>
      </c>
      <c r="S1185" s="32" t="s">
        <v>28</v>
      </c>
      <c r="T1185" s="27" t="str">
        <f>VLOOKUP(S1185,[1]Страна!$A$2:$B$246,2,0)</f>
        <v>КИТАЙ</v>
      </c>
      <c r="W1185" s="40"/>
      <c r="X1185" s="35"/>
      <c r="Y1185" s="35"/>
      <c r="Z1185" s="36"/>
      <c r="AA1185" s="37"/>
      <c r="AB1185" s="38"/>
      <c r="AC1185" s="39"/>
    </row>
    <row r="1186" spans="1:29" ht="10.5" customHeight="1">
      <c r="A1186" s="25">
        <v>203766</v>
      </c>
      <c r="B1186" s="26" t="s">
        <v>1587</v>
      </c>
      <c r="C1186" s="27">
        <v>1</v>
      </c>
      <c r="D1186" s="27" t="s">
        <v>26</v>
      </c>
      <c r="E1186" s="28">
        <v>672</v>
      </c>
      <c r="F1186" s="28">
        <v>672</v>
      </c>
      <c r="G1186" s="28">
        <v>33.6</v>
      </c>
      <c r="H1186" s="28">
        <v>0.55000000000000004</v>
      </c>
      <c r="I1186" s="28">
        <v>0.8</v>
      </c>
      <c r="J1186" s="29">
        <v>2.5000000000000001E-3</v>
      </c>
      <c r="K1186" s="28">
        <v>0.55000000000000004</v>
      </c>
      <c r="L1186" s="28">
        <v>0.8</v>
      </c>
      <c r="M1186" s="29">
        <f>C1186*J1186</f>
        <v>2.5000000000000001E-3</v>
      </c>
      <c r="N1186" s="30">
        <v>4895156860631</v>
      </c>
      <c r="O1186" s="27">
        <v>84</v>
      </c>
      <c r="P1186" s="27">
        <v>8423</v>
      </c>
      <c r="Q1186" s="27" t="s">
        <v>615</v>
      </c>
      <c r="R1186" s="31">
        <f>VLOOKUP(Q1186,[1]Страна!D$1:F$120,2,FALSE)</f>
        <v>0.05</v>
      </c>
      <c r="S1186" s="32" t="s">
        <v>28</v>
      </c>
      <c r="T1186" s="27" t="str">
        <f>VLOOKUP(S1186,[1]Страна!$A$2:$B$246,2,0)</f>
        <v>КИТАЙ</v>
      </c>
      <c r="W1186" s="34"/>
      <c r="X1186" s="35" t="e">
        <f>VLOOKUP(W1186,$A$2:$S$5784,8,FALSE)</f>
        <v>#N/A</v>
      </c>
      <c r="Y1186" s="35" t="e">
        <f>VLOOKUP(W1186,A1184:$S$5784,9,FALSE)</f>
        <v>#N/A</v>
      </c>
      <c r="Z1186" s="36"/>
      <c r="AA1186" s="37"/>
      <c r="AB1186" s="38"/>
      <c r="AC1186" s="39"/>
    </row>
    <row r="1187" spans="1:29" ht="10.5" customHeight="1">
      <c r="A1187" s="41">
        <v>229915</v>
      </c>
      <c r="B1187" s="42" t="s">
        <v>1588</v>
      </c>
      <c r="C1187" s="43">
        <v>1</v>
      </c>
      <c r="D1187" s="44" t="s">
        <v>26</v>
      </c>
      <c r="E1187" s="45">
        <v>340</v>
      </c>
      <c r="F1187" s="45">
        <v>340</v>
      </c>
      <c r="G1187" s="46">
        <v>17</v>
      </c>
      <c r="H1187" s="46">
        <v>0.9</v>
      </c>
      <c r="I1187" s="46">
        <v>1</v>
      </c>
      <c r="J1187" s="47">
        <v>1.1999999999999999E-3</v>
      </c>
      <c r="K1187" s="46">
        <v>0.9</v>
      </c>
      <c r="L1187" s="46">
        <v>1</v>
      </c>
      <c r="M1187" s="47">
        <v>1.1999999999999999E-3</v>
      </c>
      <c r="N1187" s="48" t="s">
        <v>1589</v>
      </c>
      <c r="O1187" s="49">
        <v>84</v>
      </c>
      <c r="P1187" s="49">
        <v>8423</v>
      </c>
      <c r="Q1187" s="49" t="s">
        <v>615</v>
      </c>
      <c r="R1187" s="50">
        <v>0.05</v>
      </c>
      <c r="S1187" s="51" t="s">
        <v>28</v>
      </c>
      <c r="T1187" s="27" t="str">
        <f>VLOOKUP(S1187,[1]Страна!$A$2:$B$246,2,0)</f>
        <v>КИТАЙ</v>
      </c>
      <c r="W1187" s="34"/>
      <c r="X1187" s="35" t="e">
        <f>VLOOKUP(W1187,$A$2:$S$5784,8,FALSE)</f>
        <v>#N/A</v>
      </c>
      <c r="Y1187" s="35" t="e">
        <f>VLOOKUP(W1187,A1185:$S$5784,9,FALSE)</f>
        <v>#N/A</v>
      </c>
      <c r="Z1187" s="36"/>
      <c r="AA1187" s="37"/>
      <c r="AB1187" s="38"/>
      <c r="AC1187" s="39"/>
    </row>
    <row r="1188" spans="1:29" ht="10.5" customHeight="1">
      <c r="A1188" s="25" t="s">
        <v>1590</v>
      </c>
      <c r="B1188" s="26" t="s">
        <v>1591</v>
      </c>
      <c r="C1188" s="27">
        <v>2</v>
      </c>
      <c r="D1188" s="27" t="s">
        <v>220</v>
      </c>
      <c r="E1188" s="28">
        <v>2073</v>
      </c>
      <c r="F1188" s="28">
        <v>4146</v>
      </c>
      <c r="G1188" s="28">
        <v>83.749200000000002</v>
      </c>
      <c r="H1188" s="28">
        <v>2.8</v>
      </c>
      <c r="I1188" s="28">
        <v>3.5</v>
      </c>
      <c r="J1188" s="29">
        <v>1.8676000000000002E-2</v>
      </c>
      <c r="K1188" s="28">
        <v>5.6</v>
      </c>
      <c r="L1188" s="28">
        <v>7</v>
      </c>
      <c r="M1188" s="29">
        <v>0</v>
      </c>
      <c r="N1188" s="30"/>
      <c r="O1188" s="27">
        <v>85</v>
      </c>
      <c r="P1188" s="27">
        <v>8509</v>
      </c>
      <c r="Q1188" s="27" t="s">
        <v>288</v>
      </c>
      <c r="R1188" s="31">
        <f>VLOOKUP(Q1188,[1]Страна!D$1:F$120,2,FALSE)</f>
        <v>0.03</v>
      </c>
      <c r="S1188" s="32" t="s">
        <v>28</v>
      </c>
      <c r="T1188" s="27" t="str">
        <f>VLOOKUP(S1188,[1]Страна!$A$2:$B$246,2,0)</f>
        <v>КИТАЙ</v>
      </c>
      <c r="W1188" s="40"/>
      <c r="X1188" s="35"/>
      <c r="Y1188" s="35"/>
      <c r="Z1188" s="36"/>
      <c r="AA1188" s="37"/>
      <c r="AB1188" s="38"/>
      <c r="AC1188" s="39"/>
    </row>
    <row r="1189" spans="1:29" ht="10.5" customHeight="1">
      <c r="A1189" s="25" t="s">
        <v>1592</v>
      </c>
      <c r="B1189" s="26" t="s">
        <v>1593</v>
      </c>
      <c r="C1189" s="27">
        <v>4</v>
      </c>
      <c r="D1189" s="27" t="s">
        <v>220</v>
      </c>
      <c r="E1189" s="28">
        <v>1760</v>
      </c>
      <c r="F1189" s="28">
        <v>7040</v>
      </c>
      <c r="G1189" s="28">
        <v>142.208</v>
      </c>
      <c r="H1189" s="28">
        <v>2.25</v>
      </c>
      <c r="I1189" s="28">
        <v>2.5</v>
      </c>
      <c r="J1189" s="29">
        <v>1.8676000000000002E-2</v>
      </c>
      <c r="K1189" s="28">
        <v>9</v>
      </c>
      <c r="L1189" s="28">
        <v>10</v>
      </c>
      <c r="M1189" s="29">
        <v>0</v>
      </c>
      <c r="N1189" s="30"/>
      <c r="O1189" s="27">
        <v>85</v>
      </c>
      <c r="P1189" s="27">
        <v>8509</v>
      </c>
      <c r="Q1189" s="27" t="s">
        <v>288</v>
      </c>
      <c r="R1189" s="31">
        <f>VLOOKUP(Q1189,[1]Страна!D$1:F$120,2,FALSE)</f>
        <v>0.03</v>
      </c>
      <c r="S1189" s="32" t="s">
        <v>28</v>
      </c>
      <c r="T1189" s="27" t="str">
        <f>VLOOKUP(S1189,[1]Страна!$A$2:$B$246,2,0)</f>
        <v>КИТАЙ</v>
      </c>
      <c r="W1189" s="34"/>
      <c r="X1189" s="35"/>
      <c r="Y1189" s="35"/>
      <c r="Z1189" s="36"/>
      <c r="AA1189" s="37"/>
      <c r="AB1189" s="38"/>
      <c r="AC1189" s="39"/>
    </row>
    <row r="1190" spans="1:29" ht="10.5" customHeight="1">
      <c r="A1190" s="25" t="s">
        <v>1594</v>
      </c>
      <c r="B1190" s="26" t="s">
        <v>1595</v>
      </c>
      <c r="C1190" s="27">
        <v>12</v>
      </c>
      <c r="D1190" s="27" t="s">
        <v>220</v>
      </c>
      <c r="E1190" s="28">
        <v>48</v>
      </c>
      <c r="F1190" s="28">
        <f>C1190*E1190</f>
        <v>576</v>
      </c>
      <c r="G1190" s="28"/>
      <c r="H1190" s="28">
        <v>1.5416666666666667</v>
      </c>
      <c r="I1190" s="28">
        <v>1.99</v>
      </c>
      <c r="J1190" s="29">
        <v>2.2778E-2</v>
      </c>
      <c r="K1190" s="28"/>
      <c r="L1190" s="28"/>
      <c r="M1190" s="29">
        <f t="shared" ref="M1190:M1232" si="140">C1190*J1190</f>
        <v>0.27333600000000002</v>
      </c>
      <c r="N1190" s="30"/>
      <c r="O1190" s="27"/>
      <c r="P1190" s="27"/>
      <c r="Q1190" s="27" t="s">
        <v>288</v>
      </c>
      <c r="R1190" s="31">
        <f>VLOOKUP(Q1190,[1]Страна!D$1:F$120,2,FALSE)</f>
        <v>0.03</v>
      </c>
      <c r="S1190" s="32" t="s">
        <v>1596</v>
      </c>
      <c r="T1190" s="27" t="str">
        <f>VLOOKUP(S1190,[1]Страна!$A$2:$B$246,2,0)</f>
        <v xml:space="preserve">ВЬЕТНАМ </v>
      </c>
      <c r="W1190" s="34"/>
      <c r="X1190" s="35"/>
      <c r="Y1190" s="35"/>
      <c r="Z1190" s="36"/>
      <c r="AA1190" s="37"/>
      <c r="AB1190" s="38"/>
      <c r="AC1190" s="39"/>
    </row>
    <row r="1191" spans="1:29" ht="10.5" customHeight="1">
      <c r="A1191" s="25" t="s">
        <v>1597</v>
      </c>
      <c r="B1191" s="26" t="s">
        <v>1598</v>
      </c>
      <c r="C1191" s="27">
        <v>4</v>
      </c>
      <c r="D1191" s="27" t="s">
        <v>220</v>
      </c>
      <c r="E1191" s="28">
        <v>94</v>
      </c>
      <c r="F1191" s="28">
        <v>376</v>
      </c>
      <c r="G1191" s="28">
        <v>11.28</v>
      </c>
      <c r="H1191" s="28">
        <v>4.0999999999999996</v>
      </c>
      <c r="I1191" s="28">
        <v>4.75</v>
      </c>
      <c r="J1191" s="29">
        <v>2.2778E-2</v>
      </c>
      <c r="K1191" s="28"/>
      <c r="L1191" s="28"/>
      <c r="M1191" s="29">
        <f t="shared" si="140"/>
        <v>9.1111999999999999E-2</v>
      </c>
      <c r="N1191" s="30"/>
      <c r="O1191" s="27">
        <v>85</v>
      </c>
      <c r="P1191" s="27">
        <v>8509</v>
      </c>
      <c r="Q1191" s="27" t="s">
        <v>288</v>
      </c>
      <c r="R1191" s="31">
        <f>VLOOKUP(Q1191,[1]Страна!D$1:F$120,2,FALSE)</f>
        <v>0.03</v>
      </c>
      <c r="S1191" s="32" t="s">
        <v>28</v>
      </c>
      <c r="T1191" s="27" t="str">
        <f>VLOOKUP(S1191,[1]Страна!$A$2:$B$246,2,0)</f>
        <v>КИТАЙ</v>
      </c>
      <c r="W1191" s="34"/>
      <c r="X1191" s="35" t="e">
        <f t="shared" ref="X1191:X1233" si="141">VLOOKUP(W1191,$A$2:$S$5784,8,FALSE)</f>
        <v>#N/A</v>
      </c>
      <c r="Y1191" s="35" t="e">
        <f>VLOOKUP(W1191,A1189:$S$5784,9,FALSE)</f>
        <v>#N/A</v>
      </c>
      <c r="Z1191" s="36"/>
      <c r="AA1191" s="37"/>
      <c r="AB1191" s="38"/>
      <c r="AC1191" s="39"/>
    </row>
    <row r="1192" spans="1:29" ht="10.5" customHeight="1">
      <c r="A1192" s="25">
        <v>175597</v>
      </c>
      <c r="B1192" s="26" t="s">
        <v>1599</v>
      </c>
      <c r="C1192" s="27">
        <v>1</v>
      </c>
      <c r="D1192" s="27" t="s">
        <v>26</v>
      </c>
      <c r="E1192" s="28">
        <v>3647</v>
      </c>
      <c r="F1192" s="28">
        <v>3647</v>
      </c>
      <c r="G1192" s="28">
        <v>109.41</v>
      </c>
      <c r="H1192" s="28">
        <v>4.5</v>
      </c>
      <c r="I1192" s="28">
        <v>5</v>
      </c>
      <c r="J1192" s="29">
        <v>1.8676000000000002E-2</v>
      </c>
      <c r="K1192" s="28">
        <v>4.5</v>
      </c>
      <c r="L1192" s="28">
        <v>5</v>
      </c>
      <c r="M1192" s="29">
        <f t="shared" si="140"/>
        <v>1.8676000000000002E-2</v>
      </c>
      <c r="N1192" s="30">
        <v>5055323609671</v>
      </c>
      <c r="O1192" s="27">
        <v>85</v>
      </c>
      <c r="P1192" s="27">
        <v>8509</v>
      </c>
      <c r="Q1192" s="27" t="s">
        <v>288</v>
      </c>
      <c r="R1192" s="31">
        <f>VLOOKUP(Q1192,[1]Страна!D$1:F$120,2,FALSE)</f>
        <v>0.03</v>
      </c>
      <c r="S1192" s="32" t="s">
        <v>28</v>
      </c>
      <c r="T1192" s="27" t="str">
        <f>VLOOKUP(S1192,[1]Страна!$A$2:$B$246,2,0)</f>
        <v>КИТАЙ</v>
      </c>
      <c r="W1192" s="34"/>
      <c r="X1192" s="35" t="e">
        <f t="shared" si="141"/>
        <v>#N/A</v>
      </c>
      <c r="Y1192" s="35" t="e">
        <f>VLOOKUP(W1192,A1190:$S$5784,9,FALSE)</f>
        <v>#N/A</v>
      </c>
      <c r="Z1192" s="36"/>
      <c r="AA1192" s="37"/>
      <c r="AB1192" s="38"/>
      <c r="AC1192" s="39"/>
    </row>
    <row r="1193" spans="1:29" ht="10.5" customHeight="1">
      <c r="A1193" s="25">
        <v>53285</v>
      </c>
      <c r="B1193" s="26" t="s">
        <v>1600</v>
      </c>
      <c r="C1193" s="27">
        <v>1</v>
      </c>
      <c r="D1193" s="27" t="s">
        <v>26</v>
      </c>
      <c r="E1193" s="28">
        <v>3332</v>
      </c>
      <c r="F1193" s="28">
        <v>3332</v>
      </c>
      <c r="G1193" s="28">
        <v>99.96</v>
      </c>
      <c r="H1193" s="28">
        <v>2</v>
      </c>
      <c r="I1193" s="28">
        <v>5</v>
      </c>
      <c r="J1193" s="29">
        <v>4.9764000000000003E-2</v>
      </c>
      <c r="K1193" s="28">
        <v>2</v>
      </c>
      <c r="L1193" s="28">
        <v>5</v>
      </c>
      <c r="M1193" s="29">
        <f t="shared" si="140"/>
        <v>4.9764000000000003E-2</v>
      </c>
      <c r="N1193" s="30">
        <v>8693807208926</v>
      </c>
      <c r="O1193" s="27">
        <v>85</v>
      </c>
      <c r="P1193" s="27">
        <v>8509</v>
      </c>
      <c r="Q1193" s="27" t="s">
        <v>288</v>
      </c>
      <c r="R1193" s="31">
        <f>VLOOKUP(Q1193,[1]Страна!D$1:F$120,2,FALSE)</f>
        <v>0.03</v>
      </c>
      <c r="S1193" s="32" t="s">
        <v>28</v>
      </c>
      <c r="T1193" s="27" t="str">
        <f>VLOOKUP(S1193,[1]Страна!$A$2:$B$246,2,0)</f>
        <v>КИТАЙ</v>
      </c>
      <c r="W1193" s="34"/>
      <c r="X1193" s="35" t="e">
        <f t="shared" si="141"/>
        <v>#N/A</v>
      </c>
      <c r="Y1193" s="35" t="e">
        <f>VLOOKUP(W1193,A1191:$S$5784,9,FALSE)</f>
        <v>#N/A</v>
      </c>
      <c r="Z1193" s="36"/>
      <c r="AA1193" s="37"/>
      <c r="AB1193" s="38"/>
      <c r="AC1193" s="39"/>
    </row>
    <row r="1194" spans="1:29" ht="10.5" customHeight="1">
      <c r="A1194" s="25">
        <v>137183</v>
      </c>
      <c r="B1194" s="26" t="s">
        <v>1601</v>
      </c>
      <c r="C1194" s="27">
        <v>1</v>
      </c>
      <c r="D1194" s="27" t="s">
        <v>26</v>
      </c>
      <c r="E1194" s="28">
        <v>1709</v>
      </c>
      <c r="F1194" s="28">
        <v>1709</v>
      </c>
      <c r="G1194" s="28">
        <v>0</v>
      </c>
      <c r="H1194" s="28">
        <v>0.3</v>
      </c>
      <c r="I1194" s="28">
        <v>0.4</v>
      </c>
      <c r="J1194" s="29">
        <v>1.0319999999999999E-2</v>
      </c>
      <c r="K1194" s="28">
        <v>0.3</v>
      </c>
      <c r="L1194" s="28">
        <v>0.4</v>
      </c>
      <c r="M1194" s="29">
        <f t="shared" si="140"/>
        <v>1.0319999999999999E-2</v>
      </c>
      <c r="N1194" s="30">
        <v>5028252336314</v>
      </c>
      <c r="O1194" s="27">
        <v>84</v>
      </c>
      <c r="P1194" s="27">
        <v>8439</v>
      </c>
      <c r="Q1194" s="27" t="s">
        <v>1602</v>
      </c>
      <c r="R1194" s="31">
        <f>VLOOKUP(Q1194,[1]Страна!D$1:F$120,2,FALSE)</f>
        <v>0</v>
      </c>
      <c r="S1194" s="32" t="s">
        <v>28</v>
      </c>
      <c r="T1194" s="27" t="str">
        <f>VLOOKUP(S1194,[1]Страна!$A$2:$B$246,2,0)</f>
        <v>КИТАЙ</v>
      </c>
      <c r="W1194" s="34"/>
      <c r="X1194" s="35" t="e">
        <f t="shared" si="141"/>
        <v>#N/A</v>
      </c>
      <c r="Y1194" s="35" t="e">
        <f>VLOOKUP(W1194,A1192:$S$5784,9,FALSE)</f>
        <v>#N/A</v>
      </c>
      <c r="Z1194" s="36"/>
      <c r="AA1194" s="37"/>
      <c r="AB1194" s="38"/>
      <c r="AC1194" s="39"/>
    </row>
    <row r="1195" spans="1:29" ht="10.5" customHeight="1">
      <c r="A1195" s="25">
        <v>38748</v>
      </c>
      <c r="B1195" s="26" t="s">
        <v>1603</v>
      </c>
      <c r="C1195" s="27">
        <v>1</v>
      </c>
      <c r="D1195" s="27" t="s">
        <v>26</v>
      </c>
      <c r="E1195" s="28">
        <v>1941</v>
      </c>
      <c r="F1195" s="28">
        <v>1941</v>
      </c>
      <c r="G1195" s="28">
        <v>58.23</v>
      </c>
      <c r="H1195" s="28">
        <v>4.5</v>
      </c>
      <c r="I1195" s="28">
        <v>5</v>
      </c>
      <c r="J1195" s="29">
        <v>2.2848E-2</v>
      </c>
      <c r="K1195" s="28">
        <v>4.5</v>
      </c>
      <c r="L1195" s="28">
        <v>5</v>
      </c>
      <c r="M1195" s="29">
        <f t="shared" si="140"/>
        <v>2.2848E-2</v>
      </c>
      <c r="N1195" s="30">
        <v>4620012180529</v>
      </c>
      <c r="O1195" s="27">
        <v>85</v>
      </c>
      <c r="P1195" s="27">
        <v>8509</v>
      </c>
      <c r="Q1195" s="27" t="s">
        <v>288</v>
      </c>
      <c r="R1195" s="31">
        <f>VLOOKUP(Q1195,[1]Страна!D$1:F$120,2,FALSE)</f>
        <v>0.03</v>
      </c>
      <c r="S1195" s="32" t="s">
        <v>28</v>
      </c>
      <c r="T1195" s="27" t="str">
        <f>VLOOKUP(S1195,[1]Страна!$A$2:$B$246,2,0)</f>
        <v>КИТАЙ</v>
      </c>
      <c r="W1195" s="34"/>
      <c r="X1195" s="35" t="e">
        <f t="shared" si="141"/>
        <v>#N/A</v>
      </c>
      <c r="Y1195" s="35" t="e">
        <f>VLOOKUP(W1195,A1193:$S$5784,9,FALSE)</f>
        <v>#N/A</v>
      </c>
      <c r="Z1195" s="36"/>
      <c r="AA1195" s="37"/>
      <c r="AB1195" s="38"/>
      <c r="AC1195" s="39"/>
    </row>
    <row r="1196" spans="1:29" ht="10.5" customHeight="1">
      <c r="A1196" s="25">
        <v>218128</v>
      </c>
      <c r="B1196" s="26" t="s">
        <v>1604</v>
      </c>
      <c r="C1196" s="27">
        <v>1</v>
      </c>
      <c r="D1196" s="27" t="s">
        <v>26</v>
      </c>
      <c r="E1196" s="28">
        <v>11594</v>
      </c>
      <c r="F1196" s="28">
        <v>11594</v>
      </c>
      <c r="G1196" s="28">
        <v>579.70000000000005</v>
      </c>
      <c r="H1196" s="28">
        <v>31</v>
      </c>
      <c r="I1196" s="28">
        <v>35</v>
      </c>
      <c r="J1196" s="29">
        <v>0.47627999999999998</v>
      </c>
      <c r="K1196" s="28">
        <v>31</v>
      </c>
      <c r="L1196" s="28">
        <v>35</v>
      </c>
      <c r="M1196" s="29">
        <f t="shared" si="140"/>
        <v>0.47627999999999998</v>
      </c>
      <c r="N1196" s="30">
        <v>0</v>
      </c>
      <c r="O1196" s="27">
        <v>84</v>
      </c>
      <c r="P1196" s="27">
        <v>8418</v>
      </c>
      <c r="Q1196" s="27" t="s">
        <v>70</v>
      </c>
      <c r="R1196" s="31">
        <f>VLOOKUP(Q1196,[1]Страна!D$1:F$120,2,FALSE)</f>
        <v>0.05</v>
      </c>
      <c r="S1196" s="32" t="s">
        <v>28</v>
      </c>
      <c r="T1196" s="27" t="str">
        <f>VLOOKUP(S1196,[1]Страна!$A$2:$B$246,2,0)</f>
        <v>КИТАЙ</v>
      </c>
      <c r="W1196" s="34"/>
      <c r="X1196" s="35" t="e">
        <f t="shared" si="141"/>
        <v>#N/A</v>
      </c>
      <c r="Y1196" s="35" t="e">
        <f>VLOOKUP(W1196,A1194:$S$5784,9,FALSE)</f>
        <v>#N/A</v>
      </c>
      <c r="Z1196" s="36"/>
      <c r="AA1196" s="37"/>
      <c r="AB1196" s="38"/>
      <c r="AC1196" s="39"/>
    </row>
    <row r="1197" spans="1:29" ht="10.5" customHeight="1">
      <c r="A1197" s="25">
        <v>218408</v>
      </c>
      <c r="B1197" s="26" t="s">
        <v>1605</v>
      </c>
      <c r="C1197" s="27">
        <v>1</v>
      </c>
      <c r="D1197" s="27" t="s">
        <v>26</v>
      </c>
      <c r="E1197" s="28">
        <v>12742</v>
      </c>
      <c r="F1197" s="28">
        <v>12742</v>
      </c>
      <c r="G1197" s="28">
        <v>637.1</v>
      </c>
      <c r="H1197" s="28">
        <v>38</v>
      </c>
      <c r="I1197" s="28">
        <v>43</v>
      </c>
      <c r="J1197" s="29">
        <v>0.55651200000000001</v>
      </c>
      <c r="K1197" s="28">
        <v>38</v>
      </c>
      <c r="L1197" s="28">
        <v>43</v>
      </c>
      <c r="M1197" s="29">
        <f t="shared" si="140"/>
        <v>0.55651200000000001</v>
      </c>
      <c r="N1197" s="30">
        <v>0</v>
      </c>
      <c r="O1197" s="27">
        <v>84</v>
      </c>
      <c r="P1197" s="27">
        <v>8418</v>
      </c>
      <c r="Q1197" s="27" t="s">
        <v>70</v>
      </c>
      <c r="R1197" s="31">
        <f>VLOOKUP(Q1197,[1]Страна!D$1:F$120,2,FALSE)</f>
        <v>0.05</v>
      </c>
      <c r="S1197" s="32" t="s">
        <v>28</v>
      </c>
      <c r="T1197" s="27" t="str">
        <f>VLOOKUP(S1197,[1]Страна!$A$2:$B$246,2,0)</f>
        <v>КИТАЙ</v>
      </c>
      <c r="W1197" s="34"/>
      <c r="X1197" s="35" t="e">
        <f t="shared" si="141"/>
        <v>#N/A</v>
      </c>
      <c r="Y1197" s="35" t="e">
        <f>VLOOKUP(W1197,A1195:$S$5784,9,FALSE)</f>
        <v>#N/A</v>
      </c>
      <c r="Z1197" s="36"/>
      <c r="AA1197" s="37"/>
      <c r="AB1197" s="38"/>
      <c r="AC1197" s="39"/>
    </row>
    <row r="1198" spans="1:29" ht="10.5" customHeight="1">
      <c r="A1198" s="25">
        <v>218129</v>
      </c>
      <c r="B1198" s="26" t="s">
        <v>1606</v>
      </c>
      <c r="C1198" s="27">
        <v>1</v>
      </c>
      <c r="D1198" s="27" t="s">
        <v>26</v>
      </c>
      <c r="E1198" s="28">
        <v>14739</v>
      </c>
      <c r="F1198" s="28">
        <v>14739</v>
      </c>
      <c r="G1198" s="28">
        <v>736.95</v>
      </c>
      <c r="H1198" s="28">
        <v>42</v>
      </c>
      <c r="I1198" s="28">
        <v>46</v>
      </c>
      <c r="J1198" s="29">
        <v>0.6321</v>
      </c>
      <c r="K1198" s="28">
        <v>42</v>
      </c>
      <c r="L1198" s="28">
        <v>46</v>
      </c>
      <c r="M1198" s="29">
        <f t="shared" si="140"/>
        <v>0.6321</v>
      </c>
      <c r="N1198" s="30">
        <v>0</v>
      </c>
      <c r="O1198" s="27">
        <v>84</v>
      </c>
      <c r="P1198" s="27">
        <v>8418</v>
      </c>
      <c r="Q1198" s="27" t="s">
        <v>70</v>
      </c>
      <c r="R1198" s="31">
        <f>VLOOKUP(Q1198,[1]Страна!D$1:F$120,2,FALSE)</f>
        <v>0.05</v>
      </c>
      <c r="S1198" s="32" t="s">
        <v>28</v>
      </c>
      <c r="T1198" s="27" t="str">
        <f>VLOOKUP(S1198,[1]Страна!$A$2:$B$246,2,0)</f>
        <v>КИТАЙ</v>
      </c>
      <c r="W1198" s="34"/>
      <c r="X1198" s="35" t="e">
        <f t="shared" si="141"/>
        <v>#N/A</v>
      </c>
      <c r="Y1198" s="35" t="e">
        <f>VLOOKUP(W1198,A1196:$S$5784,9,FALSE)</f>
        <v>#N/A</v>
      </c>
      <c r="Z1198" s="36"/>
      <c r="AA1198" s="37"/>
      <c r="AB1198" s="38"/>
      <c r="AC1198" s="39"/>
    </row>
    <row r="1199" spans="1:29" ht="10.5" customHeight="1">
      <c r="A1199" s="25">
        <v>48612</v>
      </c>
      <c r="B1199" s="26" t="s">
        <v>1607</v>
      </c>
      <c r="C1199" s="27">
        <v>1</v>
      </c>
      <c r="D1199" s="27" t="s">
        <v>26</v>
      </c>
      <c r="E1199" s="28">
        <v>11373</v>
      </c>
      <c r="F1199" s="28">
        <v>11373</v>
      </c>
      <c r="G1199" s="28">
        <v>568.65</v>
      </c>
      <c r="H1199" s="28">
        <v>30</v>
      </c>
      <c r="I1199" s="28">
        <v>33</v>
      </c>
      <c r="J1199" s="29">
        <v>0.38562400000000002</v>
      </c>
      <c r="K1199" s="28">
        <v>30</v>
      </c>
      <c r="L1199" s="28">
        <v>33</v>
      </c>
      <c r="M1199" s="29">
        <f t="shared" si="140"/>
        <v>0.38562400000000002</v>
      </c>
      <c r="N1199" s="30">
        <v>6940970803093</v>
      </c>
      <c r="O1199" s="27">
        <v>84</v>
      </c>
      <c r="P1199" s="27">
        <v>8418</v>
      </c>
      <c r="Q1199" s="27" t="s">
        <v>70</v>
      </c>
      <c r="R1199" s="31">
        <f>VLOOKUP(Q1199,[1]Страна!D$1:F$120,2,FALSE)</f>
        <v>0.05</v>
      </c>
      <c r="S1199" s="32" t="s">
        <v>28</v>
      </c>
      <c r="T1199" s="27" t="str">
        <f>VLOOKUP(S1199,[1]Страна!$A$2:$B$246,2,0)</f>
        <v>КИТАЙ</v>
      </c>
      <c r="W1199" s="34"/>
      <c r="X1199" s="35" t="e">
        <f t="shared" si="141"/>
        <v>#N/A</v>
      </c>
      <c r="Y1199" s="35" t="e">
        <f>VLOOKUP(W1199,A1197:$S$5784,9,FALSE)</f>
        <v>#N/A</v>
      </c>
      <c r="Z1199" s="36"/>
      <c r="AA1199" s="37"/>
      <c r="AB1199" s="38"/>
      <c r="AC1199" s="39"/>
    </row>
    <row r="1200" spans="1:29" ht="10.5" customHeight="1">
      <c r="A1200" s="25">
        <v>48617</v>
      </c>
      <c r="B1200" s="26" t="s">
        <v>1608</v>
      </c>
      <c r="C1200" s="27">
        <v>3</v>
      </c>
      <c r="D1200" s="27" t="s">
        <v>26</v>
      </c>
      <c r="E1200" s="28">
        <v>11382</v>
      </c>
      <c r="F1200" s="28">
        <v>34146</v>
      </c>
      <c r="G1200" s="28">
        <v>1707.3000000000002</v>
      </c>
      <c r="H1200" s="28">
        <v>34</v>
      </c>
      <c r="I1200" s="28">
        <v>37</v>
      </c>
      <c r="J1200" s="29">
        <v>0.48882399999999998</v>
      </c>
      <c r="K1200" s="28">
        <v>102</v>
      </c>
      <c r="L1200" s="28">
        <v>111</v>
      </c>
      <c r="M1200" s="29">
        <f t="shared" si="140"/>
        <v>1.466472</v>
      </c>
      <c r="N1200" s="30">
        <v>6940970803086</v>
      </c>
      <c r="O1200" s="27">
        <v>84</v>
      </c>
      <c r="P1200" s="27">
        <v>8418</v>
      </c>
      <c r="Q1200" s="27" t="s">
        <v>1609</v>
      </c>
      <c r="R1200" s="31">
        <f>VLOOKUP(Q1200,[1]Страна!D$1:F$120,2,FALSE)</f>
        <v>0.05</v>
      </c>
      <c r="S1200" s="32" t="s">
        <v>28</v>
      </c>
      <c r="T1200" s="27" t="str">
        <f>VLOOKUP(S1200,[1]Страна!$A$2:$B$246,2,0)</f>
        <v>КИТАЙ</v>
      </c>
      <c r="W1200" s="34"/>
      <c r="X1200" s="35" t="e">
        <f t="shared" si="141"/>
        <v>#N/A</v>
      </c>
      <c r="Y1200" s="35" t="e">
        <f>VLOOKUP(W1200,A1198:$S$5784,9,FALSE)</f>
        <v>#N/A</v>
      </c>
      <c r="Z1200" s="36"/>
      <c r="AA1200" s="37"/>
      <c r="AB1200" s="38"/>
      <c r="AC1200" s="39"/>
    </row>
    <row r="1201" spans="1:29" ht="10.5" customHeight="1">
      <c r="A1201" s="25">
        <v>48622</v>
      </c>
      <c r="B1201" s="26" t="s">
        <v>1610</v>
      </c>
      <c r="C1201" s="27">
        <v>1</v>
      </c>
      <c r="D1201" s="27" t="s">
        <v>26</v>
      </c>
      <c r="E1201" s="28">
        <v>14272</v>
      </c>
      <c r="F1201" s="28">
        <v>14272</v>
      </c>
      <c r="G1201" s="28">
        <v>713.6</v>
      </c>
      <c r="H1201" s="28">
        <v>42</v>
      </c>
      <c r="I1201" s="28">
        <v>46</v>
      </c>
      <c r="J1201" s="29">
        <v>0.62744</v>
      </c>
      <c r="K1201" s="28">
        <v>42</v>
      </c>
      <c r="L1201" s="28">
        <v>46</v>
      </c>
      <c r="M1201" s="29">
        <f t="shared" si="140"/>
        <v>0.62744</v>
      </c>
      <c r="N1201" s="30">
        <v>6940970802942</v>
      </c>
      <c r="O1201" s="27">
        <v>84</v>
      </c>
      <c r="P1201" s="27">
        <v>8418</v>
      </c>
      <c r="Q1201" s="27" t="s">
        <v>70</v>
      </c>
      <c r="R1201" s="31">
        <f>VLOOKUP(Q1201,[1]Страна!D$1:F$120,2,FALSE)</f>
        <v>0.05</v>
      </c>
      <c r="S1201" s="32" t="s">
        <v>28</v>
      </c>
      <c r="T1201" s="27" t="str">
        <f>VLOOKUP(S1201,[1]Страна!$A$2:$B$246,2,0)</f>
        <v>КИТАЙ</v>
      </c>
      <c r="W1201" s="34"/>
      <c r="X1201" s="35" t="e">
        <f t="shared" si="141"/>
        <v>#N/A</v>
      </c>
      <c r="Y1201" s="35" t="e">
        <f>VLOOKUP(W1201,A1199:$S$5784,9,FALSE)</f>
        <v>#N/A</v>
      </c>
      <c r="Z1201" s="36"/>
      <c r="AA1201" s="37"/>
      <c r="AB1201" s="38"/>
      <c r="AC1201" s="39"/>
    </row>
    <row r="1202" spans="1:29" ht="10.5" customHeight="1">
      <c r="A1202" s="25">
        <v>48628</v>
      </c>
      <c r="B1202" s="26" t="s">
        <v>1611</v>
      </c>
      <c r="C1202" s="27">
        <v>1</v>
      </c>
      <c r="D1202" s="27" t="s">
        <v>26</v>
      </c>
      <c r="E1202" s="28">
        <v>16057</v>
      </c>
      <c r="F1202" s="28">
        <v>16057</v>
      </c>
      <c r="G1202" s="28">
        <v>802.85</v>
      </c>
      <c r="H1202" s="28">
        <v>45</v>
      </c>
      <c r="I1202" s="28">
        <v>49</v>
      </c>
      <c r="J1202" s="29">
        <v>0.71414999999999995</v>
      </c>
      <c r="K1202" s="28">
        <v>45</v>
      </c>
      <c r="L1202" s="28">
        <v>49</v>
      </c>
      <c r="M1202" s="29">
        <f t="shared" si="140"/>
        <v>0.71414999999999995</v>
      </c>
      <c r="N1202" s="30">
        <v>6940970803062</v>
      </c>
      <c r="O1202" s="27">
        <v>84</v>
      </c>
      <c r="P1202" s="27">
        <v>8418</v>
      </c>
      <c r="Q1202" s="27" t="s">
        <v>70</v>
      </c>
      <c r="R1202" s="31">
        <f>VLOOKUP(Q1202,[1]Страна!D$1:F$120,2,FALSE)</f>
        <v>0.05</v>
      </c>
      <c r="S1202" s="32" t="s">
        <v>28</v>
      </c>
      <c r="T1202" s="27" t="str">
        <f>VLOOKUP(S1202,[1]Страна!$A$2:$B$246,2,0)</f>
        <v>КИТАЙ</v>
      </c>
      <c r="W1202" s="34"/>
      <c r="X1202" s="35" t="e">
        <f t="shared" si="141"/>
        <v>#N/A</v>
      </c>
      <c r="Y1202" s="35" t="e">
        <f>VLOOKUP(W1202,A1200:$S$5784,9,FALSE)</f>
        <v>#N/A</v>
      </c>
      <c r="Z1202" s="36"/>
      <c r="AA1202" s="37"/>
      <c r="AB1202" s="38"/>
      <c r="AC1202" s="39"/>
    </row>
    <row r="1203" spans="1:29" ht="10.5" customHeight="1">
      <c r="A1203" s="25">
        <v>198365</v>
      </c>
      <c r="B1203" s="26" t="s">
        <v>1612</v>
      </c>
      <c r="C1203" s="27">
        <v>1</v>
      </c>
      <c r="D1203" s="27" t="s">
        <v>26</v>
      </c>
      <c r="E1203" s="28">
        <v>21004</v>
      </c>
      <c r="F1203" s="28">
        <v>21004</v>
      </c>
      <c r="G1203" s="28">
        <v>1050.2</v>
      </c>
      <c r="H1203" s="28">
        <v>55</v>
      </c>
      <c r="I1203" s="28">
        <v>63</v>
      </c>
      <c r="J1203" s="29">
        <v>0.91727999999999998</v>
      </c>
      <c r="K1203" s="28">
        <v>55</v>
      </c>
      <c r="L1203" s="28">
        <v>63</v>
      </c>
      <c r="M1203" s="29">
        <f t="shared" si="140"/>
        <v>0.91727999999999998</v>
      </c>
      <c r="N1203" s="30">
        <v>6940970802881</v>
      </c>
      <c r="O1203" s="27">
        <v>84</v>
      </c>
      <c r="P1203" s="27">
        <v>8418</v>
      </c>
      <c r="Q1203" s="27" t="s">
        <v>1613</v>
      </c>
      <c r="R1203" s="31">
        <f>VLOOKUP(Q1203,[1]Страна!D$1:F$120,2,FALSE)</f>
        <v>0.05</v>
      </c>
      <c r="S1203" s="32" t="s">
        <v>28</v>
      </c>
      <c r="T1203" s="27" t="str">
        <f>VLOOKUP(S1203,[1]Страна!$A$2:$B$246,2,0)</f>
        <v>КИТАЙ</v>
      </c>
      <c r="W1203" s="34"/>
      <c r="X1203" s="35" t="e">
        <f t="shared" si="141"/>
        <v>#N/A</v>
      </c>
      <c r="Y1203" s="35" t="e">
        <f>VLOOKUP(W1203,A1201:$S$5784,9,FALSE)</f>
        <v>#N/A</v>
      </c>
      <c r="Z1203" s="36"/>
      <c r="AA1203" s="37"/>
      <c r="AB1203" s="38"/>
      <c r="AC1203" s="39"/>
    </row>
    <row r="1204" spans="1:29" ht="10.5" customHeight="1">
      <c r="A1204" s="25">
        <v>52833</v>
      </c>
      <c r="B1204" s="26" t="s">
        <v>1614</v>
      </c>
      <c r="C1204" s="27">
        <v>1</v>
      </c>
      <c r="D1204" s="27" t="s">
        <v>26</v>
      </c>
      <c r="E1204" s="28">
        <v>27625</v>
      </c>
      <c r="F1204" s="28">
        <v>27625</v>
      </c>
      <c r="G1204" s="28">
        <v>1381.25</v>
      </c>
      <c r="H1204" s="28">
        <v>64</v>
      </c>
      <c r="I1204" s="28">
        <v>71</v>
      </c>
      <c r="J1204" s="29">
        <v>1.08402</v>
      </c>
      <c r="K1204" s="28">
        <v>64</v>
      </c>
      <c r="L1204" s="28">
        <v>71</v>
      </c>
      <c r="M1204" s="29">
        <f t="shared" si="140"/>
        <v>1.08402</v>
      </c>
      <c r="N1204" s="30">
        <v>6940970842252</v>
      </c>
      <c r="O1204" s="27">
        <v>84</v>
      </c>
      <c r="P1204" s="27">
        <v>8418</v>
      </c>
      <c r="Q1204" s="27" t="s">
        <v>1613</v>
      </c>
      <c r="R1204" s="31">
        <f>VLOOKUP(Q1204,[1]Страна!D$1:F$120,2,FALSE)</f>
        <v>0.05</v>
      </c>
      <c r="S1204" s="32" t="s">
        <v>28</v>
      </c>
      <c r="T1204" s="27" t="str">
        <f>VLOOKUP(S1204,[1]Страна!$A$2:$B$246,2,0)</f>
        <v>КИТАЙ</v>
      </c>
      <c r="W1204" s="34"/>
      <c r="X1204" s="35" t="e">
        <f t="shared" si="141"/>
        <v>#N/A</v>
      </c>
      <c r="Y1204" s="35" t="e">
        <f>VLOOKUP(W1204,A1202:$S$5784,9,FALSE)</f>
        <v>#N/A</v>
      </c>
      <c r="Z1204" s="36"/>
      <c r="AA1204" s="37"/>
      <c r="AB1204" s="38"/>
      <c r="AC1204" s="39"/>
    </row>
    <row r="1205" spans="1:29" ht="10.5" customHeight="1">
      <c r="A1205" s="25">
        <v>127797</v>
      </c>
      <c r="B1205" s="26" t="s">
        <v>1615</v>
      </c>
      <c r="C1205" s="27">
        <v>1</v>
      </c>
      <c r="D1205" s="27" t="s">
        <v>26</v>
      </c>
      <c r="E1205" s="28">
        <v>3834</v>
      </c>
      <c r="F1205" s="28">
        <v>3834</v>
      </c>
      <c r="G1205" s="28">
        <v>115.02</v>
      </c>
      <c r="H1205" s="28">
        <v>4.3</v>
      </c>
      <c r="I1205" s="28">
        <v>5.2</v>
      </c>
      <c r="J1205" s="29">
        <v>3.2480000000000002E-2</v>
      </c>
      <c r="K1205" s="28">
        <v>4.3</v>
      </c>
      <c r="L1205" s="28">
        <v>5.2</v>
      </c>
      <c r="M1205" s="29">
        <f t="shared" si="140"/>
        <v>3.2480000000000002E-2</v>
      </c>
      <c r="N1205" s="30">
        <v>3838942786853</v>
      </c>
      <c r="O1205" s="27">
        <v>85</v>
      </c>
      <c r="P1205" s="27">
        <v>8509</v>
      </c>
      <c r="Q1205" s="27" t="s">
        <v>288</v>
      </c>
      <c r="R1205" s="31">
        <f>VLOOKUP(Q1205,[1]Страна!D$1:F$120,2,FALSE)</f>
        <v>0.03</v>
      </c>
      <c r="S1205" s="32" t="s">
        <v>1596</v>
      </c>
      <c r="T1205" s="27" t="str">
        <f>VLOOKUP(S1205,[1]Страна!$A$2:$B$246,2,0)</f>
        <v xml:space="preserve">ВЬЕТНАМ </v>
      </c>
      <c r="W1205" s="34"/>
      <c r="X1205" s="35" t="e">
        <f t="shared" si="141"/>
        <v>#N/A</v>
      </c>
      <c r="Y1205" s="35" t="e">
        <f>VLOOKUP(W1205,A1203:$S$5784,9,FALSE)</f>
        <v>#N/A</v>
      </c>
      <c r="Z1205" s="36"/>
      <c r="AA1205" s="37"/>
      <c r="AB1205" s="38"/>
      <c r="AC1205" s="39"/>
    </row>
    <row r="1206" spans="1:29" ht="10.5" customHeight="1">
      <c r="A1206" s="25">
        <v>105815</v>
      </c>
      <c r="B1206" s="26" t="s">
        <v>1616</v>
      </c>
      <c r="C1206" s="27">
        <v>1</v>
      </c>
      <c r="D1206" s="27" t="s">
        <v>26</v>
      </c>
      <c r="E1206" s="28">
        <v>4694</v>
      </c>
      <c r="F1206" s="28">
        <v>4694</v>
      </c>
      <c r="G1206" s="28">
        <v>140.82</v>
      </c>
      <c r="H1206" s="28">
        <v>5.8</v>
      </c>
      <c r="I1206" s="28">
        <v>6.9</v>
      </c>
      <c r="J1206" s="29">
        <v>4.2252999999999999E-2</v>
      </c>
      <c r="K1206" s="28">
        <v>5.8</v>
      </c>
      <c r="L1206" s="28">
        <v>6.9</v>
      </c>
      <c r="M1206" s="29">
        <f t="shared" si="140"/>
        <v>4.2252999999999999E-2</v>
      </c>
      <c r="N1206" s="30">
        <v>3838942786860</v>
      </c>
      <c r="O1206" s="27">
        <v>85</v>
      </c>
      <c r="P1206" s="27">
        <v>8509</v>
      </c>
      <c r="Q1206" s="27" t="s">
        <v>288</v>
      </c>
      <c r="R1206" s="31">
        <f>VLOOKUP(Q1206,[1]Страна!D$1:F$120,2,FALSE)</f>
        <v>0.03</v>
      </c>
      <c r="S1206" s="32" t="s">
        <v>1596</v>
      </c>
      <c r="T1206" s="27" t="str">
        <f>VLOOKUP(S1206,[1]Страна!$A$2:$B$246,2,0)</f>
        <v xml:space="preserve">ВЬЕТНАМ </v>
      </c>
      <c r="W1206" s="34"/>
      <c r="X1206" s="35" t="e">
        <f t="shared" si="141"/>
        <v>#N/A</v>
      </c>
      <c r="Y1206" s="35" t="e">
        <f>VLOOKUP(W1206,A1204:$S$5784,9,FALSE)</f>
        <v>#N/A</v>
      </c>
      <c r="Z1206" s="36"/>
      <c r="AA1206" s="37"/>
      <c r="AB1206" s="38"/>
      <c r="AC1206" s="39"/>
    </row>
    <row r="1207" spans="1:29" ht="10.5" customHeight="1">
      <c r="A1207" s="25">
        <v>214040</v>
      </c>
      <c r="B1207" s="26" t="s">
        <v>1617</v>
      </c>
      <c r="C1207" s="27">
        <v>4</v>
      </c>
      <c r="D1207" s="27" t="s">
        <v>26</v>
      </c>
      <c r="E1207" s="28">
        <v>1531</v>
      </c>
      <c r="F1207" s="28">
        <v>6124</v>
      </c>
      <c r="G1207" s="28">
        <v>183.72</v>
      </c>
      <c r="H1207" s="28">
        <v>2.5</v>
      </c>
      <c r="I1207" s="28">
        <v>3</v>
      </c>
      <c r="J1207" s="29">
        <v>5.5700000000000003E-3</v>
      </c>
      <c r="K1207" s="28">
        <v>10</v>
      </c>
      <c r="L1207" s="28">
        <v>12</v>
      </c>
      <c r="M1207" s="29">
        <f t="shared" si="140"/>
        <v>2.2280000000000001E-2</v>
      </c>
      <c r="N1207" s="30">
        <v>0</v>
      </c>
      <c r="O1207" s="27">
        <v>85</v>
      </c>
      <c r="P1207" s="27">
        <v>8527</v>
      </c>
      <c r="Q1207" s="27" t="s">
        <v>140</v>
      </c>
      <c r="R1207" s="31">
        <f>VLOOKUP(Q1207,[1]Страна!D$1:F$120,2,FALSE)</f>
        <v>0.03</v>
      </c>
      <c r="S1207" s="32" t="s">
        <v>28</v>
      </c>
      <c r="T1207" s="27" t="str">
        <f>VLOOKUP(S1207,[1]Страна!$A$2:$B$246,2,0)</f>
        <v>КИТАЙ</v>
      </c>
      <c r="W1207" s="34"/>
      <c r="X1207" s="35" t="e">
        <f t="shared" si="141"/>
        <v>#N/A</v>
      </c>
      <c r="Y1207" s="35" t="e">
        <f>VLOOKUP(W1207,A1205:$S$5784,9,FALSE)</f>
        <v>#N/A</v>
      </c>
      <c r="Z1207" s="36"/>
      <c r="AA1207" s="37"/>
      <c r="AB1207" s="38"/>
      <c r="AC1207" s="39"/>
    </row>
    <row r="1208" spans="1:29" ht="10.5" customHeight="1">
      <c r="A1208" s="25">
        <v>214042</v>
      </c>
      <c r="B1208" s="26" t="s">
        <v>1618</v>
      </c>
      <c r="C1208" s="27">
        <v>4</v>
      </c>
      <c r="D1208" s="27" t="s">
        <v>26</v>
      </c>
      <c r="E1208" s="28">
        <v>1535</v>
      </c>
      <c r="F1208" s="28">
        <v>6140</v>
      </c>
      <c r="G1208" s="28">
        <v>184.2</v>
      </c>
      <c r="H1208" s="28">
        <v>2</v>
      </c>
      <c r="I1208" s="28">
        <v>2.5</v>
      </c>
      <c r="J1208" s="29">
        <v>0.01</v>
      </c>
      <c r="K1208" s="28">
        <v>8</v>
      </c>
      <c r="L1208" s="28">
        <v>10</v>
      </c>
      <c r="M1208" s="29">
        <f t="shared" si="140"/>
        <v>0.04</v>
      </c>
      <c r="N1208" s="30">
        <v>0</v>
      </c>
      <c r="O1208" s="27">
        <v>85</v>
      </c>
      <c r="P1208" s="27">
        <v>8527</v>
      </c>
      <c r="Q1208" s="27" t="s">
        <v>140</v>
      </c>
      <c r="R1208" s="31">
        <f>VLOOKUP(Q1208,[1]Страна!D$1:F$120,2,FALSE)</f>
        <v>0.03</v>
      </c>
      <c r="S1208" s="32" t="s">
        <v>28</v>
      </c>
      <c r="T1208" s="27" t="str">
        <f>VLOOKUP(S1208,[1]Страна!$A$2:$B$246,2,0)</f>
        <v>КИТАЙ</v>
      </c>
      <c r="W1208" s="34"/>
      <c r="X1208" s="35" t="e">
        <f t="shared" si="141"/>
        <v>#N/A</v>
      </c>
      <c r="Y1208" s="35" t="e">
        <f>VLOOKUP(W1208,A1206:$S$5784,9,FALSE)</f>
        <v>#N/A</v>
      </c>
      <c r="Z1208" s="36"/>
      <c r="AA1208" s="37"/>
      <c r="AB1208" s="38"/>
      <c r="AC1208" s="39"/>
    </row>
    <row r="1209" spans="1:29" ht="10.5" customHeight="1">
      <c r="A1209" s="25">
        <v>74138</v>
      </c>
      <c r="B1209" s="26" t="s">
        <v>1619</v>
      </c>
      <c r="C1209" s="27">
        <v>1</v>
      </c>
      <c r="D1209" s="27" t="s">
        <v>26</v>
      </c>
      <c r="E1209" s="28">
        <v>1700</v>
      </c>
      <c r="F1209" s="28">
        <v>1700</v>
      </c>
      <c r="G1209" s="28">
        <v>51</v>
      </c>
      <c r="H1209" s="28">
        <v>1.2</v>
      </c>
      <c r="I1209" s="28">
        <v>1.5</v>
      </c>
      <c r="J1209" s="29">
        <v>4.7879999999999997E-3</v>
      </c>
      <c r="K1209" s="28">
        <v>1.2</v>
      </c>
      <c r="L1209" s="28">
        <v>1.5</v>
      </c>
      <c r="M1209" s="29">
        <f t="shared" si="140"/>
        <v>4.7879999999999997E-3</v>
      </c>
      <c r="N1209" s="30">
        <v>4897030808326</v>
      </c>
      <c r="O1209" s="27">
        <v>85</v>
      </c>
      <c r="P1209" s="27">
        <v>8527</v>
      </c>
      <c r="Q1209" s="27" t="s">
        <v>140</v>
      </c>
      <c r="R1209" s="31">
        <f>VLOOKUP(Q1209,[1]Страна!D$1:F$120,2,FALSE)</f>
        <v>0.03</v>
      </c>
      <c r="S1209" s="32" t="s">
        <v>28</v>
      </c>
      <c r="T1209" s="27" t="str">
        <f>VLOOKUP(S1209,[1]Страна!$A$2:$B$246,2,0)</f>
        <v>КИТАЙ</v>
      </c>
      <c r="W1209" s="34"/>
      <c r="X1209" s="35" t="e">
        <f t="shared" si="141"/>
        <v>#N/A</v>
      </c>
      <c r="Y1209" s="35" t="e">
        <f>VLOOKUP(W1209,A1207:$S$5784,9,FALSE)</f>
        <v>#N/A</v>
      </c>
      <c r="Z1209" s="36"/>
      <c r="AA1209" s="37"/>
      <c r="AB1209" s="38"/>
      <c r="AC1209" s="39"/>
    </row>
    <row r="1210" spans="1:29" ht="10.5" customHeight="1">
      <c r="A1210" s="25">
        <v>74136</v>
      </c>
      <c r="B1210" s="26" t="s">
        <v>1620</v>
      </c>
      <c r="C1210" s="27">
        <v>1</v>
      </c>
      <c r="D1210" s="27" t="s">
        <v>26</v>
      </c>
      <c r="E1210" s="28">
        <v>1613</v>
      </c>
      <c r="F1210" s="28">
        <v>1613</v>
      </c>
      <c r="G1210" s="28">
        <v>48.39</v>
      </c>
      <c r="H1210" s="28">
        <v>1.2</v>
      </c>
      <c r="I1210" s="28">
        <v>1.5</v>
      </c>
      <c r="J1210" s="29">
        <v>4.7879999999999997E-3</v>
      </c>
      <c r="K1210" s="28">
        <v>1.2</v>
      </c>
      <c r="L1210" s="28">
        <v>1.5</v>
      </c>
      <c r="M1210" s="29">
        <f t="shared" si="140"/>
        <v>4.7879999999999997E-3</v>
      </c>
      <c r="N1210" s="30">
        <v>4897030808333</v>
      </c>
      <c r="O1210" s="27">
        <v>85</v>
      </c>
      <c r="P1210" s="27">
        <v>8527</v>
      </c>
      <c r="Q1210" s="27" t="s">
        <v>140</v>
      </c>
      <c r="R1210" s="31">
        <f>VLOOKUP(Q1210,[1]Страна!D$1:F$120,2,FALSE)</f>
        <v>0.03</v>
      </c>
      <c r="S1210" s="32" t="s">
        <v>28</v>
      </c>
      <c r="T1210" s="27" t="str">
        <f>VLOOKUP(S1210,[1]Страна!$A$2:$B$246,2,0)</f>
        <v>КИТАЙ</v>
      </c>
      <c r="W1210" s="34"/>
      <c r="X1210" s="35" t="e">
        <f t="shared" si="141"/>
        <v>#N/A</v>
      </c>
      <c r="Y1210" s="35" t="e">
        <f>VLOOKUP(W1210,A1208:$S$5784,9,FALSE)</f>
        <v>#N/A</v>
      </c>
      <c r="Z1210" s="36"/>
      <c r="AA1210" s="37"/>
      <c r="AB1210" s="38"/>
      <c r="AC1210" s="39"/>
    </row>
    <row r="1211" spans="1:29" ht="10.5" customHeight="1">
      <c r="A1211" s="25">
        <v>219922</v>
      </c>
      <c r="B1211" s="26" t="s">
        <v>1621</v>
      </c>
      <c r="C1211" s="27">
        <v>4</v>
      </c>
      <c r="D1211" s="27" t="s">
        <v>26</v>
      </c>
      <c r="E1211" s="28">
        <v>1850</v>
      </c>
      <c r="F1211" s="28">
        <v>7400</v>
      </c>
      <c r="G1211" s="28">
        <v>148</v>
      </c>
      <c r="H1211" s="28">
        <v>1.1000000000000001</v>
      </c>
      <c r="I1211" s="28">
        <v>1.2</v>
      </c>
      <c r="J1211" s="29">
        <v>9.2399999999999999E-3</v>
      </c>
      <c r="K1211" s="28">
        <v>4.4000000000000004</v>
      </c>
      <c r="L1211" s="28">
        <v>4.8</v>
      </c>
      <c r="M1211" s="29">
        <f t="shared" si="140"/>
        <v>3.696E-2</v>
      </c>
      <c r="N1211" s="30">
        <v>0</v>
      </c>
      <c r="O1211" s="27">
        <v>85</v>
      </c>
      <c r="P1211" s="27">
        <v>8527</v>
      </c>
      <c r="Q1211" s="27" t="s">
        <v>140</v>
      </c>
      <c r="R1211" s="31">
        <f>VLOOKUP(Q1211,[1]Страна!D$1:F$120,2,FALSE)</f>
        <v>0.03</v>
      </c>
      <c r="S1211" s="32" t="s">
        <v>28</v>
      </c>
      <c r="T1211" s="27" t="str">
        <f>VLOOKUP(S1211,[1]Страна!$A$2:$B$246,2,0)</f>
        <v>КИТАЙ</v>
      </c>
      <c r="W1211" s="34"/>
      <c r="X1211" s="35" t="e">
        <f t="shared" si="141"/>
        <v>#N/A</v>
      </c>
      <c r="Y1211" s="35" t="e">
        <f>VLOOKUP(W1211,A1209:$S$5784,9,FALSE)</f>
        <v>#N/A</v>
      </c>
      <c r="Z1211" s="36"/>
      <c r="AA1211" s="37"/>
      <c r="AB1211" s="38"/>
      <c r="AC1211" s="39"/>
    </row>
    <row r="1212" spans="1:29" ht="10.5" customHeight="1">
      <c r="A1212" s="25">
        <v>219923</v>
      </c>
      <c r="B1212" s="26" t="s">
        <v>1622</v>
      </c>
      <c r="C1212" s="27">
        <v>4</v>
      </c>
      <c r="D1212" s="27" t="s">
        <v>26</v>
      </c>
      <c r="E1212" s="28">
        <v>1899</v>
      </c>
      <c r="F1212" s="28">
        <v>7596</v>
      </c>
      <c r="G1212" s="28">
        <v>227.88</v>
      </c>
      <c r="H1212" s="28">
        <v>3</v>
      </c>
      <c r="I1212" s="28">
        <v>3.5</v>
      </c>
      <c r="J1212" s="29">
        <v>9.2399999999999999E-3</v>
      </c>
      <c r="K1212" s="28">
        <v>12</v>
      </c>
      <c r="L1212" s="28">
        <v>14</v>
      </c>
      <c r="M1212" s="29">
        <f t="shared" si="140"/>
        <v>3.696E-2</v>
      </c>
      <c r="N1212" s="30">
        <v>0</v>
      </c>
      <c r="O1212" s="27">
        <v>85</v>
      </c>
      <c r="P1212" s="27">
        <v>8527</v>
      </c>
      <c r="Q1212" s="27" t="s">
        <v>140</v>
      </c>
      <c r="R1212" s="31">
        <f>VLOOKUP(Q1212,[1]Страна!D$1:F$120,2,FALSE)</f>
        <v>0.03</v>
      </c>
      <c r="S1212" s="32" t="s">
        <v>28</v>
      </c>
      <c r="T1212" s="27" t="str">
        <f>VLOOKUP(S1212,[1]Страна!$A$2:$B$246,2,0)</f>
        <v>КИТАЙ</v>
      </c>
      <c r="W1212" s="34"/>
      <c r="X1212" s="35" t="e">
        <f t="shared" si="141"/>
        <v>#N/A</v>
      </c>
      <c r="Y1212" s="35" t="e">
        <f>VLOOKUP(W1212,A1210:$S$5784,9,FALSE)</f>
        <v>#N/A</v>
      </c>
      <c r="Z1212" s="36"/>
      <c r="AA1212" s="37"/>
      <c r="AB1212" s="38"/>
      <c r="AC1212" s="39"/>
    </row>
    <row r="1213" spans="1:29" ht="10.5" customHeight="1">
      <c r="A1213" s="25">
        <v>221661</v>
      </c>
      <c r="B1213" s="26" t="s">
        <v>1623</v>
      </c>
      <c r="C1213" s="27">
        <v>1</v>
      </c>
      <c r="D1213" s="27" t="s">
        <v>26</v>
      </c>
      <c r="E1213" s="28">
        <v>2406</v>
      </c>
      <c r="F1213" s="28">
        <v>2406</v>
      </c>
      <c r="G1213" s="28">
        <v>72.180000000000007</v>
      </c>
      <c r="H1213" s="28">
        <v>3</v>
      </c>
      <c r="I1213" s="28">
        <v>3.5</v>
      </c>
      <c r="J1213" s="29">
        <v>1.2239999999999999E-2</v>
      </c>
      <c r="K1213" s="28">
        <v>3</v>
      </c>
      <c r="L1213" s="28">
        <v>3.5</v>
      </c>
      <c r="M1213" s="29">
        <f t="shared" si="140"/>
        <v>1.2239999999999999E-2</v>
      </c>
      <c r="N1213" s="30">
        <v>4895185401782</v>
      </c>
      <c r="O1213" s="27">
        <v>85</v>
      </c>
      <c r="P1213" s="27">
        <v>8527</v>
      </c>
      <c r="Q1213" s="27" t="s">
        <v>140</v>
      </c>
      <c r="R1213" s="31">
        <f>VLOOKUP(Q1213,[1]Страна!D$1:F$120,2,FALSE)</f>
        <v>0.03</v>
      </c>
      <c r="S1213" s="32" t="s">
        <v>28</v>
      </c>
      <c r="T1213" s="27" t="str">
        <f>VLOOKUP(S1213,[1]Страна!$A$2:$B$246,2,0)</f>
        <v>КИТАЙ</v>
      </c>
      <c r="W1213" s="34"/>
      <c r="X1213" s="35" t="e">
        <f t="shared" si="141"/>
        <v>#N/A</v>
      </c>
      <c r="Y1213" s="35" t="e">
        <f>VLOOKUP(W1213,A1211:$S$5784,9,FALSE)</f>
        <v>#N/A</v>
      </c>
      <c r="Z1213" s="36"/>
      <c r="AA1213" s="37"/>
      <c r="AB1213" s="38"/>
      <c r="AC1213" s="39"/>
    </row>
    <row r="1214" spans="1:29" ht="10.5" customHeight="1">
      <c r="A1214" s="25">
        <v>38992</v>
      </c>
      <c r="B1214" s="26" t="s">
        <v>1624</v>
      </c>
      <c r="C1214" s="27">
        <v>1</v>
      </c>
      <c r="D1214" s="27" t="s">
        <v>26</v>
      </c>
      <c r="E1214" s="28">
        <v>2244</v>
      </c>
      <c r="F1214" s="28">
        <v>2244</v>
      </c>
      <c r="G1214" s="28">
        <v>67.319999999999993</v>
      </c>
      <c r="H1214" s="28">
        <v>1.4</v>
      </c>
      <c r="I1214" s="28">
        <v>2</v>
      </c>
      <c r="J1214" s="29">
        <v>8.6400000000000001E-3</v>
      </c>
      <c r="K1214" s="28">
        <v>1.4</v>
      </c>
      <c r="L1214" s="28">
        <v>2</v>
      </c>
      <c r="M1214" s="29">
        <f t="shared" si="140"/>
        <v>8.6400000000000001E-3</v>
      </c>
      <c r="N1214" s="30">
        <v>4897030806742</v>
      </c>
      <c r="O1214" s="27">
        <v>85</v>
      </c>
      <c r="P1214" s="27">
        <v>8527</v>
      </c>
      <c r="Q1214" s="27" t="s">
        <v>140</v>
      </c>
      <c r="R1214" s="31">
        <f>VLOOKUP(Q1214,[1]Страна!D$1:F$120,2,FALSE)</f>
        <v>0.03</v>
      </c>
      <c r="S1214" s="32" t="s">
        <v>28</v>
      </c>
      <c r="T1214" s="27" t="str">
        <f>VLOOKUP(S1214,[1]Страна!$A$2:$B$246,2,0)</f>
        <v>КИТАЙ</v>
      </c>
      <c r="W1214" s="34"/>
      <c r="X1214" s="35" t="e">
        <f t="shared" si="141"/>
        <v>#N/A</v>
      </c>
      <c r="Y1214" s="35" t="e">
        <f>VLOOKUP(W1214,A1212:$S$5784,9,FALSE)</f>
        <v>#N/A</v>
      </c>
      <c r="Z1214" s="36"/>
      <c r="AA1214" s="37"/>
      <c r="AB1214" s="38"/>
      <c r="AC1214" s="39"/>
    </row>
    <row r="1215" spans="1:29" ht="10.5" customHeight="1">
      <c r="A1215" s="25">
        <v>36568</v>
      </c>
      <c r="B1215" s="26" t="s">
        <v>1625</v>
      </c>
      <c r="C1215" s="27">
        <v>1</v>
      </c>
      <c r="D1215" s="27" t="s">
        <v>26</v>
      </c>
      <c r="E1215" s="28">
        <v>2431</v>
      </c>
      <c r="F1215" s="28">
        <v>2431</v>
      </c>
      <c r="G1215" s="28">
        <v>72.929999999999993</v>
      </c>
      <c r="H1215" s="28">
        <v>1.7</v>
      </c>
      <c r="I1215" s="28">
        <v>2</v>
      </c>
      <c r="J1215" s="29">
        <v>1.1050000000000001E-2</v>
      </c>
      <c r="K1215" s="28">
        <v>1.7</v>
      </c>
      <c r="L1215" s="28">
        <v>2</v>
      </c>
      <c r="M1215" s="29">
        <f t="shared" si="140"/>
        <v>1.1050000000000001E-2</v>
      </c>
      <c r="N1215" s="30">
        <v>4897030806803</v>
      </c>
      <c r="O1215" s="27">
        <v>85</v>
      </c>
      <c r="P1215" s="27">
        <v>8527</v>
      </c>
      <c r="Q1215" s="27" t="s">
        <v>140</v>
      </c>
      <c r="R1215" s="31">
        <f>VLOOKUP(Q1215,[1]Страна!D$1:F$120,2,FALSE)</f>
        <v>0.03</v>
      </c>
      <c r="S1215" s="32" t="s">
        <v>28</v>
      </c>
      <c r="T1215" s="27" t="str">
        <f>VLOOKUP(S1215,[1]Страна!$A$2:$B$246,2,0)</f>
        <v>КИТАЙ</v>
      </c>
      <c r="W1215" s="34"/>
      <c r="X1215" s="35" t="e">
        <f t="shared" si="141"/>
        <v>#N/A</v>
      </c>
      <c r="Y1215" s="35" t="e">
        <f>VLOOKUP(W1215,A1213:$S$5784,9,FALSE)</f>
        <v>#N/A</v>
      </c>
      <c r="Z1215" s="36"/>
      <c r="AA1215" s="37"/>
      <c r="AB1215" s="38"/>
      <c r="AC1215" s="39"/>
    </row>
    <row r="1216" spans="1:29" ht="10.5" customHeight="1">
      <c r="A1216" s="25">
        <v>84084</v>
      </c>
      <c r="B1216" s="26" t="s">
        <v>1626</v>
      </c>
      <c r="C1216" s="27">
        <v>1</v>
      </c>
      <c r="D1216" s="27" t="s">
        <v>26</v>
      </c>
      <c r="E1216" s="28">
        <v>2746</v>
      </c>
      <c r="F1216" s="28">
        <v>2746</v>
      </c>
      <c r="G1216" s="28">
        <v>82.38</v>
      </c>
      <c r="H1216" s="28">
        <v>1.5</v>
      </c>
      <c r="I1216" s="28">
        <v>1.9</v>
      </c>
      <c r="J1216" s="29">
        <v>1.0874999999999999E-2</v>
      </c>
      <c r="K1216" s="28">
        <v>1.5</v>
      </c>
      <c r="L1216" s="28">
        <v>1.9</v>
      </c>
      <c r="M1216" s="29">
        <f t="shared" si="140"/>
        <v>1.0874999999999999E-2</v>
      </c>
      <c r="N1216" s="30">
        <v>7897440808166</v>
      </c>
      <c r="O1216" s="27">
        <v>85</v>
      </c>
      <c r="P1216" s="27">
        <v>8527</v>
      </c>
      <c r="Q1216" s="27" t="s">
        <v>140</v>
      </c>
      <c r="R1216" s="31">
        <f>VLOOKUP(Q1216,[1]Страна!D$1:F$120,2,FALSE)</f>
        <v>0.03</v>
      </c>
      <c r="S1216" s="32" t="s">
        <v>28</v>
      </c>
      <c r="T1216" s="27" t="str">
        <f>VLOOKUP(S1216,[1]Страна!$A$2:$B$246,2,0)</f>
        <v>КИТАЙ</v>
      </c>
      <c r="W1216" s="34"/>
      <c r="X1216" s="35" t="e">
        <f t="shared" si="141"/>
        <v>#N/A</v>
      </c>
      <c r="Y1216" s="35" t="e">
        <f>VLOOKUP(W1216,A1214:$S$5784,9,FALSE)</f>
        <v>#N/A</v>
      </c>
      <c r="Z1216" s="36"/>
      <c r="AA1216" s="37"/>
      <c r="AB1216" s="38"/>
      <c r="AC1216" s="39"/>
    </row>
    <row r="1217" spans="1:29" ht="10.5" customHeight="1">
      <c r="A1217" s="25">
        <v>104263</v>
      </c>
      <c r="B1217" s="26" t="s">
        <v>1627</v>
      </c>
      <c r="C1217" s="27">
        <v>1</v>
      </c>
      <c r="D1217" s="27" t="s">
        <v>26</v>
      </c>
      <c r="E1217" s="28">
        <v>2533</v>
      </c>
      <c r="F1217" s="28">
        <v>2533</v>
      </c>
      <c r="G1217" s="28">
        <v>75.989999999999995</v>
      </c>
      <c r="H1217" s="28">
        <v>1.5</v>
      </c>
      <c r="I1217" s="28">
        <v>1.9</v>
      </c>
      <c r="J1217" s="29">
        <v>1.1375E-2</v>
      </c>
      <c r="K1217" s="28">
        <v>1.5</v>
      </c>
      <c r="L1217" s="28">
        <v>1.9</v>
      </c>
      <c r="M1217" s="29">
        <f t="shared" si="140"/>
        <v>1.1375E-2</v>
      </c>
      <c r="N1217" s="30">
        <v>4897030808180</v>
      </c>
      <c r="O1217" s="27">
        <v>85</v>
      </c>
      <c r="P1217" s="27">
        <v>8527</v>
      </c>
      <c r="Q1217" s="27" t="s">
        <v>140</v>
      </c>
      <c r="R1217" s="31">
        <f>VLOOKUP(Q1217,[1]Страна!D$1:F$120,2,FALSE)</f>
        <v>0.03</v>
      </c>
      <c r="S1217" s="32" t="s">
        <v>28</v>
      </c>
      <c r="T1217" s="27" t="str">
        <f>VLOOKUP(S1217,[1]Страна!$A$2:$B$246,2,0)</f>
        <v>КИТАЙ</v>
      </c>
      <c r="W1217" s="34"/>
      <c r="X1217" s="35" t="e">
        <f t="shared" si="141"/>
        <v>#N/A</v>
      </c>
      <c r="Y1217" s="35" t="e">
        <f>VLOOKUP(W1217,A1215:$S$5784,9,FALSE)</f>
        <v>#N/A</v>
      </c>
      <c r="Z1217" s="36"/>
      <c r="AA1217" s="37"/>
      <c r="AB1217" s="38"/>
      <c r="AC1217" s="39"/>
    </row>
    <row r="1218" spans="1:29" ht="10.5" customHeight="1">
      <c r="A1218" s="25">
        <v>221672</v>
      </c>
      <c r="B1218" s="26" t="s">
        <v>1628</v>
      </c>
      <c r="C1218" s="27">
        <v>1</v>
      </c>
      <c r="D1218" s="27" t="s">
        <v>26</v>
      </c>
      <c r="E1218" s="28">
        <v>2314</v>
      </c>
      <c r="F1218" s="28">
        <v>2314</v>
      </c>
      <c r="G1218" s="28">
        <v>46.28</v>
      </c>
      <c r="H1218" s="28">
        <v>2.8</v>
      </c>
      <c r="I1218" s="28">
        <v>3.2</v>
      </c>
      <c r="J1218" s="29">
        <v>1.056E-2</v>
      </c>
      <c r="K1218" s="28">
        <v>2.8</v>
      </c>
      <c r="L1218" s="28">
        <v>3.2</v>
      </c>
      <c r="M1218" s="29">
        <f t="shared" si="140"/>
        <v>1.056E-2</v>
      </c>
      <c r="N1218" s="30">
        <v>4895185401638</v>
      </c>
      <c r="O1218" s="27">
        <v>85</v>
      </c>
      <c r="P1218" s="27">
        <v>8527</v>
      </c>
      <c r="Q1218" s="27" t="s">
        <v>140</v>
      </c>
      <c r="R1218" s="31">
        <f>VLOOKUP(Q1218,[1]Страна!D$1:F$120,2,FALSE)</f>
        <v>0.03</v>
      </c>
      <c r="S1218" s="32" t="s">
        <v>28</v>
      </c>
      <c r="T1218" s="27" t="str">
        <f>VLOOKUP(S1218,[1]Страна!$A$2:$B$246,2,0)</f>
        <v>КИТАЙ</v>
      </c>
      <c r="W1218" s="34"/>
      <c r="X1218" s="35" t="e">
        <f t="shared" si="141"/>
        <v>#N/A</v>
      </c>
      <c r="Y1218" s="35" t="e">
        <f>VLOOKUP(W1218,A1216:$S$5784,9,FALSE)</f>
        <v>#N/A</v>
      </c>
      <c r="Z1218" s="36"/>
      <c r="AA1218" s="37"/>
      <c r="AB1218" s="38"/>
      <c r="AC1218" s="39"/>
    </row>
    <row r="1219" spans="1:29" ht="10.5" customHeight="1">
      <c r="A1219" s="25">
        <v>53268</v>
      </c>
      <c r="B1219" s="26" t="s">
        <v>1629</v>
      </c>
      <c r="C1219" s="27">
        <v>1</v>
      </c>
      <c r="D1219" s="27" t="s">
        <v>26</v>
      </c>
      <c r="E1219" s="28">
        <v>2440</v>
      </c>
      <c r="F1219" s="28">
        <v>2440</v>
      </c>
      <c r="G1219" s="28">
        <v>73.2</v>
      </c>
      <c r="H1219" s="28">
        <v>1.4</v>
      </c>
      <c r="I1219" s="28">
        <v>1.6</v>
      </c>
      <c r="J1219" s="29">
        <v>3.61E-2</v>
      </c>
      <c r="K1219" s="28">
        <v>1.4</v>
      </c>
      <c r="L1219" s="28">
        <v>1.6</v>
      </c>
      <c r="M1219" s="29">
        <f t="shared" si="140"/>
        <v>3.61E-2</v>
      </c>
      <c r="N1219" s="30">
        <v>4897030808258</v>
      </c>
      <c r="O1219" s="27">
        <v>85</v>
      </c>
      <c r="P1219" s="27">
        <v>8527</v>
      </c>
      <c r="Q1219" s="27" t="s">
        <v>140</v>
      </c>
      <c r="R1219" s="31">
        <f>VLOOKUP(Q1219,[1]Страна!D$1:F$120,2,FALSE)</f>
        <v>0.03</v>
      </c>
      <c r="S1219" s="32" t="s">
        <v>28</v>
      </c>
      <c r="T1219" s="27" t="str">
        <f>VLOOKUP(S1219,[1]Страна!$A$2:$B$246,2,0)</f>
        <v>КИТАЙ</v>
      </c>
      <c r="W1219" s="34"/>
      <c r="X1219" s="35" t="e">
        <f t="shared" si="141"/>
        <v>#N/A</v>
      </c>
      <c r="Y1219" s="35" t="e">
        <f>VLOOKUP(W1219,A1217:$S$5784,9,FALSE)</f>
        <v>#N/A</v>
      </c>
      <c r="Z1219" s="36"/>
      <c r="AA1219" s="37"/>
      <c r="AB1219" s="38"/>
      <c r="AC1219" s="39"/>
    </row>
    <row r="1220" spans="1:29" ht="10.5" customHeight="1">
      <c r="A1220" s="25">
        <v>135246</v>
      </c>
      <c r="B1220" s="26" t="s">
        <v>1630</v>
      </c>
      <c r="C1220" s="27">
        <v>1</v>
      </c>
      <c r="D1220" s="27" t="s">
        <v>26</v>
      </c>
      <c r="E1220" s="28">
        <v>2083</v>
      </c>
      <c r="F1220" s="28">
        <v>2083</v>
      </c>
      <c r="G1220" s="28">
        <v>62.489999999999995</v>
      </c>
      <c r="H1220" s="28">
        <v>1.4</v>
      </c>
      <c r="I1220" s="28">
        <v>1.6</v>
      </c>
      <c r="J1220" s="29">
        <v>9.4380000000000002E-3</v>
      </c>
      <c r="K1220" s="28">
        <v>1.4</v>
      </c>
      <c r="L1220" s="28">
        <v>1.6</v>
      </c>
      <c r="M1220" s="29">
        <f t="shared" si="140"/>
        <v>9.4380000000000002E-3</v>
      </c>
      <c r="N1220" s="30">
        <v>4897030808272</v>
      </c>
      <c r="O1220" s="27">
        <v>85</v>
      </c>
      <c r="P1220" s="27">
        <v>8527</v>
      </c>
      <c r="Q1220" s="27" t="s">
        <v>140</v>
      </c>
      <c r="R1220" s="31">
        <f>VLOOKUP(Q1220,[1]Страна!D$1:F$120,2,FALSE)</f>
        <v>0.03</v>
      </c>
      <c r="S1220" s="32" t="s">
        <v>28</v>
      </c>
      <c r="T1220" s="27" t="str">
        <f>VLOOKUP(S1220,[1]Страна!$A$2:$B$246,2,0)</f>
        <v>КИТАЙ</v>
      </c>
      <c r="W1220" s="34"/>
      <c r="X1220" s="35" t="e">
        <f t="shared" si="141"/>
        <v>#N/A</v>
      </c>
      <c r="Y1220" s="35" t="e">
        <f>VLOOKUP(W1220,A1218:$S$5784,9,FALSE)</f>
        <v>#N/A</v>
      </c>
      <c r="Z1220" s="36"/>
      <c r="AA1220" s="37"/>
      <c r="AB1220" s="38"/>
      <c r="AC1220" s="39"/>
    </row>
    <row r="1221" spans="1:29" ht="10.5" customHeight="1">
      <c r="A1221" s="25">
        <v>104270</v>
      </c>
      <c r="B1221" s="26" t="s">
        <v>1631</v>
      </c>
      <c r="C1221" s="27">
        <v>1</v>
      </c>
      <c r="D1221" s="27" t="s">
        <v>26</v>
      </c>
      <c r="E1221" s="28">
        <v>2748</v>
      </c>
      <c r="F1221" s="28">
        <v>2748</v>
      </c>
      <c r="G1221" s="28">
        <v>54.96</v>
      </c>
      <c r="H1221" s="28">
        <v>2.8</v>
      </c>
      <c r="I1221" s="28">
        <v>3.2</v>
      </c>
      <c r="J1221" s="29">
        <v>2.8681000000000002E-2</v>
      </c>
      <c r="K1221" s="28">
        <v>2.8</v>
      </c>
      <c r="L1221" s="28">
        <v>3.2</v>
      </c>
      <c r="M1221" s="29">
        <f t="shared" si="140"/>
        <v>2.8681000000000002E-2</v>
      </c>
      <c r="N1221" s="30">
        <v>4897030806018</v>
      </c>
      <c r="O1221" s="27">
        <v>85</v>
      </c>
      <c r="P1221" s="27">
        <v>8527</v>
      </c>
      <c r="Q1221" s="27" t="s">
        <v>140</v>
      </c>
      <c r="R1221" s="31">
        <f>VLOOKUP(Q1221,[1]Страна!D$1:F$120,2,FALSE)</f>
        <v>0.03</v>
      </c>
      <c r="S1221" s="32" t="s">
        <v>28</v>
      </c>
      <c r="T1221" s="27" t="str">
        <f>VLOOKUP(S1221,[1]Страна!$A$2:$B$246,2,0)</f>
        <v>КИТАЙ</v>
      </c>
      <c r="W1221" s="34"/>
      <c r="X1221" s="35" t="e">
        <f t="shared" si="141"/>
        <v>#N/A</v>
      </c>
      <c r="Y1221" s="35" t="e">
        <f>VLOOKUP(W1221,A1219:$S$5784,9,FALSE)</f>
        <v>#N/A</v>
      </c>
      <c r="Z1221" s="36"/>
      <c r="AA1221" s="37"/>
      <c r="AB1221" s="38"/>
      <c r="AC1221" s="39"/>
    </row>
    <row r="1222" spans="1:29" ht="10.5" customHeight="1">
      <c r="A1222" s="25">
        <v>192852</v>
      </c>
      <c r="B1222" s="26" t="s">
        <v>1632</v>
      </c>
      <c r="C1222" s="27">
        <v>1</v>
      </c>
      <c r="D1222" s="27" t="s">
        <v>26</v>
      </c>
      <c r="E1222" s="28">
        <v>17</v>
      </c>
      <c r="F1222" s="28">
        <v>17</v>
      </c>
      <c r="G1222" s="28">
        <v>0.51</v>
      </c>
      <c r="H1222" s="28">
        <v>0.25</v>
      </c>
      <c r="I1222" s="28">
        <v>0.3</v>
      </c>
      <c r="J1222" s="29">
        <v>2.7E-4</v>
      </c>
      <c r="K1222" s="28">
        <v>0.25</v>
      </c>
      <c r="L1222" s="28">
        <v>0.3</v>
      </c>
      <c r="M1222" s="29">
        <f t="shared" si="140"/>
        <v>2.7E-4</v>
      </c>
      <c r="N1222" s="30">
        <v>4895156871095</v>
      </c>
      <c r="O1222" s="27">
        <v>85</v>
      </c>
      <c r="P1222" s="27">
        <v>8509</v>
      </c>
      <c r="Q1222" s="27" t="s">
        <v>1633</v>
      </c>
      <c r="R1222" s="31">
        <f>VLOOKUP(Q1222,[1]Страна!D$1:F$120,2,FALSE)</f>
        <v>0.03</v>
      </c>
      <c r="S1222" s="32" t="s">
        <v>28</v>
      </c>
      <c r="T1222" s="27" t="str">
        <f>VLOOKUP(S1222,[1]Страна!$A$2:$B$246,2,0)</f>
        <v>КИТАЙ</v>
      </c>
      <c r="W1222" s="34"/>
      <c r="X1222" s="35" t="e">
        <f t="shared" si="141"/>
        <v>#N/A</v>
      </c>
      <c r="Y1222" s="35" t="e">
        <f>VLOOKUP(W1222,A1220:$S$5784,9,FALSE)</f>
        <v>#N/A</v>
      </c>
      <c r="Z1222" s="36"/>
      <c r="AA1222" s="37"/>
      <c r="AB1222" s="38"/>
      <c r="AC1222" s="39"/>
    </row>
    <row r="1223" spans="1:29" ht="10.5" customHeight="1">
      <c r="A1223" s="25">
        <v>218939</v>
      </c>
      <c r="B1223" s="26" t="s">
        <v>1634</v>
      </c>
      <c r="C1223" s="27">
        <v>1</v>
      </c>
      <c r="D1223" s="27" t="s">
        <v>26</v>
      </c>
      <c r="E1223" s="28">
        <v>17</v>
      </c>
      <c r="F1223" s="28">
        <v>17</v>
      </c>
      <c r="G1223" s="28">
        <v>0.51</v>
      </c>
      <c r="H1223" s="28">
        <v>0.2</v>
      </c>
      <c r="I1223" s="28">
        <v>0.25</v>
      </c>
      <c r="J1223" s="29">
        <v>2.7E-4</v>
      </c>
      <c r="K1223" s="28">
        <v>0.2</v>
      </c>
      <c r="L1223" s="28">
        <v>0.25</v>
      </c>
      <c r="M1223" s="29">
        <f t="shared" si="140"/>
        <v>2.7E-4</v>
      </c>
      <c r="N1223" s="30">
        <v>4895156875109</v>
      </c>
      <c r="O1223" s="27">
        <v>85</v>
      </c>
      <c r="P1223" s="27">
        <v>8509</v>
      </c>
      <c r="Q1223" s="27" t="s">
        <v>1633</v>
      </c>
      <c r="R1223" s="31">
        <f>VLOOKUP(Q1223,[1]Страна!D$1:F$120,2,FALSE)</f>
        <v>0.03</v>
      </c>
      <c r="S1223" s="32" t="s">
        <v>28</v>
      </c>
      <c r="T1223" s="27" t="str">
        <f>VLOOKUP(S1223,[1]Страна!$A$2:$B$246,2,0)</f>
        <v>КИТАЙ</v>
      </c>
      <c r="W1223" s="34"/>
      <c r="X1223" s="35" t="e">
        <f t="shared" si="141"/>
        <v>#N/A</v>
      </c>
      <c r="Y1223" s="35" t="e">
        <f>VLOOKUP(W1223,A1221:$S$5784,9,FALSE)</f>
        <v>#N/A</v>
      </c>
      <c r="Z1223" s="36"/>
      <c r="AA1223" s="37"/>
      <c r="AB1223" s="38"/>
      <c r="AC1223" s="39"/>
    </row>
    <row r="1224" spans="1:29" ht="10.5" customHeight="1">
      <c r="A1224" s="25">
        <v>36428</v>
      </c>
      <c r="B1224" s="26" t="s">
        <v>1635</v>
      </c>
      <c r="C1224" s="27">
        <v>1</v>
      </c>
      <c r="D1224" s="27" t="s">
        <v>26</v>
      </c>
      <c r="E1224" s="28">
        <v>519</v>
      </c>
      <c r="F1224" s="28">
        <v>519</v>
      </c>
      <c r="G1224" s="28">
        <v>15.57</v>
      </c>
      <c r="H1224" s="28">
        <v>0.09</v>
      </c>
      <c r="I1224" s="28">
        <v>0.1</v>
      </c>
      <c r="J1224" s="29">
        <v>1.771E-3</v>
      </c>
      <c r="K1224" s="28">
        <v>0.09</v>
      </c>
      <c r="L1224" s="28">
        <v>0.1</v>
      </c>
      <c r="M1224" s="29">
        <f t="shared" si="140"/>
        <v>1.771E-3</v>
      </c>
      <c r="N1224" s="30">
        <v>4895156836988</v>
      </c>
      <c r="O1224" s="27">
        <v>85</v>
      </c>
      <c r="P1224" s="27">
        <v>8509</v>
      </c>
      <c r="Q1224" s="27" t="s">
        <v>1633</v>
      </c>
      <c r="R1224" s="31">
        <f>VLOOKUP(Q1224,[1]Страна!D$1:F$120,2,FALSE)</f>
        <v>0.03</v>
      </c>
      <c r="S1224" s="32" t="s">
        <v>28</v>
      </c>
      <c r="T1224" s="27" t="str">
        <f>VLOOKUP(S1224,[1]Страна!$A$2:$B$246,2,0)</f>
        <v>КИТАЙ</v>
      </c>
      <c r="W1224" s="34"/>
      <c r="X1224" s="35" t="e">
        <f t="shared" si="141"/>
        <v>#N/A</v>
      </c>
      <c r="Y1224" s="35" t="e">
        <f>VLOOKUP(W1224,A1222:$S$5784,9,FALSE)</f>
        <v>#N/A</v>
      </c>
      <c r="Z1224" s="36"/>
      <c r="AA1224" s="37"/>
      <c r="AB1224" s="38"/>
      <c r="AC1224" s="39"/>
    </row>
    <row r="1225" spans="1:29" ht="10.5" customHeight="1">
      <c r="A1225" s="25">
        <v>46744</v>
      </c>
      <c r="B1225" s="26" t="s">
        <v>1636</v>
      </c>
      <c r="C1225" s="27">
        <v>1</v>
      </c>
      <c r="D1225" s="27" t="s">
        <v>26</v>
      </c>
      <c r="E1225" s="28">
        <v>808</v>
      </c>
      <c r="F1225" s="28">
        <v>808</v>
      </c>
      <c r="G1225" s="28">
        <v>24.24</v>
      </c>
      <c r="H1225" s="28">
        <v>0.5</v>
      </c>
      <c r="I1225" s="28">
        <v>0.7</v>
      </c>
      <c r="J1225" s="29">
        <v>2.0999999999999999E-3</v>
      </c>
      <c r="K1225" s="28">
        <v>0.5</v>
      </c>
      <c r="L1225" s="28">
        <v>0.7</v>
      </c>
      <c r="M1225" s="29">
        <f t="shared" si="140"/>
        <v>2.0999999999999999E-3</v>
      </c>
      <c r="N1225" s="30">
        <v>4895156849636</v>
      </c>
      <c r="O1225" s="27">
        <v>85</v>
      </c>
      <c r="P1225" s="27">
        <v>8509</v>
      </c>
      <c r="Q1225" s="27" t="s">
        <v>1633</v>
      </c>
      <c r="R1225" s="31">
        <f>VLOOKUP(Q1225,[1]Страна!D$1:F$120,2,FALSE)</f>
        <v>0.03</v>
      </c>
      <c r="S1225" s="32" t="s">
        <v>28</v>
      </c>
      <c r="T1225" s="27" t="str">
        <f>VLOOKUP(S1225,[1]Страна!$A$2:$B$246,2,0)</f>
        <v>КИТАЙ</v>
      </c>
      <c r="W1225" s="34"/>
      <c r="X1225" s="35" t="e">
        <f t="shared" si="141"/>
        <v>#N/A</v>
      </c>
      <c r="Y1225" s="35" t="e">
        <f>VLOOKUP(W1225,A1223:$S$5784,9,FALSE)</f>
        <v>#N/A</v>
      </c>
      <c r="Z1225" s="36"/>
      <c r="AA1225" s="37"/>
      <c r="AB1225" s="38"/>
      <c r="AC1225" s="39"/>
    </row>
    <row r="1226" spans="1:29" ht="10.5" customHeight="1">
      <c r="A1226" s="25">
        <v>38231</v>
      </c>
      <c r="B1226" s="26" t="s">
        <v>1637</v>
      </c>
      <c r="C1226" s="27">
        <v>2</v>
      </c>
      <c r="D1226" s="27" t="s">
        <v>26</v>
      </c>
      <c r="E1226" s="28">
        <v>488</v>
      </c>
      <c r="F1226" s="28">
        <v>976</v>
      </c>
      <c r="G1226" s="28">
        <v>29.279999999999998</v>
      </c>
      <c r="H1226" s="28">
        <v>0.3</v>
      </c>
      <c r="I1226" s="28">
        <v>0.5</v>
      </c>
      <c r="J1226" s="29">
        <v>1.2539999999999999E-3</v>
      </c>
      <c r="K1226" s="28">
        <v>0.6</v>
      </c>
      <c r="L1226" s="28">
        <v>1</v>
      </c>
      <c r="M1226" s="29">
        <f t="shared" si="140"/>
        <v>2.5079999999999998E-3</v>
      </c>
      <c r="N1226" s="30">
        <v>4895156850700</v>
      </c>
      <c r="O1226" s="27">
        <v>85</v>
      </c>
      <c r="P1226" s="27">
        <v>8509</v>
      </c>
      <c r="Q1226" s="27" t="s">
        <v>1633</v>
      </c>
      <c r="R1226" s="31">
        <f>VLOOKUP(Q1226,[1]Страна!D$1:F$120,2,FALSE)</f>
        <v>0.03</v>
      </c>
      <c r="S1226" s="32" t="s">
        <v>28</v>
      </c>
      <c r="T1226" s="27" t="str">
        <f>VLOOKUP(S1226,[1]Страна!$A$2:$B$246,2,0)</f>
        <v>КИТАЙ</v>
      </c>
      <c r="W1226" s="34"/>
      <c r="X1226" s="35" t="e">
        <f t="shared" si="141"/>
        <v>#N/A</v>
      </c>
      <c r="Y1226" s="35" t="e">
        <f>VLOOKUP(W1226,A1224:$S$5784,9,FALSE)</f>
        <v>#N/A</v>
      </c>
      <c r="Z1226" s="36"/>
      <c r="AA1226" s="37"/>
      <c r="AB1226" s="38"/>
      <c r="AC1226" s="39"/>
    </row>
    <row r="1227" spans="1:29" ht="10.5" customHeight="1">
      <c r="A1227" s="25">
        <v>38230</v>
      </c>
      <c r="B1227" s="26" t="s">
        <v>1638</v>
      </c>
      <c r="C1227" s="27">
        <v>1</v>
      </c>
      <c r="D1227" s="27" t="s">
        <v>26</v>
      </c>
      <c r="E1227" s="28">
        <v>136</v>
      </c>
      <c r="F1227" s="28">
        <v>136</v>
      </c>
      <c r="G1227" s="28">
        <v>4.08</v>
      </c>
      <c r="H1227" s="28">
        <v>0.4</v>
      </c>
      <c r="I1227" s="28">
        <v>0.5</v>
      </c>
      <c r="J1227" s="29">
        <v>7.5000000000000002E-4</v>
      </c>
      <c r="K1227" s="28">
        <v>0.4</v>
      </c>
      <c r="L1227" s="28">
        <v>0.5</v>
      </c>
      <c r="M1227" s="29">
        <f t="shared" si="140"/>
        <v>7.5000000000000002E-4</v>
      </c>
      <c r="N1227" s="30">
        <v>4895156850717</v>
      </c>
      <c r="O1227" s="27">
        <v>85</v>
      </c>
      <c r="P1227" s="27">
        <v>8509</v>
      </c>
      <c r="Q1227" s="27" t="s">
        <v>1633</v>
      </c>
      <c r="R1227" s="31">
        <f>VLOOKUP(Q1227,[1]Страна!D$1:F$120,2,FALSE)</f>
        <v>0.03</v>
      </c>
      <c r="S1227" s="32" t="s">
        <v>28</v>
      </c>
      <c r="T1227" s="27" t="str">
        <f>VLOOKUP(S1227,[1]Страна!$A$2:$B$246,2,0)</f>
        <v>КИТАЙ</v>
      </c>
      <c r="W1227" s="34"/>
      <c r="X1227" s="35" t="e">
        <f t="shared" si="141"/>
        <v>#N/A</v>
      </c>
      <c r="Y1227" s="35" t="e">
        <f>VLOOKUP(W1227,A1225:$S$5784,9,FALSE)</f>
        <v>#N/A</v>
      </c>
      <c r="Z1227" s="36"/>
      <c r="AA1227" s="37"/>
      <c r="AB1227" s="38"/>
      <c r="AC1227" s="39"/>
    </row>
    <row r="1228" spans="1:29" ht="10.5" customHeight="1">
      <c r="A1228" s="25">
        <v>38232</v>
      </c>
      <c r="B1228" s="26" t="s">
        <v>1639</v>
      </c>
      <c r="C1228" s="27">
        <v>1</v>
      </c>
      <c r="D1228" s="27" t="s">
        <v>26</v>
      </c>
      <c r="E1228" s="28">
        <v>291</v>
      </c>
      <c r="F1228" s="28">
        <v>291</v>
      </c>
      <c r="G1228" s="28">
        <v>8.73</v>
      </c>
      <c r="H1228" s="28">
        <v>0.4</v>
      </c>
      <c r="I1228" s="28">
        <v>0.5</v>
      </c>
      <c r="J1228" s="29">
        <v>1.1000000000000001E-3</v>
      </c>
      <c r="K1228" s="28">
        <v>0.4</v>
      </c>
      <c r="L1228" s="28">
        <v>0.5</v>
      </c>
      <c r="M1228" s="29">
        <f t="shared" si="140"/>
        <v>1.1000000000000001E-3</v>
      </c>
      <c r="N1228" s="30">
        <v>4895156850755</v>
      </c>
      <c r="O1228" s="27">
        <v>85</v>
      </c>
      <c r="P1228" s="27">
        <v>8509</v>
      </c>
      <c r="Q1228" s="27" t="s">
        <v>1633</v>
      </c>
      <c r="R1228" s="31">
        <f>VLOOKUP(Q1228,[1]Страна!D$1:F$120,2,FALSE)</f>
        <v>0.03</v>
      </c>
      <c r="S1228" s="32" t="s">
        <v>28</v>
      </c>
      <c r="T1228" s="27" t="str">
        <f>VLOOKUP(S1228,[1]Страна!$A$2:$B$246,2,0)</f>
        <v>КИТАЙ</v>
      </c>
      <c r="W1228" s="34"/>
      <c r="X1228" s="35" t="e">
        <f t="shared" si="141"/>
        <v>#N/A</v>
      </c>
      <c r="Y1228" s="35" t="e">
        <f>VLOOKUP(W1228,A1226:$S$5784,9,FALSE)</f>
        <v>#N/A</v>
      </c>
      <c r="Z1228" s="36"/>
      <c r="AA1228" s="37"/>
      <c r="AB1228" s="38"/>
      <c r="AC1228" s="39"/>
    </row>
    <row r="1229" spans="1:29" ht="10.5" customHeight="1">
      <c r="A1229" s="25">
        <v>206515</v>
      </c>
      <c r="B1229" s="26" t="s">
        <v>1640</v>
      </c>
      <c r="C1229" s="27">
        <v>1</v>
      </c>
      <c r="D1229" s="27" t="s">
        <v>26</v>
      </c>
      <c r="E1229" s="28">
        <v>893</v>
      </c>
      <c r="F1229" s="28">
        <v>893</v>
      </c>
      <c r="G1229" s="28">
        <v>26.79</v>
      </c>
      <c r="H1229" s="28">
        <v>0.8</v>
      </c>
      <c r="I1229" s="28">
        <v>1</v>
      </c>
      <c r="J1229" s="29">
        <v>1.2999999999999999E-3</v>
      </c>
      <c r="K1229" s="28">
        <v>0.8</v>
      </c>
      <c r="L1229" s="28">
        <v>1</v>
      </c>
      <c r="M1229" s="29">
        <f t="shared" si="140"/>
        <v>1.2999999999999999E-3</v>
      </c>
      <c r="N1229" s="30">
        <v>4895156875086</v>
      </c>
      <c r="O1229" s="27">
        <v>85</v>
      </c>
      <c r="P1229" s="27">
        <v>8509</v>
      </c>
      <c r="Q1229" s="27" t="s">
        <v>1633</v>
      </c>
      <c r="R1229" s="31">
        <f>VLOOKUP(Q1229,[1]Страна!D$1:F$120,2,FALSE)</f>
        <v>0.03</v>
      </c>
      <c r="S1229" s="32" t="s">
        <v>28</v>
      </c>
      <c r="T1229" s="27" t="str">
        <f>VLOOKUP(S1229,[1]Страна!$A$2:$B$246,2,0)</f>
        <v>КИТАЙ</v>
      </c>
      <c r="W1229" s="34"/>
      <c r="X1229" s="35" t="e">
        <f t="shared" si="141"/>
        <v>#N/A</v>
      </c>
      <c r="Y1229" s="35" t="e">
        <f>VLOOKUP(W1229,A1227:$S$5784,9,FALSE)</f>
        <v>#N/A</v>
      </c>
      <c r="Z1229" s="36"/>
      <c r="AA1229" s="37"/>
      <c r="AB1229" s="38"/>
      <c r="AC1229" s="39"/>
    </row>
    <row r="1230" spans="1:29" ht="10.5" customHeight="1">
      <c r="A1230" s="25">
        <v>218937</v>
      </c>
      <c r="B1230" s="26" t="s">
        <v>1641</v>
      </c>
      <c r="C1230" s="27">
        <v>6</v>
      </c>
      <c r="D1230" s="27" t="s">
        <v>26</v>
      </c>
      <c r="E1230" s="28">
        <v>612</v>
      </c>
      <c r="F1230" s="28">
        <v>3672</v>
      </c>
      <c r="G1230" s="28">
        <v>110.16</v>
      </c>
      <c r="H1230" s="28">
        <v>0.9</v>
      </c>
      <c r="I1230" s="28">
        <v>1</v>
      </c>
      <c r="J1230" s="29">
        <v>2.8E-3</v>
      </c>
      <c r="K1230" s="28">
        <v>5.4</v>
      </c>
      <c r="L1230" s="28">
        <v>6</v>
      </c>
      <c r="M1230" s="29">
        <f t="shared" si="140"/>
        <v>1.6799999999999999E-2</v>
      </c>
      <c r="N1230" s="30">
        <v>4895156881612</v>
      </c>
      <c r="O1230" s="27">
        <v>85</v>
      </c>
      <c r="P1230" s="27">
        <v>8509</v>
      </c>
      <c r="Q1230" s="27" t="s">
        <v>1633</v>
      </c>
      <c r="R1230" s="31">
        <f>VLOOKUP(Q1230,[1]Страна!D$1:F$120,2,FALSE)</f>
        <v>0.03</v>
      </c>
      <c r="S1230" s="32" t="s">
        <v>28</v>
      </c>
      <c r="T1230" s="27" t="str">
        <f>VLOOKUP(S1230,[1]Страна!$A$2:$B$246,2,0)</f>
        <v>КИТАЙ</v>
      </c>
      <c r="W1230" s="34"/>
      <c r="X1230" s="35" t="e">
        <f t="shared" si="141"/>
        <v>#N/A</v>
      </c>
      <c r="Y1230" s="35" t="e">
        <f>VLOOKUP(W1230,A1228:$S$5784,9,FALSE)</f>
        <v>#N/A</v>
      </c>
      <c r="Z1230" s="36"/>
      <c r="AA1230" s="37"/>
      <c r="AB1230" s="38"/>
      <c r="AC1230" s="39"/>
    </row>
    <row r="1231" spans="1:29" ht="10.5" customHeight="1">
      <c r="A1231" s="25">
        <v>219674</v>
      </c>
      <c r="B1231" s="26" t="s">
        <v>1642</v>
      </c>
      <c r="C1231" s="27">
        <v>1</v>
      </c>
      <c r="D1231" s="27" t="s">
        <v>26</v>
      </c>
      <c r="E1231" s="28">
        <v>2100</v>
      </c>
      <c r="F1231" s="28">
        <v>2100</v>
      </c>
      <c r="G1231" s="28">
        <v>63</v>
      </c>
      <c r="H1231" s="28">
        <v>5.6</v>
      </c>
      <c r="I1231" s="28">
        <v>6.5</v>
      </c>
      <c r="J1231" s="29">
        <v>3.0419999999999999E-2</v>
      </c>
      <c r="K1231" s="28">
        <v>5.6</v>
      </c>
      <c r="L1231" s="28">
        <v>6.5</v>
      </c>
      <c r="M1231" s="29">
        <f t="shared" si="140"/>
        <v>3.0419999999999999E-2</v>
      </c>
      <c r="N1231" s="30">
        <v>0</v>
      </c>
      <c r="O1231" s="27">
        <v>85</v>
      </c>
      <c r="P1231" s="27">
        <v>8516</v>
      </c>
      <c r="Q1231" s="27" t="s">
        <v>1643</v>
      </c>
      <c r="R1231" s="31">
        <f>VLOOKUP(Q1231,[1]Страна!D$1:F$120,2,FALSE)</f>
        <v>0.03</v>
      </c>
      <c r="S1231" s="32" t="s">
        <v>28</v>
      </c>
      <c r="T1231" s="27" t="str">
        <f>VLOOKUP(S1231,[1]Страна!$A$2:$B$246,2,0)</f>
        <v>КИТАЙ</v>
      </c>
      <c r="W1231" s="34"/>
      <c r="X1231" s="35" t="e">
        <f t="shared" si="141"/>
        <v>#N/A</v>
      </c>
      <c r="Y1231" s="35" t="e">
        <f>VLOOKUP(W1231,A1229:$S$5784,9,FALSE)</f>
        <v>#N/A</v>
      </c>
      <c r="Z1231" s="36"/>
      <c r="AA1231" s="37"/>
      <c r="AB1231" s="38"/>
      <c r="AC1231" s="39"/>
    </row>
    <row r="1232" spans="1:29" ht="10.5" customHeight="1">
      <c r="A1232" s="25">
        <v>219675</v>
      </c>
      <c r="B1232" s="26" t="s">
        <v>1644</v>
      </c>
      <c r="C1232" s="27">
        <v>1</v>
      </c>
      <c r="D1232" s="27" t="s">
        <v>26</v>
      </c>
      <c r="E1232" s="28">
        <v>2372</v>
      </c>
      <c r="F1232" s="28">
        <v>2372</v>
      </c>
      <c r="G1232" s="28">
        <v>71.16</v>
      </c>
      <c r="H1232" s="28">
        <v>6</v>
      </c>
      <c r="I1232" s="28">
        <v>6.9</v>
      </c>
      <c r="J1232" s="29">
        <v>3.6894000000000003E-2</v>
      </c>
      <c r="K1232" s="28">
        <v>6</v>
      </c>
      <c r="L1232" s="28">
        <v>6.9</v>
      </c>
      <c r="M1232" s="29">
        <f t="shared" si="140"/>
        <v>3.6894000000000003E-2</v>
      </c>
      <c r="N1232" s="30">
        <v>0</v>
      </c>
      <c r="O1232" s="27">
        <v>85</v>
      </c>
      <c r="P1232" s="27">
        <v>8516</v>
      </c>
      <c r="Q1232" s="27" t="s">
        <v>1643</v>
      </c>
      <c r="R1232" s="31">
        <f>VLOOKUP(Q1232,[1]Страна!D$1:F$120,2,FALSE)</f>
        <v>0.03</v>
      </c>
      <c r="S1232" s="32" t="s">
        <v>28</v>
      </c>
      <c r="T1232" s="27" t="str">
        <f>VLOOKUP(S1232,[1]Страна!$A$2:$B$246,2,0)</f>
        <v>КИТАЙ</v>
      </c>
      <c r="W1232" s="34"/>
      <c r="X1232" s="35" t="e">
        <f t="shared" si="141"/>
        <v>#N/A</v>
      </c>
      <c r="Y1232" s="35" t="e">
        <f>VLOOKUP(W1232,A1230:$S$5784,9,FALSE)</f>
        <v>#N/A</v>
      </c>
      <c r="Z1232" s="36"/>
      <c r="AA1232" s="37"/>
      <c r="AB1232" s="38"/>
      <c r="AC1232" s="39"/>
    </row>
    <row r="1233" spans="1:29" ht="10.5" customHeight="1">
      <c r="A1233" s="25">
        <v>61899</v>
      </c>
      <c r="B1233" s="26" t="s">
        <v>1645</v>
      </c>
      <c r="C1233" s="27">
        <v>1</v>
      </c>
      <c r="D1233" s="27" t="s">
        <v>26</v>
      </c>
      <c r="E1233" s="28">
        <v>2142</v>
      </c>
      <c r="F1233" s="28">
        <v>2142</v>
      </c>
      <c r="G1233" s="28">
        <v>64.259999999999991</v>
      </c>
      <c r="H1233" s="28">
        <v>7.8</v>
      </c>
      <c r="I1233" s="28">
        <v>8.58</v>
      </c>
      <c r="J1233" s="29">
        <v>3.3599999999999998E-2</v>
      </c>
      <c r="K1233" s="28">
        <v>7.8</v>
      </c>
      <c r="L1233" s="28">
        <v>8.58</v>
      </c>
      <c r="M1233" s="29">
        <v>3.3599999999999998E-2</v>
      </c>
      <c r="N1233" s="30" t="s">
        <v>1646</v>
      </c>
      <c r="O1233" s="27">
        <v>85</v>
      </c>
      <c r="P1233" s="27">
        <v>8516</v>
      </c>
      <c r="Q1233" s="27" t="s">
        <v>1643</v>
      </c>
      <c r="R1233" s="31">
        <f>VLOOKUP(Q1233,[1]Страна!D$1:F$120,2,FALSE)</f>
        <v>0.03</v>
      </c>
      <c r="S1233" s="32" t="s">
        <v>28</v>
      </c>
      <c r="T1233" s="27" t="str">
        <f>VLOOKUP(S1233,[1]Страна!$A$2:$B$246,2,0)</f>
        <v>КИТАЙ</v>
      </c>
      <c r="W1233" s="34"/>
      <c r="X1233" s="35" t="e">
        <f t="shared" si="141"/>
        <v>#N/A</v>
      </c>
      <c r="Y1233" s="35" t="e">
        <f>VLOOKUP(W1233,A1231:$S$5784,9,FALSE)</f>
        <v>#N/A</v>
      </c>
      <c r="Z1233" s="36"/>
      <c r="AA1233" s="37"/>
      <c r="AB1233" s="38"/>
      <c r="AC1233" s="39"/>
    </row>
    <row r="1234" spans="1:29" ht="10.5" customHeight="1">
      <c r="A1234" s="25">
        <v>175655</v>
      </c>
      <c r="B1234" s="26" t="s">
        <v>1647</v>
      </c>
      <c r="C1234" s="27">
        <v>4</v>
      </c>
      <c r="D1234" s="27" t="s">
        <v>26</v>
      </c>
      <c r="E1234" s="28">
        <v>2052</v>
      </c>
      <c r="F1234" s="28">
        <v>8208</v>
      </c>
      <c r="G1234" s="28">
        <v>246.23999999999998</v>
      </c>
      <c r="H1234" s="28">
        <v>6.3</v>
      </c>
      <c r="I1234" s="28">
        <v>7</v>
      </c>
      <c r="J1234" s="29">
        <v>3.8808000000000002E-2</v>
      </c>
      <c r="K1234" s="28">
        <v>25.2</v>
      </c>
      <c r="L1234" s="28">
        <v>28</v>
      </c>
      <c r="M1234" s="29">
        <f>C1234*J1234</f>
        <v>0.15523200000000001</v>
      </c>
      <c r="N1234" s="30">
        <v>4650064776548</v>
      </c>
      <c r="O1234" s="27">
        <v>85</v>
      </c>
      <c r="P1234" s="27">
        <v>8516</v>
      </c>
      <c r="Q1234" s="27" t="s">
        <v>1643</v>
      </c>
      <c r="R1234" s="31">
        <f>VLOOKUP(Q1234,[1]Страна!D$1:F$120,2,FALSE)</f>
        <v>0.03</v>
      </c>
      <c r="S1234" s="32" t="s">
        <v>28</v>
      </c>
      <c r="T1234" s="27" t="str">
        <f>VLOOKUP(S1234,[1]Страна!$A$2:$B$246,2,0)</f>
        <v>КИТАЙ</v>
      </c>
      <c r="W1234" s="34"/>
      <c r="X1234" s="35"/>
      <c r="Y1234" s="35"/>
      <c r="Z1234" s="36"/>
      <c r="AA1234" s="37"/>
      <c r="AB1234" s="38"/>
      <c r="AC1234" s="39"/>
    </row>
    <row r="1235" spans="1:29" ht="10.5" customHeight="1">
      <c r="A1235" s="25">
        <v>222062</v>
      </c>
      <c r="B1235" s="26" t="s">
        <v>1648</v>
      </c>
      <c r="C1235" s="27">
        <v>1</v>
      </c>
      <c r="D1235" s="27" t="s">
        <v>26</v>
      </c>
      <c r="E1235" s="28">
        <v>1700</v>
      </c>
      <c r="F1235" s="28">
        <v>1700</v>
      </c>
      <c r="G1235" s="28">
        <v>51</v>
      </c>
      <c r="H1235" s="28">
        <v>1.5</v>
      </c>
      <c r="I1235" s="28">
        <v>2</v>
      </c>
      <c r="J1235" s="29">
        <v>3.15E-2</v>
      </c>
      <c r="K1235" s="28">
        <v>1.5</v>
      </c>
      <c r="L1235" s="28">
        <v>2</v>
      </c>
      <c r="M1235" s="29">
        <f>C1235*J1235</f>
        <v>3.15E-2</v>
      </c>
      <c r="N1235" s="30">
        <v>0</v>
      </c>
      <c r="O1235" s="27">
        <v>85</v>
      </c>
      <c r="P1235" s="27">
        <v>8516</v>
      </c>
      <c r="Q1235" s="27" t="s">
        <v>1643</v>
      </c>
      <c r="R1235" s="31">
        <f>VLOOKUP(Q1235,[1]Страна!D$1:F$120,2,FALSE)</f>
        <v>0.03</v>
      </c>
      <c r="S1235" s="32" t="s">
        <v>28</v>
      </c>
      <c r="T1235" s="27" t="str">
        <f>VLOOKUP(S1235,[1]Страна!$A$2:$B$246,2,0)</f>
        <v>КИТАЙ</v>
      </c>
      <c r="W1235" s="34"/>
      <c r="X1235" s="35" t="e">
        <f>VLOOKUP(W1235,$A$2:$S$5784,8,FALSE)</f>
        <v>#N/A</v>
      </c>
      <c r="Y1235" s="35" t="e">
        <f>VLOOKUP(W1235,A1233:$S$5784,9,FALSE)</f>
        <v>#N/A</v>
      </c>
      <c r="Z1235" s="36"/>
      <c r="AA1235" s="37"/>
      <c r="AB1235" s="38"/>
      <c r="AC1235" s="39"/>
    </row>
    <row r="1236" spans="1:29" ht="10.5" customHeight="1">
      <c r="A1236" s="25">
        <v>188905</v>
      </c>
      <c r="B1236" s="26" t="s">
        <v>1649</v>
      </c>
      <c r="C1236" s="27">
        <v>5</v>
      </c>
      <c r="D1236" s="27" t="s">
        <v>26</v>
      </c>
      <c r="E1236" s="28">
        <v>2283</v>
      </c>
      <c r="F1236" s="28">
        <v>11415</v>
      </c>
      <c r="G1236" s="28">
        <v>342.45</v>
      </c>
      <c r="H1236" s="28">
        <v>6.6</v>
      </c>
      <c r="I1236" s="28">
        <v>7.49</v>
      </c>
      <c r="J1236" s="29">
        <v>3.6608000000000002E-2</v>
      </c>
      <c r="K1236" s="28">
        <v>33</v>
      </c>
      <c r="L1236" s="28">
        <v>37.450000000000003</v>
      </c>
      <c r="M1236" s="29">
        <f>C1236*J1236</f>
        <v>0.18304000000000001</v>
      </c>
      <c r="N1236" s="30">
        <v>4620016793138</v>
      </c>
      <c r="O1236" s="27">
        <v>85</v>
      </c>
      <c r="P1236" s="27">
        <v>8516</v>
      </c>
      <c r="Q1236" s="27" t="s">
        <v>1643</v>
      </c>
      <c r="R1236" s="31">
        <f>VLOOKUP(Q1236,[1]Страна!D$1:F$120,2,FALSE)</f>
        <v>0.03</v>
      </c>
      <c r="S1236" s="32" t="s">
        <v>28</v>
      </c>
      <c r="T1236" s="27" t="str">
        <f>VLOOKUP(S1236,[1]Страна!$A$2:$B$246,2,0)</f>
        <v>КИТАЙ</v>
      </c>
      <c r="W1236" s="34"/>
      <c r="X1236" s="35" t="e">
        <f>VLOOKUP(W1236,$A$2:$S$5784,8,FALSE)</f>
        <v>#N/A</v>
      </c>
      <c r="Y1236" s="35" t="e">
        <f>VLOOKUP(W1236,A1234:$S$5784,9,FALSE)</f>
        <v>#N/A</v>
      </c>
      <c r="Z1236" s="36"/>
      <c r="AA1236" s="37"/>
      <c r="AB1236" s="38"/>
      <c r="AC1236" s="39"/>
    </row>
    <row r="1237" spans="1:29" ht="10.5" customHeight="1">
      <c r="A1237" s="25">
        <v>178704</v>
      </c>
      <c r="B1237" s="26" t="s">
        <v>1650</v>
      </c>
      <c r="C1237" s="27">
        <v>1</v>
      </c>
      <c r="D1237" s="27" t="s">
        <v>26</v>
      </c>
      <c r="E1237" s="28">
        <v>2661</v>
      </c>
      <c r="F1237" s="28">
        <v>2661</v>
      </c>
      <c r="G1237" s="28">
        <v>79.83</v>
      </c>
      <c r="H1237" s="28">
        <v>7</v>
      </c>
      <c r="I1237" s="28">
        <v>7.3</v>
      </c>
      <c r="J1237" s="29">
        <v>4.1399999999999999E-2</v>
      </c>
      <c r="K1237" s="28">
        <v>7</v>
      </c>
      <c r="L1237" s="28">
        <v>7.3</v>
      </c>
      <c r="M1237" s="29">
        <f>C1237*J1237</f>
        <v>4.1399999999999999E-2</v>
      </c>
      <c r="N1237" s="30">
        <v>7312970900178</v>
      </c>
      <c r="O1237" s="27">
        <v>85</v>
      </c>
      <c r="P1237" s="27">
        <v>8516</v>
      </c>
      <c r="Q1237" s="27" t="s">
        <v>1643</v>
      </c>
      <c r="R1237" s="31">
        <f>VLOOKUP(Q1237,[1]Страна!D$1:F$120,2,FALSE)</f>
        <v>0.03</v>
      </c>
      <c r="S1237" s="32" t="s">
        <v>28</v>
      </c>
      <c r="T1237" s="27" t="str">
        <f>VLOOKUP(S1237,[1]Страна!$A$2:$B$246,2,0)</f>
        <v>КИТАЙ</v>
      </c>
      <c r="W1237" s="34"/>
      <c r="X1237" s="35" t="e">
        <f>VLOOKUP(W1237,$A$2:$S$5784,8,FALSE)</f>
        <v>#N/A</v>
      </c>
      <c r="Y1237" s="35" t="e">
        <f>VLOOKUP(W1237,A1235:$S$5784,9,FALSE)</f>
        <v>#N/A</v>
      </c>
      <c r="Z1237" s="36"/>
      <c r="AA1237" s="37"/>
      <c r="AB1237" s="38"/>
      <c r="AC1237" s="39"/>
    </row>
    <row r="1238" spans="1:29" ht="10.5" customHeight="1">
      <c r="A1238" s="25">
        <v>240724</v>
      </c>
      <c r="B1238" s="26" t="s">
        <v>1651</v>
      </c>
      <c r="C1238" s="27">
        <v>1</v>
      </c>
      <c r="D1238" s="27" t="s">
        <v>26</v>
      </c>
      <c r="E1238" s="28">
        <v>1173</v>
      </c>
      <c r="F1238" s="28">
        <v>1173</v>
      </c>
      <c r="G1238" s="28">
        <v>35.19</v>
      </c>
      <c r="H1238" s="28">
        <v>5.2</v>
      </c>
      <c r="I1238" s="28">
        <v>5.8</v>
      </c>
      <c r="J1238" s="29">
        <v>2.3906E-2</v>
      </c>
      <c r="K1238" s="28">
        <v>5.2</v>
      </c>
      <c r="L1238" s="28">
        <v>5.8</v>
      </c>
      <c r="M1238" s="29">
        <v>2.3906E-2</v>
      </c>
      <c r="N1238" s="30" t="s">
        <v>1652</v>
      </c>
      <c r="O1238" s="27">
        <v>85</v>
      </c>
      <c r="P1238" s="27">
        <v>8516</v>
      </c>
      <c r="Q1238" s="27" t="s">
        <v>1643</v>
      </c>
      <c r="R1238" s="31">
        <f>VLOOKUP(Q1238,[1]Страна!D$1:F$120,2,FALSE)</f>
        <v>0.03</v>
      </c>
      <c r="S1238" s="32" t="s">
        <v>28</v>
      </c>
      <c r="T1238" s="27" t="str">
        <f>VLOOKUP(S1238,[1]Страна!$A$2:$B$246,2,0)</f>
        <v>КИТАЙ</v>
      </c>
      <c r="W1238" s="34"/>
      <c r="X1238" s="35" t="e">
        <f>VLOOKUP(W1238,$A$2:$S$5784,8,FALSE)</f>
        <v>#N/A</v>
      </c>
      <c r="Y1238" s="35" t="e">
        <f>VLOOKUP(W1238,A1236:$S$5784,9,FALSE)</f>
        <v>#N/A</v>
      </c>
      <c r="Z1238" s="36"/>
      <c r="AA1238" s="37"/>
      <c r="AB1238" s="38"/>
      <c r="AC1238" s="39"/>
    </row>
    <row r="1239" spans="1:29" ht="10.5" customHeight="1">
      <c r="A1239" s="25">
        <v>240726</v>
      </c>
      <c r="B1239" s="26" t="s">
        <v>1653</v>
      </c>
      <c r="C1239" s="27">
        <v>2</v>
      </c>
      <c r="D1239" s="27" t="s">
        <v>26</v>
      </c>
      <c r="E1239" s="28">
        <v>1615</v>
      </c>
      <c r="F1239" s="28">
        <v>3230</v>
      </c>
      <c r="G1239" s="28">
        <v>96.899999999999991</v>
      </c>
      <c r="H1239" s="28">
        <v>8.1999999999999993</v>
      </c>
      <c r="I1239" s="28">
        <v>9</v>
      </c>
      <c r="J1239" s="29">
        <v>2.52E-2</v>
      </c>
      <c r="K1239" s="28">
        <v>16.399999999999999</v>
      </c>
      <c r="L1239" s="28">
        <v>18</v>
      </c>
      <c r="M1239" s="29">
        <v>5.04E-2</v>
      </c>
      <c r="N1239" s="30" t="s">
        <v>1654</v>
      </c>
      <c r="O1239" s="27">
        <v>85</v>
      </c>
      <c r="P1239" s="27">
        <v>8516</v>
      </c>
      <c r="Q1239" s="27" t="s">
        <v>1643</v>
      </c>
      <c r="R1239" s="31">
        <f>VLOOKUP(Q1239,[1]Страна!D$1:F$120,2,FALSE)</f>
        <v>0.03</v>
      </c>
      <c r="S1239" s="32" t="s">
        <v>28</v>
      </c>
      <c r="T1239" s="27" t="str">
        <f>VLOOKUP(S1239,[1]Страна!$A$2:$B$246,2,0)</f>
        <v>КИТАЙ</v>
      </c>
      <c r="W1239" s="34"/>
      <c r="X1239" s="35"/>
      <c r="Y1239" s="35"/>
      <c r="Z1239" s="36"/>
      <c r="AA1239" s="37"/>
      <c r="AB1239" s="38"/>
      <c r="AC1239" s="39"/>
    </row>
    <row r="1240" spans="1:29" ht="10.5" customHeight="1">
      <c r="A1240" s="25">
        <v>240727</v>
      </c>
      <c r="B1240" s="26" t="s">
        <v>1655</v>
      </c>
      <c r="C1240" s="27">
        <v>2</v>
      </c>
      <c r="D1240" s="27" t="s">
        <v>26</v>
      </c>
      <c r="E1240" s="28">
        <v>1811</v>
      </c>
      <c r="F1240" s="28">
        <v>3622</v>
      </c>
      <c r="G1240" s="28">
        <v>108.66</v>
      </c>
      <c r="H1240" s="28">
        <v>10.1</v>
      </c>
      <c r="I1240" s="28">
        <v>10.6</v>
      </c>
      <c r="J1240" s="29">
        <v>6.6000000000000003E-2</v>
      </c>
      <c r="K1240" s="28">
        <v>20.2</v>
      </c>
      <c r="L1240" s="28">
        <v>21.2</v>
      </c>
      <c r="M1240" s="29">
        <v>0.13200000000000001</v>
      </c>
      <c r="N1240" s="30" t="s">
        <v>1656</v>
      </c>
      <c r="O1240" s="27">
        <v>85</v>
      </c>
      <c r="P1240" s="27">
        <v>8516</v>
      </c>
      <c r="Q1240" s="27" t="s">
        <v>1643</v>
      </c>
      <c r="R1240" s="31">
        <f>VLOOKUP(Q1240,[1]Страна!D$1:F$120,2,FALSE)</f>
        <v>0.03</v>
      </c>
      <c r="S1240" s="32" t="s">
        <v>28</v>
      </c>
      <c r="T1240" s="27" t="str">
        <f>VLOOKUP(S1240,[1]Страна!$A$2:$B$246,2,0)</f>
        <v>КИТАЙ</v>
      </c>
      <c r="W1240" s="34"/>
      <c r="X1240" s="35"/>
      <c r="Y1240" s="35"/>
      <c r="Z1240" s="36"/>
      <c r="AA1240" s="37"/>
      <c r="AB1240" s="38"/>
      <c r="AC1240" s="39"/>
    </row>
    <row r="1241" spans="1:29" ht="10.5" customHeight="1">
      <c r="A1241" s="25">
        <v>192311</v>
      </c>
      <c r="B1241" s="26" t="s">
        <v>1657</v>
      </c>
      <c r="C1241" s="27">
        <v>1</v>
      </c>
      <c r="D1241" s="27" t="s">
        <v>26</v>
      </c>
      <c r="E1241" s="28">
        <v>2185</v>
      </c>
      <c r="F1241" s="28">
        <v>2185</v>
      </c>
      <c r="G1241" s="28">
        <v>65.55</v>
      </c>
      <c r="H1241" s="28">
        <v>9.1999999999999993</v>
      </c>
      <c r="I1241" s="28">
        <v>10.119999999999999</v>
      </c>
      <c r="J1241" s="29">
        <v>4.3951999999999998E-2</v>
      </c>
      <c r="K1241" s="28">
        <v>9.1999999999999993</v>
      </c>
      <c r="L1241" s="28">
        <v>10.119999999999999</v>
      </c>
      <c r="M1241" s="29">
        <f t="shared" ref="M1241:M1255" si="142">C1241*J1241</f>
        <v>4.3951999999999998E-2</v>
      </c>
      <c r="N1241" s="30">
        <v>4895156873181</v>
      </c>
      <c r="O1241" s="27">
        <v>85</v>
      </c>
      <c r="P1241" s="27">
        <v>8516</v>
      </c>
      <c r="Q1241" s="27" t="s">
        <v>1643</v>
      </c>
      <c r="R1241" s="31">
        <f>VLOOKUP(Q1241,[1]Страна!D$1:F$120,2,FALSE)</f>
        <v>0.03</v>
      </c>
      <c r="S1241" s="32" t="s">
        <v>28</v>
      </c>
      <c r="T1241" s="27" t="str">
        <f>VLOOKUP(S1241,[1]Страна!$A$2:$B$246,2,0)</f>
        <v>КИТАЙ</v>
      </c>
      <c r="W1241" s="34"/>
      <c r="X1241" s="35"/>
      <c r="Y1241" s="35"/>
      <c r="Z1241" s="36"/>
      <c r="AA1241" s="37"/>
      <c r="AB1241" s="38"/>
      <c r="AC1241" s="39"/>
    </row>
    <row r="1242" spans="1:29" ht="10.5" customHeight="1">
      <c r="A1242" s="25">
        <v>77984</v>
      </c>
      <c r="B1242" s="26" t="s">
        <v>1658</v>
      </c>
      <c r="C1242" s="27">
        <v>1</v>
      </c>
      <c r="D1242" s="27" t="s">
        <v>26</v>
      </c>
      <c r="E1242" s="28">
        <v>1490</v>
      </c>
      <c r="F1242" s="28">
        <v>1490</v>
      </c>
      <c r="G1242" s="28">
        <v>59.6</v>
      </c>
      <c r="H1242" s="28">
        <v>2.5</v>
      </c>
      <c r="I1242" s="28">
        <v>3</v>
      </c>
      <c r="J1242" s="29">
        <v>2.1371000000000001E-2</v>
      </c>
      <c r="K1242" s="28">
        <v>2.5</v>
      </c>
      <c r="L1242" s="28">
        <v>3</v>
      </c>
      <c r="M1242" s="29">
        <f t="shared" si="142"/>
        <v>2.1371000000000001E-2</v>
      </c>
      <c r="N1242" s="30">
        <v>0</v>
      </c>
      <c r="O1242" s="27">
        <v>90</v>
      </c>
      <c r="P1242" s="27">
        <v>9019</v>
      </c>
      <c r="Q1242" s="27" t="s">
        <v>1659</v>
      </c>
      <c r="R1242" s="31">
        <f>VLOOKUP(Q1242,[1]Страна!D$1:F$120,2,FALSE)</f>
        <v>0.04</v>
      </c>
      <c r="S1242" s="32" t="s">
        <v>28</v>
      </c>
      <c r="T1242" s="27" t="str">
        <f>VLOOKUP(S1242,[1]Страна!$A$2:$B$246,2,0)</f>
        <v>КИТАЙ</v>
      </c>
      <c r="W1242" s="34"/>
      <c r="X1242" s="35" t="e">
        <f t="shared" ref="X1242:X1257" si="143">VLOOKUP(W1242,$A$2:$S$5784,8,FALSE)</f>
        <v>#N/A</v>
      </c>
      <c r="Y1242" s="35" t="e">
        <f>VLOOKUP(W1242,A1240:$S$5784,9,FALSE)</f>
        <v>#N/A</v>
      </c>
      <c r="Z1242" s="36"/>
      <c r="AA1242" s="37"/>
      <c r="AB1242" s="38"/>
      <c r="AC1242" s="39"/>
    </row>
    <row r="1243" spans="1:29" ht="10.5" customHeight="1">
      <c r="A1243" s="25">
        <v>51137</v>
      </c>
      <c r="B1243" s="26" t="s">
        <v>1660</v>
      </c>
      <c r="C1243" s="27">
        <v>1</v>
      </c>
      <c r="D1243" s="27" t="s">
        <v>26</v>
      </c>
      <c r="E1243" s="28">
        <v>629</v>
      </c>
      <c r="F1243" s="28">
        <v>629</v>
      </c>
      <c r="G1243" s="28">
        <v>18.87</v>
      </c>
      <c r="H1243" s="28">
        <v>0.45</v>
      </c>
      <c r="I1243" s="28">
        <v>0.5</v>
      </c>
      <c r="J1243" s="29">
        <v>4.1599999999999996E-3</v>
      </c>
      <c r="K1243" s="28">
        <v>0.45</v>
      </c>
      <c r="L1243" s="28">
        <v>0.5</v>
      </c>
      <c r="M1243" s="29">
        <f t="shared" si="142"/>
        <v>4.1599999999999996E-3</v>
      </c>
      <c r="N1243" s="30">
        <v>5055539107985</v>
      </c>
      <c r="O1243" s="27">
        <v>85</v>
      </c>
      <c r="P1243" s="27">
        <v>8510</v>
      </c>
      <c r="Q1243" s="27" t="s">
        <v>1661</v>
      </c>
      <c r="R1243" s="31">
        <f>VLOOKUP(Q1243,[1]Страна!D$1:F$120,2,FALSE)</f>
        <v>0.03</v>
      </c>
      <c r="S1243" s="32" t="s">
        <v>28</v>
      </c>
      <c r="T1243" s="27" t="str">
        <f>VLOOKUP(S1243,[1]Страна!$A$2:$B$246,2,0)</f>
        <v>КИТАЙ</v>
      </c>
      <c r="W1243" s="34"/>
      <c r="X1243" s="35" t="e">
        <f t="shared" si="143"/>
        <v>#N/A</v>
      </c>
      <c r="Y1243" s="35" t="e">
        <f>VLOOKUP(W1243,A1241:$S$5784,9,FALSE)</f>
        <v>#N/A</v>
      </c>
      <c r="Z1243" s="36"/>
      <c r="AA1243" s="37"/>
      <c r="AB1243" s="38"/>
      <c r="AC1243" s="39"/>
    </row>
    <row r="1244" spans="1:29" ht="10.5" customHeight="1">
      <c r="A1244" s="25">
        <v>38348</v>
      </c>
      <c r="B1244" s="26" t="s">
        <v>1662</v>
      </c>
      <c r="C1244" s="27">
        <v>1</v>
      </c>
      <c r="D1244" s="27" t="s">
        <v>26</v>
      </c>
      <c r="E1244" s="28">
        <v>833</v>
      </c>
      <c r="F1244" s="28">
        <v>833</v>
      </c>
      <c r="G1244" s="28">
        <v>24.99</v>
      </c>
      <c r="H1244" s="28">
        <v>0.85</v>
      </c>
      <c r="I1244" s="28">
        <v>1</v>
      </c>
      <c r="J1244" s="29">
        <v>1.3500000000000001E-3</v>
      </c>
      <c r="K1244" s="28">
        <v>0.85</v>
      </c>
      <c r="L1244" s="28">
        <v>1</v>
      </c>
      <c r="M1244" s="29">
        <f t="shared" si="142"/>
        <v>1.3500000000000001E-3</v>
      </c>
      <c r="N1244" s="30">
        <v>5055539107923</v>
      </c>
      <c r="O1244" s="27">
        <v>85</v>
      </c>
      <c r="P1244" s="27">
        <v>8510</v>
      </c>
      <c r="Q1244" s="27" t="s">
        <v>1661</v>
      </c>
      <c r="R1244" s="31">
        <f>VLOOKUP(Q1244,[1]Страна!D$1:F$120,2,FALSE)</f>
        <v>0.03</v>
      </c>
      <c r="S1244" s="32" t="s">
        <v>28</v>
      </c>
      <c r="T1244" s="27" t="str">
        <f>VLOOKUP(S1244,[1]Страна!$A$2:$B$246,2,0)</f>
        <v>КИТАЙ</v>
      </c>
      <c r="W1244" s="34"/>
      <c r="X1244" s="35" t="e">
        <f t="shared" si="143"/>
        <v>#N/A</v>
      </c>
      <c r="Y1244" s="35" t="e">
        <f>VLOOKUP(W1244,A1242:$S$5784,9,FALSE)</f>
        <v>#N/A</v>
      </c>
      <c r="Z1244" s="36"/>
      <c r="AA1244" s="37"/>
      <c r="AB1244" s="38"/>
      <c r="AC1244" s="39"/>
    </row>
    <row r="1245" spans="1:29" ht="10.5" customHeight="1">
      <c r="A1245" s="25">
        <v>52203</v>
      </c>
      <c r="B1245" s="26" t="s">
        <v>1663</v>
      </c>
      <c r="C1245" s="27">
        <v>6</v>
      </c>
      <c r="D1245" s="27" t="s">
        <v>26</v>
      </c>
      <c r="E1245" s="28">
        <v>537</v>
      </c>
      <c r="F1245" s="28">
        <v>3222</v>
      </c>
      <c r="G1245" s="28">
        <v>96.66</v>
      </c>
      <c r="H1245" s="28">
        <v>0.45</v>
      </c>
      <c r="I1245" s="28">
        <v>0.6</v>
      </c>
      <c r="J1245" s="29">
        <v>1.98E-3</v>
      </c>
      <c r="K1245" s="28">
        <v>2.7</v>
      </c>
      <c r="L1245" s="28">
        <v>3.5999999999999996</v>
      </c>
      <c r="M1245" s="29">
        <f t="shared" si="142"/>
        <v>1.188E-2</v>
      </c>
      <c r="N1245" s="30">
        <v>8693807227217</v>
      </c>
      <c r="O1245" s="27">
        <v>85</v>
      </c>
      <c r="P1245" s="27">
        <v>8510</v>
      </c>
      <c r="Q1245" s="27" t="s">
        <v>1661</v>
      </c>
      <c r="R1245" s="31">
        <f>VLOOKUP(Q1245,[1]Страна!D$1:F$120,2,FALSE)</f>
        <v>0.03</v>
      </c>
      <c r="S1245" s="32" t="s">
        <v>28</v>
      </c>
      <c r="T1245" s="27" t="str">
        <f>VLOOKUP(S1245,[1]Страна!$A$2:$B$246,2,0)</f>
        <v>КИТАЙ</v>
      </c>
      <c r="W1245" s="34"/>
      <c r="X1245" s="35" t="e">
        <f t="shared" si="143"/>
        <v>#N/A</v>
      </c>
      <c r="Y1245" s="35" t="e">
        <f>VLOOKUP(W1245,A1243:$S$5784,9,FALSE)</f>
        <v>#N/A</v>
      </c>
      <c r="Z1245" s="36"/>
      <c r="AA1245" s="37"/>
      <c r="AB1245" s="38"/>
      <c r="AC1245" s="39"/>
    </row>
    <row r="1246" spans="1:29" ht="10.5" customHeight="1">
      <c r="A1246" s="25">
        <v>53307</v>
      </c>
      <c r="B1246" s="26" t="s">
        <v>1664</v>
      </c>
      <c r="C1246" s="27">
        <v>1</v>
      </c>
      <c r="D1246" s="27" t="s">
        <v>26</v>
      </c>
      <c r="E1246" s="28">
        <v>544</v>
      </c>
      <c r="F1246" s="28">
        <v>544</v>
      </c>
      <c r="G1246" s="28">
        <v>16.32</v>
      </c>
      <c r="H1246" s="28">
        <v>0.85</v>
      </c>
      <c r="I1246" s="28">
        <v>1</v>
      </c>
      <c r="J1246" s="29">
        <v>1.65E-3</v>
      </c>
      <c r="K1246" s="28">
        <v>0.85</v>
      </c>
      <c r="L1246" s="28">
        <v>1</v>
      </c>
      <c r="M1246" s="29">
        <f t="shared" si="142"/>
        <v>1.65E-3</v>
      </c>
      <c r="N1246" s="30">
        <v>8693807227224</v>
      </c>
      <c r="O1246" s="27">
        <v>85</v>
      </c>
      <c r="P1246" s="27">
        <v>8510</v>
      </c>
      <c r="Q1246" s="27" t="s">
        <v>1661</v>
      </c>
      <c r="R1246" s="31">
        <f>VLOOKUP(Q1246,[1]Страна!D$1:F$120,2,FALSE)</f>
        <v>0.03</v>
      </c>
      <c r="S1246" s="32" t="s">
        <v>28</v>
      </c>
      <c r="T1246" s="27" t="str">
        <f>VLOOKUP(S1246,[1]Страна!$A$2:$B$246,2,0)</f>
        <v>КИТАЙ</v>
      </c>
      <c r="W1246" s="34"/>
      <c r="X1246" s="35" t="e">
        <f t="shared" si="143"/>
        <v>#N/A</v>
      </c>
      <c r="Y1246" s="35" t="e">
        <f>VLOOKUP(W1246,A1244:$S$5784,9,FALSE)</f>
        <v>#N/A</v>
      </c>
      <c r="Z1246" s="36"/>
      <c r="AA1246" s="37"/>
      <c r="AB1246" s="38"/>
      <c r="AC1246" s="39"/>
    </row>
    <row r="1247" spans="1:29" ht="10.5" customHeight="1">
      <c r="A1247" s="25">
        <v>52204</v>
      </c>
      <c r="B1247" s="26" t="s">
        <v>1665</v>
      </c>
      <c r="C1247" s="27">
        <v>3</v>
      </c>
      <c r="D1247" s="27" t="s">
        <v>26</v>
      </c>
      <c r="E1247" s="28">
        <v>901</v>
      </c>
      <c r="F1247" s="28">
        <v>2703</v>
      </c>
      <c r="G1247" s="28">
        <v>81.09</v>
      </c>
      <c r="H1247" s="28">
        <v>0.3</v>
      </c>
      <c r="I1247" s="28">
        <v>0.4</v>
      </c>
      <c r="J1247" s="29">
        <v>2.369E-3</v>
      </c>
      <c r="K1247" s="28">
        <v>0.89999999999999991</v>
      </c>
      <c r="L1247" s="28">
        <v>1.2000000000000002</v>
      </c>
      <c r="M1247" s="29">
        <f t="shared" si="142"/>
        <v>7.1070000000000005E-3</v>
      </c>
      <c r="N1247" s="30">
        <v>8693807225954</v>
      </c>
      <c r="O1247" s="27">
        <v>85</v>
      </c>
      <c r="P1247" s="27">
        <v>8510</v>
      </c>
      <c r="Q1247" s="27" t="s">
        <v>1661</v>
      </c>
      <c r="R1247" s="31">
        <f>VLOOKUP(Q1247,[1]Страна!D$1:F$120,2,FALSE)</f>
        <v>0.03</v>
      </c>
      <c r="S1247" s="32" t="s">
        <v>28</v>
      </c>
      <c r="T1247" s="27" t="str">
        <f>VLOOKUP(S1247,[1]Страна!$A$2:$B$246,2,0)</f>
        <v>КИТАЙ</v>
      </c>
      <c r="W1247" s="34"/>
      <c r="X1247" s="35" t="e">
        <f t="shared" si="143"/>
        <v>#N/A</v>
      </c>
      <c r="Y1247" s="35" t="e">
        <f>VLOOKUP(W1247,A1245:$S$5784,9,FALSE)</f>
        <v>#N/A</v>
      </c>
      <c r="Z1247" s="36"/>
      <c r="AA1247" s="37"/>
      <c r="AB1247" s="38"/>
      <c r="AC1247" s="39"/>
    </row>
    <row r="1248" spans="1:29" ht="10.5" customHeight="1">
      <c r="A1248" s="25">
        <v>52206</v>
      </c>
      <c r="B1248" s="26" t="s">
        <v>1666</v>
      </c>
      <c r="C1248" s="27">
        <v>1</v>
      </c>
      <c r="D1248" s="27" t="s">
        <v>26</v>
      </c>
      <c r="E1248" s="28">
        <v>748</v>
      </c>
      <c r="F1248" s="28">
        <v>748</v>
      </c>
      <c r="G1248" s="28">
        <v>22.439999999999998</v>
      </c>
      <c r="H1248" s="28">
        <v>0.3</v>
      </c>
      <c r="I1248" s="28">
        <v>0.5</v>
      </c>
      <c r="J1248" s="29">
        <v>1.575E-3</v>
      </c>
      <c r="K1248" s="28">
        <v>0.3</v>
      </c>
      <c r="L1248" s="28">
        <v>0.5</v>
      </c>
      <c r="M1248" s="29">
        <f t="shared" si="142"/>
        <v>1.575E-3</v>
      </c>
      <c r="N1248" s="30">
        <v>8693807227309</v>
      </c>
      <c r="O1248" s="27">
        <v>85</v>
      </c>
      <c r="P1248" s="27">
        <v>8510</v>
      </c>
      <c r="Q1248" s="27" t="s">
        <v>1661</v>
      </c>
      <c r="R1248" s="31">
        <f>VLOOKUP(Q1248,[1]Страна!D$1:F$120,2,FALSE)</f>
        <v>0.03</v>
      </c>
      <c r="S1248" s="32" t="s">
        <v>28</v>
      </c>
      <c r="T1248" s="27" t="str">
        <f>VLOOKUP(S1248,[1]Страна!$A$2:$B$246,2,0)</f>
        <v>КИТАЙ</v>
      </c>
      <c r="W1248" s="34"/>
      <c r="X1248" s="35" t="e">
        <f t="shared" si="143"/>
        <v>#N/A</v>
      </c>
      <c r="Y1248" s="35" t="e">
        <f>VLOOKUP(W1248,A1246:$S$5784,9,FALSE)</f>
        <v>#N/A</v>
      </c>
      <c r="Z1248" s="36"/>
      <c r="AA1248" s="37"/>
      <c r="AB1248" s="38"/>
      <c r="AC1248" s="39"/>
    </row>
    <row r="1249" spans="1:29" ht="10.5" customHeight="1">
      <c r="A1249" s="25">
        <v>36775</v>
      </c>
      <c r="B1249" s="26" t="s">
        <v>1667</v>
      </c>
      <c r="C1249" s="27">
        <v>1</v>
      </c>
      <c r="D1249" s="27" t="s">
        <v>26</v>
      </c>
      <c r="E1249" s="28">
        <v>425</v>
      </c>
      <c r="F1249" s="28">
        <v>425</v>
      </c>
      <c r="G1249" s="28">
        <v>12.75</v>
      </c>
      <c r="H1249" s="28">
        <v>0.15</v>
      </c>
      <c r="I1249" s="28">
        <v>0.2</v>
      </c>
      <c r="J1249" s="29">
        <v>4.7999999999999996E-3</v>
      </c>
      <c r="K1249" s="28">
        <v>0.15</v>
      </c>
      <c r="L1249" s="28">
        <v>0.2</v>
      </c>
      <c r="M1249" s="29">
        <f t="shared" si="142"/>
        <v>4.7999999999999996E-3</v>
      </c>
      <c r="N1249" s="30">
        <v>4895156876953</v>
      </c>
      <c r="O1249" s="27">
        <v>85</v>
      </c>
      <c r="P1249" s="27">
        <v>8510</v>
      </c>
      <c r="Q1249" s="27" t="s">
        <v>1661</v>
      </c>
      <c r="R1249" s="31">
        <f>VLOOKUP(Q1249,[1]Страна!D$1:F$120,2,FALSE)</f>
        <v>0.03</v>
      </c>
      <c r="S1249" s="32" t="s">
        <v>28</v>
      </c>
      <c r="T1249" s="27" t="str">
        <f>VLOOKUP(S1249,[1]Страна!$A$2:$B$246,2,0)</f>
        <v>КИТАЙ</v>
      </c>
      <c r="W1249" s="34"/>
      <c r="X1249" s="35" t="e">
        <f t="shared" si="143"/>
        <v>#N/A</v>
      </c>
      <c r="Y1249" s="35" t="e">
        <f>VLOOKUP(W1249,A1247:$S$5784,9,FALSE)</f>
        <v>#N/A</v>
      </c>
      <c r="Z1249" s="36"/>
      <c r="AA1249" s="37"/>
      <c r="AB1249" s="38"/>
      <c r="AC1249" s="39"/>
    </row>
    <row r="1250" spans="1:29" ht="10.5" customHeight="1">
      <c r="A1250" s="25">
        <v>74120</v>
      </c>
      <c r="B1250" s="26" t="s">
        <v>1668</v>
      </c>
      <c r="C1250" s="27">
        <v>1</v>
      </c>
      <c r="D1250" s="27" t="s">
        <v>26</v>
      </c>
      <c r="E1250" s="28">
        <v>1100</v>
      </c>
      <c r="F1250" s="28">
        <v>1100</v>
      </c>
      <c r="G1250" s="28">
        <v>33</v>
      </c>
      <c r="H1250" s="28">
        <v>0.7</v>
      </c>
      <c r="I1250" s="28">
        <v>1</v>
      </c>
      <c r="J1250" s="29">
        <v>2.431E-3</v>
      </c>
      <c r="K1250" s="28">
        <v>0.7</v>
      </c>
      <c r="L1250" s="28">
        <v>1</v>
      </c>
      <c r="M1250" s="29">
        <f t="shared" si="142"/>
        <v>2.431E-3</v>
      </c>
      <c r="N1250" s="30">
        <v>4895156861010</v>
      </c>
      <c r="O1250" s="27">
        <v>85</v>
      </c>
      <c r="P1250" s="27">
        <v>8510</v>
      </c>
      <c r="Q1250" s="27" t="s">
        <v>1661</v>
      </c>
      <c r="R1250" s="31">
        <f>VLOOKUP(Q1250,[1]Страна!D$1:F$120,2,FALSE)</f>
        <v>0.03</v>
      </c>
      <c r="S1250" s="32" t="s">
        <v>28</v>
      </c>
      <c r="T1250" s="27" t="str">
        <f>VLOOKUP(S1250,[1]Страна!$A$2:$B$246,2,0)</f>
        <v>КИТАЙ</v>
      </c>
      <c r="W1250" s="34"/>
      <c r="X1250" s="35" t="e">
        <f t="shared" si="143"/>
        <v>#N/A</v>
      </c>
      <c r="Y1250" s="35" t="e">
        <f>VLOOKUP(W1250,A1248:$S$5784,9,FALSE)</f>
        <v>#N/A</v>
      </c>
      <c r="Z1250" s="36"/>
      <c r="AA1250" s="37"/>
      <c r="AB1250" s="38"/>
      <c r="AC1250" s="39"/>
    </row>
    <row r="1251" spans="1:29" ht="10.5" customHeight="1">
      <c r="A1251" s="25">
        <v>74121</v>
      </c>
      <c r="B1251" s="26" t="s">
        <v>1669</v>
      </c>
      <c r="C1251" s="27">
        <v>1</v>
      </c>
      <c r="D1251" s="27" t="s">
        <v>26</v>
      </c>
      <c r="E1251" s="28">
        <v>1071</v>
      </c>
      <c r="F1251" s="28">
        <v>1071</v>
      </c>
      <c r="G1251" s="28">
        <v>32.129999999999995</v>
      </c>
      <c r="H1251" s="28">
        <v>0.7</v>
      </c>
      <c r="I1251" s="28">
        <v>1</v>
      </c>
      <c r="J1251" s="29">
        <v>8.9999999999999998E-4</v>
      </c>
      <c r="K1251" s="28">
        <v>0.7</v>
      </c>
      <c r="L1251" s="28">
        <v>1</v>
      </c>
      <c r="M1251" s="29">
        <f t="shared" si="142"/>
        <v>8.9999999999999998E-4</v>
      </c>
      <c r="N1251" s="30">
        <v>4895156861027</v>
      </c>
      <c r="O1251" s="27">
        <v>85</v>
      </c>
      <c r="P1251" s="27">
        <v>8510</v>
      </c>
      <c r="Q1251" s="27" t="s">
        <v>1661</v>
      </c>
      <c r="R1251" s="31">
        <f>VLOOKUP(Q1251,[1]Страна!D$1:F$120,2,FALSE)</f>
        <v>0.03</v>
      </c>
      <c r="S1251" s="32" t="s">
        <v>28</v>
      </c>
      <c r="T1251" s="27" t="str">
        <f>VLOOKUP(S1251,[1]Страна!$A$2:$B$246,2,0)</f>
        <v>КИТАЙ</v>
      </c>
      <c r="W1251" s="34"/>
      <c r="X1251" s="35" t="e">
        <f t="shared" si="143"/>
        <v>#N/A</v>
      </c>
      <c r="Y1251" s="35" t="e">
        <f>VLOOKUP(W1251,A1249:$S$5784,9,FALSE)</f>
        <v>#N/A</v>
      </c>
      <c r="Z1251" s="36"/>
      <c r="AA1251" s="37"/>
      <c r="AB1251" s="38"/>
      <c r="AC1251" s="39"/>
    </row>
    <row r="1252" spans="1:29" ht="10.5" customHeight="1">
      <c r="A1252" s="25">
        <v>36776</v>
      </c>
      <c r="B1252" s="26" t="s">
        <v>1670</v>
      </c>
      <c r="C1252" s="27">
        <v>2</v>
      </c>
      <c r="D1252" s="27" t="s">
        <v>26</v>
      </c>
      <c r="E1252" s="28">
        <v>442</v>
      </c>
      <c r="F1252" s="28">
        <v>884</v>
      </c>
      <c r="G1252" s="28">
        <v>26.52</v>
      </c>
      <c r="H1252" s="28">
        <v>0.16</v>
      </c>
      <c r="I1252" s="28">
        <v>0.2</v>
      </c>
      <c r="J1252" s="29">
        <v>2.4000000000000001E-4</v>
      </c>
      <c r="K1252" s="28">
        <v>0.32</v>
      </c>
      <c r="L1252" s="28">
        <v>0.4</v>
      </c>
      <c r="M1252" s="29">
        <f t="shared" si="142"/>
        <v>4.8000000000000001E-4</v>
      </c>
      <c r="N1252" s="30">
        <v>4895156876939</v>
      </c>
      <c r="O1252" s="27">
        <v>85</v>
      </c>
      <c r="P1252" s="27">
        <v>8510</v>
      </c>
      <c r="Q1252" s="27" t="s">
        <v>1661</v>
      </c>
      <c r="R1252" s="31">
        <f>VLOOKUP(Q1252,[1]Страна!D$1:F$120,2,FALSE)</f>
        <v>0.03</v>
      </c>
      <c r="S1252" s="32" t="s">
        <v>28</v>
      </c>
      <c r="T1252" s="27" t="str">
        <f>VLOOKUP(S1252,[1]Страна!$A$2:$B$246,2,0)</f>
        <v>КИТАЙ</v>
      </c>
      <c r="W1252" s="34"/>
      <c r="X1252" s="35" t="e">
        <f t="shared" si="143"/>
        <v>#N/A</v>
      </c>
      <c r="Y1252" s="35" t="e">
        <f>VLOOKUP(W1252,A1250:$S$5784,9,FALSE)</f>
        <v>#N/A</v>
      </c>
      <c r="Z1252" s="36"/>
      <c r="AA1252" s="37"/>
      <c r="AB1252" s="38"/>
      <c r="AC1252" s="39"/>
    </row>
    <row r="1253" spans="1:29" ht="10.5" customHeight="1">
      <c r="A1253" s="25">
        <v>35909</v>
      </c>
      <c r="B1253" s="26" t="s">
        <v>1671</v>
      </c>
      <c r="C1253" s="27">
        <v>1</v>
      </c>
      <c r="D1253" s="27" t="s">
        <v>26</v>
      </c>
      <c r="E1253" s="28">
        <v>655</v>
      </c>
      <c r="F1253" s="28">
        <v>655</v>
      </c>
      <c r="G1253" s="28">
        <v>19.649999999999999</v>
      </c>
      <c r="H1253" s="28">
        <v>0.38</v>
      </c>
      <c r="I1253" s="28">
        <v>0.5</v>
      </c>
      <c r="J1253" s="29">
        <v>3.0000000000000001E-3</v>
      </c>
      <c r="K1253" s="28">
        <v>0.38</v>
      </c>
      <c r="L1253" s="28">
        <v>0.5</v>
      </c>
      <c r="M1253" s="29">
        <f t="shared" si="142"/>
        <v>3.0000000000000001E-3</v>
      </c>
      <c r="N1253" s="30">
        <v>4895156876946</v>
      </c>
      <c r="O1253" s="27">
        <v>85</v>
      </c>
      <c r="P1253" s="27">
        <v>8510</v>
      </c>
      <c r="Q1253" s="27" t="s">
        <v>1661</v>
      </c>
      <c r="R1253" s="31">
        <f>VLOOKUP(Q1253,[1]Страна!D$1:F$120,2,FALSE)</f>
        <v>0.03</v>
      </c>
      <c r="S1253" s="32" t="s">
        <v>28</v>
      </c>
      <c r="T1253" s="27" t="str">
        <f>VLOOKUP(S1253,[1]Страна!$A$2:$B$246,2,0)</f>
        <v>КИТАЙ</v>
      </c>
      <c r="W1253" s="34"/>
      <c r="X1253" s="35" t="e">
        <f t="shared" si="143"/>
        <v>#N/A</v>
      </c>
      <c r="Y1253" s="35" t="e">
        <f>VLOOKUP(W1253,A1251:$S$5784,9,FALSE)</f>
        <v>#N/A</v>
      </c>
      <c r="Z1253" s="36"/>
      <c r="AA1253" s="37"/>
      <c r="AB1253" s="38"/>
      <c r="AC1253" s="39"/>
    </row>
    <row r="1254" spans="1:29" ht="10.5" customHeight="1">
      <c r="A1254" s="25">
        <v>36590</v>
      </c>
      <c r="B1254" s="26" t="s">
        <v>1672</v>
      </c>
      <c r="C1254" s="27">
        <v>1</v>
      </c>
      <c r="D1254" s="27" t="s">
        <v>26</v>
      </c>
      <c r="E1254" s="28">
        <v>145</v>
      </c>
      <c r="F1254" s="28">
        <v>145</v>
      </c>
      <c r="G1254" s="28">
        <v>4.3499999999999996</v>
      </c>
      <c r="H1254" s="28">
        <v>0.18</v>
      </c>
      <c r="I1254" s="28">
        <v>0.2</v>
      </c>
      <c r="J1254" s="29">
        <v>5.8500000000000002E-4</v>
      </c>
      <c r="K1254" s="28">
        <v>0.18</v>
      </c>
      <c r="L1254" s="28">
        <v>0.2</v>
      </c>
      <c r="M1254" s="29">
        <f t="shared" si="142"/>
        <v>5.8500000000000002E-4</v>
      </c>
      <c r="N1254" s="30">
        <v>4895156804833</v>
      </c>
      <c r="O1254" s="27">
        <v>85</v>
      </c>
      <c r="P1254" s="27">
        <v>8510</v>
      </c>
      <c r="Q1254" s="27" t="s">
        <v>1661</v>
      </c>
      <c r="R1254" s="31">
        <f>VLOOKUP(Q1254,[1]Страна!D$1:F$120,2,FALSE)</f>
        <v>0.03</v>
      </c>
      <c r="S1254" s="32" t="s">
        <v>28</v>
      </c>
      <c r="T1254" s="27" t="str">
        <f>VLOOKUP(S1254,[1]Страна!$A$2:$B$246,2,0)</f>
        <v>КИТАЙ</v>
      </c>
      <c r="W1254" s="34"/>
      <c r="X1254" s="35" t="e">
        <f t="shared" si="143"/>
        <v>#N/A</v>
      </c>
      <c r="Y1254" s="35" t="e">
        <f>VLOOKUP(W1254,A1252:$S$5784,9,FALSE)</f>
        <v>#N/A</v>
      </c>
      <c r="Z1254" s="36"/>
      <c r="AA1254" s="37"/>
      <c r="AB1254" s="38"/>
      <c r="AC1254" s="39"/>
    </row>
    <row r="1255" spans="1:29" ht="10.5" customHeight="1">
      <c r="A1255" s="25">
        <v>37693</v>
      </c>
      <c r="B1255" s="26" t="s">
        <v>1673</v>
      </c>
      <c r="C1255" s="27">
        <v>1</v>
      </c>
      <c r="D1255" s="27" t="s">
        <v>26</v>
      </c>
      <c r="E1255" s="28">
        <v>333</v>
      </c>
      <c r="F1255" s="28">
        <v>333</v>
      </c>
      <c r="G1255" s="28">
        <v>9.99</v>
      </c>
      <c r="H1255" s="28">
        <v>0.1</v>
      </c>
      <c r="I1255" s="28">
        <v>0.45</v>
      </c>
      <c r="J1255" s="29">
        <v>1.1999999999999999E-3</v>
      </c>
      <c r="K1255" s="28">
        <v>0.1</v>
      </c>
      <c r="L1255" s="28">
        <v>0.45</v>
      </c>
      <c r="M1255" s="29">
        <f t="shared" si="142"/>
        <v>1.1999999999999999E-3</v>
      </c>
      <c r="N1255" s="30">
        <v>4895156805731</v>
      </c>
      <c r="O1255" s="27">
        <v>85</v>
      </c>
      <c r="P1255" s="27">
        <v>8510</v>
      </c>
      <c r="Q1255" s="27" t="s">
        <v>1661</v>
      </c>
      <c r="R1255" s="31">
        <f>VLOOKUP(Q1255,[1]Страна!D$1:F$120,2,FALSE)</f>
        <v>0.03</v>
      </c>
      <c r="S1255" s="32" t="s">
        <v>28</v>
      </c>
      <c r="T1255" s="27" t="str">
        <f>VLOOKUP(S1255,[1]Страна!$A$2:$B$246,2,0)</f>
        <v>КИТАЙ</v>
      </c>
      <c r="W1255" s="34"/>
      <c r="X1255" s="35" t="e">
        <f t="shared" si="143"/>
        <v>#N/A</v>
      </c>
      <c r="Y1255" s="35" t="e">
        <f>VLOOKUP(W1255,A1253:$S$5784,9,FALSE)</f>
        <v>#N/A</v>
      </c>
      <c r="Z1255" s="36"/>
      <c r="AA1255" s="37"/>
      <c r="AB1255" s="38"/>
      <c r="AC1255" s="39"/>
    </row>
    <row r="1256" spans="1:29" ht="10.5" customHeight="1">
      <c r="A1256" s="25">
        <v>37694</v>
      </c>
      <c r="B1256" s="26" t="s">
        <v>1674</v>
      </c>
      <c r="C1256" s="27">
        <v>1</v>
      </c>
      <c r="D1256" s="27" t="s">
        <v>26</v>
      </c>
      <c r="E1256" s="28">
        <v>263</v>
      </c>
      <c r="F1256" s="28">
        <v>263</v>
      </c>
      <c r="G1256" s="28">
        <v>7.89</v>
      </c>
      <c r="H1256" s="28">
        <v>0.1</v>
      </c>
      <c r="I1256" s="28">
        <v>0.35</v>
      </c>
      <c r="J1256" s="29">
        <v>1E-3</v>
      </c>
      <c r="K1256" s="28">
        <v>0.1</v>
      </c>
      <c r="L1256" s="28">
        <v>0.35</v>
      </c>
      <c r="M1256" s="29">
        <v>1E-3</v>
      </c>
      <c r="N1256" s="30">
        <v>4895156804840</v>
      </c>
      <c r="O1256" s="27">
        <v>85</v>
      </c>
      <c r="P1256" s="27">
        <v>8510</v>
      </c>
      <c r="Q1256" s="27" t="s">
        <v>1661</v>
      </c>
      <c r="R1256" s="31">
        <f>VLOOKUP(Q1256,[1]Страна!D$1:F$120,2,FALSE)</f>
        <v>0.03</v>
      </c>
      <c r="S1256" s="32" t="s">
        <v>28</v>
      </c>
      <c r="T1256" s="27" t="str">
        <f>VLOOKUP(S1256,[1]Страна!$A$2:$B$246,2,0)</f>
        <v>КИТАЙ</v>
      </c>
      <c r="W1256" s="34"/>
      <c r="X1256" s="35" t="e">
        <f t="shared" si="143"/>
        <v>#N/A</v>
      </c>
      <c r="Y1256" s="35" t="e">
        <f>VLOOKUP(W1256,A1254:$S$5784,9,FALSE)</f>
        <v>#N/A</v>
      </c>
      <c r="Z1256" s="36"/>
      <c r="AA1256" s="37"/>
      <c r="AB1256" s="38"/>
      <c r="AC1256" s="39"/>
    </row>
    <row r="1257" spans="1:29" ht="10.5" customHeight="1">
      <c r="A1257" s="25" t="s">
        <v>1675</v>
      </c>
      <c r="B1257" s="26" t="s">
        <v>1676</v>
      </c>
      <c r="C1257" s="27">
        <v>10</v>
      </c>
      <c r="D1257" s="27" t="s">
        <v>26</v>
      </c>
      <c r="E1257" s="28"/>
      <c r="F1257" s="28"/>
      <c r="G1257" s="28"/>
      <c r="H1257" s="28">
        <v>0.65</v>
      </c>
      <c r="I1257" s="28">
        <v>0.7</v>
      </c>
      <c r="J1257" s="29">
        <v>1.98E-3</v>
      </c>
      <c r="K1257" s="28">
        <f>H1257*C1257</f>
        <v>6.5</v>
      </c>
      <c r="L1257" s="28">
        <f>I1257*C1257</f>
        <v>7</v>
      </c>
      <c r="M1257" s="29">
        <f>J1257*C1257</f>
        <v>1.9799999999999998E-2</v>
      </c>
      <c r="N1257" s="30"/>
      <c r="O1257" s="27">
        <v>85</v>
      </c>
      <c r="P1257" s="27">
        <v>8510</v>
      </c>
      <c r="Q1257" s="27" t="s">
        <v>1661</v>
      </c>
      <c r="R1257" s="31">
        <f>VLOOKUP(Q1257,[1]Страна!D$1:F$120,2,FALSE)</f>
        <v>0.03</v>
      </c>
      <c r="S1257" s="32" t="s">
        <v>28</v>
      </c>
      <c r="T1257" s="27" t="str">
        <f>VLOOKUP(S1257,[1]Страна!$A$2:$B$246,2,0)</f>
        <v>КИТАЙ</v>
      </c>
      <c r="W1257" s="34"/>
      <c r="X1257" s="35" t="e">
        <f t="shared" si="143"/>
        <v>#N/A</v>
      </c>
      <c r="Y1257" s="35" t="e">
        <f>VLOOKUP(W1257,A1255:$S$5784,9,FALSE)</f>
        <v>#N/A</v>
      </c>
      <c r="Z1257" s="36"/>
      <c r="AA1257" s="37"/>
      <c r="AB1257" s="38"/>
      <c r="AC1257" s="39"/>
    </row>
    <row r="1258" spans="1:29" ht="10.5" customHeight="1">
      <c r="A1258" s="25" t="s">
        <v>1677</v>
      </c>
      <c r="B1258" s="26" t="s">
        <v>1678</v>
      </c>
      <c r="C1258" s="27">
        <v>10</v>
      </c>
      <c r="D1258" s="27" t="s">
        <v>220</v>
      </c>
      <c r="E1258" s="28">
        <v>30</v>
      </c>
      <c r="F1258" s="28">
        <f>C1258*E1258</f>
        <v>300</v>
      </c>
      <c r="G1258" s="28"/>
      <c r="H1258" s="28">
        <v>0.3</v>
      </c>
      <c r="I1258" s="28">
        <v>0.39800000000000002</v>
      </c>
      <c r="J1258" s="29">
        <v>1.65E-3</v>
      </c>
      <c r="K1258" s="28"/>
      <c r="L1258" s="28"/>
      <c r="M1258" s="29">
        <f>C1258*J1258</f>
        <v>1.6500000000000001E-2</v>
      </c>
      <c r="N1258" s="30"/>
      <c r="O1258" s="27"/>
      <c r="P1258" s="27"/>
      <c r="Q1258" s="27" t="s">
        <v>1661</v>
      </c>
      <c r="R1258" s="31">
        <f>VLOOKUP(Q1258,[1]Страна!D$1:F$120,2,FALSE)</f>
        <v>0.03</v>
      </c>
      <c r="S1258" s="32" t="s">
        <v>39</v>
      </c>
      <c r="T1258" s="27" t="str">
        <f>VLOOKUP(S1258,[1]Страна!$A$2:$B$246,2,0)</f>
        <v>ИНДОНЕЗИЯ</v>
      </c>
      <c r="W1258" s="34"/>
      <c r="X1258" s="35"/>
      <c r="Y1258" s="35"/>
      <c r="Z1258" s="36"/>
      <c r="AA1258" s="37"/>
      <c r="AB1258" s="38"/>
      <c r="AC1258" s="39"/>
    </row>
    <row r="1259" spans="1:29" ht="10.5" customHeight="1">
      <c r="A1259" s="25" t="s">
        <v>1679</v>
      </c>
      <c r="B1259" s="26" t="s">
        <v>1680</v>
      </c>
      <c r="C1259" s="27">
        <v>30</v>
      </c>
      <c r="D1259" s="27" t="s">
        <v>220</v>
      </c>
      <c r="E1259" s="28">
        <v>20</v>
      </c>
      <c r="F1259" s="28">
        <v>600</v>
      </c>
      <c r="G1259" s="28">
        <v>18</v>
      </c>
      <c r="H1259" s="28">
        <v>0.23066666666666666</v>
      </c>
      <c r="I1259" s="28">
        <v>0.25</v>
      </c>
      <c r="J1259" s="29">
        <v>1.65E-3</v>
      </c>
      <c r="K1259" s="28"/>
      <c r="L1259" s="28"/>
      <c r="M1259" s="29">
        <f>C1259*J1259</f>
        <v>4.9500000000000002E-2</v>
      </c>
      <c r="N1259" s="30"/>
      <c r="O1259" s="27">
        <v>85</v>
      </c>
      <c r="P1259" s="27">
        <v>8510</v>
      </c>
      <c r="Q1259" s="27" t="s">
        <v>1661</v>
      </c>
      <c r="R1259" s="31">
        <f>VLOOKUP(Q1259,[1]Страна!D$1:F$120,2,FALSE)</f>
        <v>0.03</v>
      </c>
      <c r="S1259" s="32" t="s">
        <v>39</v>
      </c>
      <c r="T1259" s="27" t="str">
        <f>VLOOKUP(S1259,[1]Страна!$A$2:$B$246,2,0)</f>
        <v>ИНДОНЕЗИЯ</v>
      </c>
      <c r="W1259" s="34"/>
      <c r="X1259" s="35" t="e">
        <f>VLOOKUP(W1259,$A$2:$S$5784,8,FALSE)</f>
        <v>#N/A</v>
      </c>
      <c r="Y1259" s="35" t="e">
        <f>VLOOKUP(W1259,A1257:$S$5784,9,FALSE)</f>
        <v>#N/A</v>
      </c>
      <c r="Z1259" s="36"/>
      <c r="AA1259" s="37"/>
      <c r="AB1259" s="38"/>
      <c r="AC1259" s="39"/>
    </row>
    <row r="1260" spans="1:29" ht="10.5" customHeight="1">
      <c r="A1260" s="25" t="s">
        <v>1681</v>
      </c>
      <c r="B1260" s="26" t="s">
        <v>1682</v>
      </c>
      <c r="C1260" s="27">
        <v>22</v>
      </c>
      <c r="D1260" s="27" t="s">
        <v>220</v>
      </c>
      <c r="E1260" s="28">
        <v>26</v>
      </c>
      <c r="F1260" s="28">
        <v>572</v>
      </c>
      <c r="G1260" s="28">
        <v>17.16</v>
      </c>
      <c r="H1260" s="28">
        <v>0.3572727272727273</v>
      </c>
      <c r="I1260" s="28">
        <v>0.37999999999999995</v>
      </c>
      <c r="J1260" s="29">
        <v>1.65E-3</v>
      </c>
      <c r="K1260" s="28"/>
      <c r="L1260" s="28"/>
      <c r="M1260" s="29">
        <f>C1260*J1260</f>
        <v>3.6299999999999999E-2</v>
      </c>
      <c r="N1260" s="30"/>
      <c r="O1260" s="27">
        <v>85</v>
      </c>
      <c r="P1260" s="27">
        <v>8510</v>
      </c>
      <c r="Q1260" s="27" t="s">
        <v>1661</v>
      </c>
      <c r="R1260" s="31">
        <f>VLOOKUP(Q1260,[1]Страна!D$1:F$120,2,FALSE)</f>
        <v>0.03</v>
      </c>
      <c r="S1260" s="32" t="s">
        <v>39</v>
      </c>
      <c r="T1260" s="27" t="str">
        <f>VLOOKUP(S1260,[1]Страна!$A$2:$B$246,2,0)</f>
        <v>ИНДОНЕЗИЯ</v>
      </c>
      <c r="W1260" s="34"/>
      <c r="X1260" s="35" t="e">
        <f>VLOOKUP(W1260,$A$2:$S$5784,8,FALSE)</f>
        <v>#N/A</v>
      </c>
      <c r="Y1260" s="35" t="e">
        <f>VLOOKUP(W1260,A1258:$S$5784,9,FALSE)</f>
        <v>#N/A</v>
      </c>
      <c r="Z1260" s="36"/>
      <c r="AA1260" s="37"/>
      <c r="AB1260" s="38"/>
      <c r="AC1260" s="39"/>
    </row>
    <row r="1261" spans="1:29" ht="10.5" customHeight="1">
      <c r="A1261" s="25">
        <v>213932</v>
      </c>
      <c r="B1261" s="26" t="s">
        <v>1683</v>
      </c>
      <c r="C1261" s="27">
        <v>1</v>
      </c>
      <c r="D1261" s="27" t="s">
        <v>26</v>
      </c>
      <c r="E1261" s="28">
        <v>646</v>
      </c>
      <c r="F1261" s="28">
        <v>646</v>
      </c>
      <c r="G1261" s="28">
        <v>19.38</v>
      </c>
      <c r="H1261" s="28">
        <v>0.2</v>
      </c>
      <c r="I1261" s="28">
        <v>0.35</v>
      </c>
      <c r="J1261" s="29">
        <v>1.89E-3</v>
      </c>
      <c r="K1261" s="28">
        <v>0.2</v>
      </c>
      <c r="L1261" s="28">
        <v>0.35</v>
      </c>
      <c r="M1261" s="29">
        <f>C1261*J1261</f>
        <v>1.89E-3</v>
      </c>
      <c r="N1261" s="30">
        <v>5055539112989</v>
      </c>
      <c r="O1261" s="27">
        <v>85</v>
      </c>
      <c r="P1261" s="27">
        <v>8510</v>
      </c>
      <c r="Q1261" s="27" t="s">
        <v>1661</v>
      </c>
      <c r="R1261" s="31">
        <f>VLOOKUP(Q1261,[1]Страна!D$1:F$120,2,FALSE)</f>
        <v>0.03</v>
      </c>
      <c r="S1261" s="32" t="s">
        <v>28</v>
      </c>
      <c r="T1261" s="27" t="str">
        <f>VLOOKUP(S1261,[1]Страна!$A$2:$B$246,2,0)</f>
        <v>КИТАЙ</v>
      </c>
      <c r="W1261" s="34"/>
      <c r="X1261" s="35" t="e">
        <f>VLOOKUP(W1261,$A$2:$S$5784,8,FALSE)</f>
        <v>#N/A</v>
      </c>
      <c r="Y1261" s="35" t="e">
        <f>VLOOKUP(W1261,A1259:$S$5784,9,FALSE)</f>
        <v>#N/A</v>
      </c>
      <c r="Z1261" s="36"/>
      <c r="AA1261" s="37"/>
      <c r="AB1261" s="38"/>
      <c r="AC1261" s="39"/>
    </row>
    <row r="1262" spans="1:29" ht="10.5" customHeight="1">
      <c r="A1262" s="25">
        <v>230968</v>
      </c>
      <c r="B1262" s="26" t="s">
        <v>1684</v>
      </c>
      <c r="C1262" s="27">
        <v>1</v>
      </c>
      <c r="D1262" s="27" t="s">
        <v>26</v>
      </c>
      <c r="E1262" s="28">
        <v>782</v>
      </c>
      <c r="F1262" s="28">
        <v>782</v>
      </c>
      <c r="G1262" s="28">
        <v>23.46</v>
      </c>
      <c r="H1262" s="28">
        <v>0.2</v>
      </c>
      <c r="I1262" s="28">
        <v>0.35</v>
      </c>
      <c r="J1262" s="29">
        <v>1.65E-3</v>
      </c>
      <c r="K1262" s="28">
        <v>0.2</v>
      </c>
      <c r="L1262" s="28">
        <v>0.35</v>
      </c>
      <c r="M1262" s="29">
        <f>C1262*J1262</f>
        <v>1.65E-3</v>
      </c>
      <c r="N1262" s="30">
        <v>0</v>
      </c>
      <c r="O1262" s="27">
        <v>85</v>
      </c>
      <c r="P1262" s="27">
        <v>8510</v>
      </c>
      <c r="Q1262" s="27" t="s">
        <v>1661</v>
      </c>
      <c r="R1262" s="31">
        <f>VLOOKUP(Q1262,[1]Страна!D$1:F$120,2,FALSE)</f>
        <v>0.03</v>
      </c>
      <c r="S1262" s="32" t="s">
        <v>28</v>
      </c>
      <c r="T1262" s="27" t="str">
        <f>VLOOKUP(S1262,[1]Страна!$A$2:$B$246,2,0)</f>
        <v>КИТАЙ</v>
      </c>
      <c r="W1262" s="34"/>
      <c r="X1262" s="35" t="e">
        <f>VLOOKUP(W1262,$A$2:$S$5784,8,FALSE)</f>
        <v>#N/A</v>
      </c>
      <c r="Y1262" s="35" t="e">
        <f>VLOOKUP(W1262,A1260:$S$5784,9,FALSE)</f>
        <v>#N/A</v>
      </c>
      <c r="Z1262" s="36"/>
      <c r="AA1262" s="37"/>
      <c r="AB1262" s="38"/>
      <c r="AC1262" s="39"/>
    </row>
    <row r="1263" spans="1:29" ht="10.5" customHeight="1">
      <c r="A1263" s="25">
        <v>60036</v>
      </c>
      <c r="B1263" s="26" t="s">
        <v>1685</v>
      </c>
      <c r="C1263" s="27">
        <v>1</v>
      </c>
      <c r="D1263" s="27" t="s">
        <v>26</v>
      </c>
      <c r="E1263" s="28">
        <v>701</v>
      </c>
      <c r="F1263" s="28">
        <f>C1263*E1263</f>
        <v>701</v>
      </c>
      <c r="G1263" s="28">
        <f>F1263*R1263</f>
        <v>21.029999999999998</v>
      </c>
      <c r="H1263" s="28">
        <v>0.85</v>
      </c>
      <c r="I1263" s="28">
        <v>1</v>
      </c>
      <c r="J1263" s="29">
        <v>1.98E-3</v>
      </c>
      <c r="K1263" s="28">
        <f>H1263*C1263</f>
        <v>0.85</v>
      </c>
      <c r="L1263" s="28">
        <f>I1263*C1263</f>
        <v>1</v>
      </c>
      <c r="M1263" s="29">
        <f>J1263*C1263</f>
        <v>1.98E-3</v>
      </c>
      <c r="N1263" s="30" t="s">
        <v>1686</v>
      </c>
      <c r="O1263" s="27">
        <v>85</v>
      </c>
      <c r="P1263" s="27">
        <v>8510</v>
      </c>
      <c r="Q1263" s="27" t="s">
        <v>1661</v>
      </c>
      <c r="R1263" s="31">
        <f>VLOOKUP(Q1263,[1]Страна!D$1:F$120,2,FALSE)</f>
        <v>0.03</v>
      </c>
      <c r="S1263" s="32" t="s">
        <v>28</v>
      </c>
      <c r="T1263" s="27" t="str">
        <f>VLOOKUP(S1263,[1]Страна!$A$2:$B$246,2,0)</f>
        <v>КИТАЙ</v>
      </c>
      <c r="W1263" s="34"/>
      <c r="X1263" s="35" t="e">
        <f>VLOOKUP(W1263,$A$2:$S$5784,8,FALSE)</f>
        <v>#N/A</v>
      </c>
      <c r="Y1263" s="35" t="e">
        <f>VLOOKUP(W1263,A1261:$S$5784,9,FALSE)</f>
        <v>#N/A</v>
      </c>
      <c r="Z1263" s="36"/>
      <c r="AA1263" s="37"/>
      <c r="AB1263" s="38"/>
      <c r="AC1263" s="39"/>
    </row>
    <row r="1264" spans="1:29" ht="10.5" customHeight="1">
      <c r="A1264" s="25">
        <v>20861</v>
      </c>
      <c r="B1264" s="26" t="s">
        <v>1687</v>
      </c>
      <c r="C1264" s="27">
        <v>1</v>
      </c>
      <c r="D1264" s="27" t="s">
        <v>26</v>
      </c>
      <c r="E1264" s="28">
        <v>637</v>
      </c>
      <c r="F1264" s="28">
        <v>637</v>
      </c>
      <c r="G1264" s="28">
        <v>19.11</v>
      </c>
      <c r="H1264" s="28">
        <v>0.3</v>
      </c>
      <c r="I1264" s="28">
        <v>0.5</v>
      </c>
      <c r="J1264" s="29">
        <v>2.7000000000000001E-3</v>
      </c>
      <c r="K1264" s="28">
        <v>0.3</v>
      </c>
      <c r="L1264" s="28">
        <v>0.5</v>
      </c>
      <c r="M1264" s="29">
        <v>2.7000000000000001E-3</v>
      </c>
      <c r="N1264" s="30">
        <v>4895156805663</v>
      </c>
      <c r="O1264" s="27">
        <v>85</v>
      </c>
      <c r="P1264" s="27">
        <v>8510</v>
      </c>
      <c r="Q1264" s="27" t="s">
        <v>1661</v>
      </c>
      <c r="R1264" s="31">
        <f>VLOOKUP(Q1264,[1]Страна!D$1:F$120,2,FALSE)</f>
        <v>0.03</v>
      </c>
      <c r="S1264" s="32" t="s">
        <v>28</v>
      </c>
      <c r="T1264" s="27" t="str">
        <f>VLOOKUP(S1264,[1]Страна!$A$2:$B$246,2,0)</f>
        <v>КИТАЙ</v>
      </c>
      <c r="W1264" s="34"/>
      <c r="X1264" s="35"/>
      <c r="Y1264" s="35"/>
      <c r="Z1264" s="36"/>
      <c r="AA1264" s="37"/>
      <c r="AB1264" s="38"/>
      <c r="AC1264" s="39"/>
    </row>
    <row r="1265" spans="1:29" ht="10.5" customHeight="1">
      <c r="A1265" s="25">
        <v>20860</v>
      </c>
      <c r="B1265" s="26" t="s">
        <v>1688</v>
      </c>
      <c r="C1265" s="27">
        <v>1</v>
      </c>
      <c r="D1265" s="27" t="s">
        <v>26</v>
      </c>
      <c r="E1265" s="28">
        <v>637</v>
      </c>
      <c r="F1265" s="28">
        <v>637</v>
      </c>
      <c r="G1265" s="28">
        <v>19.11</v>
      </c>
      <c r="H1265" s="28">
        <v>0.3</v>
      </c>
      <c r="I1265" s="28">
        <v>0.5</v>
      </c>
      <c r="J1265" s="29">
        <v>2.7000000000000001E-3</v>
      </c>
      <c r="K1265" s="28">
        <v>0.3</v>
      </c>
      <c r="L1265" s="28">
        <v>0.5</v>
      </c>
      <c r="M1265" s="29">
        <v>2.7000000000000001E-3</v>
      </c>
      <c r="N1265" s="30">
        <v>4895156805663</v>
      </c>
      <c r="O1265" s="27">
        <v>85</v>
      </c>
      <c r="P1265" s="27">
        <v>8510</v>
      </c>
      <c r="Q1265" s="27" t="s">
        <v>1661</v>
      </c>
      <c r="R1265" s="31">
        <f>VLOOKUP(Q1265,[1]Страна!D$1:F$120,2,FALSE)</f>
        <v>0.03</v>
      </c>
      <c r="S1265" s="32" t="s">
        <v>28</v>
      </c>
      <c r="T1265" s="27" t="str">
        <f>VLOOKUP(S1265,[1]Страна!$A$2:$B$246,2,0)</f>
        <v>КИТАЙ</v>
      </c>
      <c r="W1265" s="34"/>
      <c r="X1265" s="35" t="e">
        <f>VLOOKUP(W1265,$A$2:$S$5784,8,FALSE)</f>
        <v>#N/A</v>
      </c>
      <c r="Y1265" s="35" t="e">
        <f>VLOOKUP(W1265,A1263:$S$5784,9,FALSE)</f>
        <v>#N/A</v>
      </c>
      <c r="Z1265" s="36"/>
      <c r="AA1265" s="37"/>
      <c r="AB1265" s="38"/>
      <c r="AC1265" s="39"/>
    </row>
    <row r="1266" spans="1:29" ht="10.5" customHeight="1">
      <c r="A1266" s="41">
        <v>236574</v>
      </c>
      <c r="B1266" s="42" t="s">
        <v>1689</v>
      </c>
      <c r="C1266" s="52">
        <v>1</v>
      </c>
      <c r="D1266" s="53" t="s">
        <v>26</v>
      </c>
      <c r="E1266" s="54">
        <v>476</v>
      </c>
      <c r="F1266" s="54">
        <v>476</v>
      </c>
      <c r="G1266" s="46">
        <v>14.28</v>
      </c>
      <c r="H1266" s="46">
        <v>1</v>
      </c>
      <c r="I1266" s="46">
        <v>1.5</v>
      </c>
      <c r="J1266" s="47">
        <v>1.2999999999999999E-3</v>
      </c>
      <c r="K1266" s="46">
        <v>1</v>
      </c>
      <c r="L1266" s="46">
        <v>1.5</v>
      </c>
      <c r="M1266" s="47">
        <v>1.2999999999999999E-3</v>
      </c>
      <c r="N1266" s="48" t="s">
        <v>1690</v>
      </c>
      <c r="O1266" s="49">
        <v>85</v>
      </c>
      <c r="P1266" s="49">
        <v>8510</v>
      </c>
      <c r="Q1266" s="49" t="s">
        <v>1661</v>
      </c>
      <c r="R1266" s="31">
        <f>VLOOKUP(Q1266,[1]Страна!D$1:F$120,2,FALSE)</f>
        <v>0.03</v>
      </c>
      <c r="S1266" s="51" t="s">
        <v>28</v>
      </c>
      <c r="T1266" s="27" t="str">
        <f>VLOOKUP(S1266,[1]Страна!$A$2:$B$246,2,0)</f>
        <v>КИТАЙ</v>
      </c>
      <c r="W1266" s="34"/>
      <c r="X1266" s="35" t="e">
        <f>VLOOKUP(W1266,$A$2:$S$5784,8,FALSE)</f>
        <v>#N/A</v>
      </c>
      <c r="Y1266" s="35" t="e">
        <f>VLOOKUP(W1266,A1264:$S$5784,9,FALSE)</f>
        <v>#N/A</v>
      </c>
      <c r="Z1266" s="36"/>
      <c r="AA1266" s="37"/>
      <c r="AB1266" s="38"/>
      <c r="AC1266" s="39"/>
    </row>
    <row r="1267" spans="1:29" ht="10.5" customHeight="1">
      <c r="A1267" s="41">
        <v>35910</v>
      </c>
      <c r="B1267" s="42" t="s">
        <v>1691</v>
      </c>
      <c r="C1267" s="43">
        <v>13</v>
      </c>
      <c r="D1267" s="44" t="s">
        <v>26</v>
      </c>
      <c r="E1267" s="45">
        <v>587</v>
      </c>
      <c r="F1267" s="45">
        <v>7631</v>
      </c>
      <c r="G1267" s="46">
        <v>228.92999999999998</v>
      </c>
      <c r="H1267" s="46">
        <v>0.27</v>
      </c>
      <c r="I1267" s="46">
        <v>0.3</v>
      </c>
      <c r="J1267" s="47">
        <v>2.5920000000000001E-3</v>
      </c>
      <c r="K1267" s="46">
        <v>3.5100000000000002</v>
      </c>
      <c r="L1267" s="46">
        <v>3.9</v>
      </c>
      <c r="M1267" s="47">
        <v>3.3696000000000004E-2</v>
      </c>
      <c r="N1267" s="48" t="s">
        <v>1692</v>
      </c>
      <c r="O1267" s="49">
        <v>85</v>
      </c>
      <c r="P1267" s="49">
        <v>8510</v>
      </c>
      <c r="Q1267" s="49" t="s">
        <v>1661</v>
      </c>
      <c r="R1267" s="50">
        <v>0.03</v>
      </c>
      <c r="S1267" s="51" t="s">
        <v>28</v>
      </c>
      <c r="T1267" s="27" t="str">
        <f>VLOOKUP(S1267,[1]Страна!$A$2:$B$246,2,0)</f>
        <v>КИТАЙ</v>
      </c>
      <c r="W1267" s="40"/>
      <c r="X1267" s="35"/>
      <c r="Y1267" s="35"/>
      <c r="Z1267" s="36"/>
      <c r="AA1267" s="37"/>
      <c r="AB1267" s="38"/>
      <c r="AC1267" s="39"/>
    </row>
    <row r="1268" spans="1:29" ht="10.5" customHeight="1">
      <c r="A1268" s="25">
        <v>38492</v>
      </c>
      <c r="B1268" s="26" t="s">
        <v>1693</v>
      </c>
      <c r="C1268" s="27">
        <v>1</v>
      </c>
      <c r="D1268" s="27" t="s">
        <v>26</v>
      </c>
      <c r="E1268" s="28">
        <v>544</v>
      </c>
      <c r="F1268" s="28">
        <v>544</v>
      </c>
      <c r="G1268" s="28">
        <v>16.32</v>
      </c>
      <c r="H1268" s="28">
        <v>0.27</v>
      </c>
      <c r="I1268" s="28">
        <v>0.3</v>
      </c>
      <c r="J1268" s="29">
        <v>2.0739999999999999E-3</v>
      </c>
      <c r="K1268" s="28">
        <v>0.27</v>
      </c>
      <c r="L1268" s="28">
        <v>0.3</v>
      </c>
      <c r="M1268" s="29">
        <v>2.0739999999999999E-3</v>
      </c>
      <c r="N1268" s="30">
        <v>4895156850571</v>
      </c>
      <c r="O1268" s="27">
        <v>85</v>
      </c>
      <c r="P1268" s="27">
        <v>8510</v>
      </c>
      <c r="Q1268" s="27" t="s">
        <v>1661</v>
      </c>
      <c r="R1268" s="31">
        <f>VLOOKUP(Q1268,[1]Страна!D$1:F$120,2,FALSE)</f>
        <v>0.03</v>
      </c>
      <c r="S1268" s="32" t="s">
        <v>28</v>
      </c>
      <c r="T1268" s="27" t="str">
        <f>VLOOKUP(S1268,[1]Страна!$A$2:$B$246,2,0)</f>
        <v>КИТАЙ</v>
      </c>
      <c r="W1268" s="40"/>
      <c r="X1268" s="35"/>
      <c r="Y1268" s="35"/>
      <c r="Z1268" s="36"/>
      <c r="AA1268" s="37"/>
      <c r="AB1268" s="38"/>
      <c r="AC1268" s="39"/>
    </row>
    <row r="1269" spans="1:29" ht="10.5" customHeight="1">
      <c r="A1269" s="25">
        <v>203768</v>
      </c>
      <c r="B1269" s="26" t="s">
        <v>1694</v>
      </c>
      <c r="C1269" s="27">
        <v>1</v>
      </c>
      <c r="D1269" s="27" t="s">
        <v>26</v>
      </c>
      <c r="E1269" s="28">
        <v>552</v>
      </c>
      <c r="F1269" s="28">
        <v>552</v>
      </c>
      <c r="G1269" s="28">
        <v>16.559999999999999</v>
      </c>
      <c r="H1269" s="28">
        <v>0.45</v>
      </c>
      <c r="I1269" s="28">
        <v>0.75</v>
      </c>
      <c r="J1269" s="29">
        <v>3.0430000000000001E-3</v>
      </c>
      <c r="K1269" s="28">
        <v>0.45</v>
      </c>
      <c r="L1269" s="28">
        <v>0.75</v>
      </c>
      <c r="M1269" s="29">
        <v>3.0430000000000001E-3</v>
      </c>
      <c r="N1269" s="30">
        <v>4895156861003</v>
      </c>
      <c r="O1269" s="27">
        <v>85</v>
      </c>
      <c r="P1269" s="27">
        <v>8510</v>
      </c>
      <c r="Q1269" s="27" t="s">
        <v>1661</v>
      </c>
      <c r="R1269" s="31">
        <f>VLOOKUP(Q1269,[1]Страна!D$1:F$120,2,FALSE)</f>
        <v>0.03</v>
      </c>
      <c r="S1269" s="32" t="s">
        <v>28</v>
      </c>
      <c r="T1269" s="27" t="str">
        <f>VLOOKUP(S1269,[1]Страна!$A$2:$B$246,2,0)</f>
        <v>КИТАЙ</v>
      </c>
      <c r="W1269" s="34"/>
      <c r="X1269" s="35" t="e">
        <f>VLOOKUP(W1269,$A$2:$S$5784,8,FALSE)</f>
        <v>#N/A</v>
      </c>
      <c r="Y1269" s="35" t="e">
        <f>VLOOKUP(W1269,A1267:$S$5784,9,FALSE)</f>
        <v>#N/A</v>
      </c>
      <c r="Z1269" s="36"/>
      <c r="AA1269" s="37"/>
      <c r="AB1269" s="38"/>
      <c r="AC1269" s="39"/>
    </row>
    <row r="1270" spans="1:29" ht="10.5" customHeight="1">
      <c r="A1270" s="41">
        <v>242187</v>
      </c>
      <c r="B1270" s="42" t="s">
        <v>1695</v>
      </c>
      <c r="C1270" s="52">
        <v>1</v>
      </c>
      <c r="D1270" s="53" t="s">
        <v>26</v>
      </c>
      <c r="E1270" s="54">
        <v>1173</v>
      </c>
      <c r="F1270" s="54">
        <v>1173</v>
      </c>
      <c r="G1270" s="46">
        <v>35.19</v>
      </c>
      <c r="H1270" s="46">
        <v>1</v>
      </c>
      <c r="I1270" s="46">
        <v>1.5</v>
      </c>
      <c r="J1270" s="47">
        <v>3.2889999999999998E-3</v>
      </c>
      <c r="K1270" s="46">
        <v>1</v>
      </c>
      <c r="L1270" s="46">
        <v>1.5</v>
      </c>
      <c r="M1270" s="47">
        <v>3.2889999999999998E-3</v>
      </c>
      <c r="N1270" s="48" t="s">
        <v>1696</v>
      </c>
      <c r="O1270" s="49">
        <v>85</v>
      </c>
      <c r="P1270" s="49">
        <v>8510</v>
      </c>
      <c r="Q1270" s="49" t="s">
        <v>1661</v>
      </c>
      <c r="R1270" s="31">
        <f>VLOOKUP(Q1270,[1]Страна!D$1:F$120,2,FALSE)</f>
        <v>0.03</v>
      </c>
      <c r="S1270" s="51" t="s">
        <v>28</v>
      </c>
      <c r="T1270" s="27" t="str">
        <f>VLOOKUP(S1270,[1]Страна!$A$2:$B$246,2,0)</f>
        <v>КИТАЙ</v>
      </c>
      <c r="W1270" s="34"/>
      <c r="X1270" s="35" t="e">
        <f>VLOOKUP(W1270,$A$2:$S$5784,8,FALSE)</f>
        <v>#N/A</v>
      </c>
      <c r="Y1270" s="35" t="e">
        <f>VLOOKUP(W1270,A1268:$S$5784,9,FALSE)</f>
        <v>#N/A</v>
      </c>
      <c r="Z1270" s="36"/>
      <c r="AA1270" s="37"/>
      <c r="AB1270" s="38"/>
      <c r="AC1270" s="39"/>
    </row>
    <row r="1271" spans="1:29" ht="10.5" customHeight="1">
      <c r="A1271" s="25">
        <v>53321</v>
      </c>
      <c r="B1271" s="26" t="s">
        <v>1697</v>
      </c>
      <c r="C1271" s="27">
        <v>1</v>
      </c>
      <c r="D1271" s="27" t="s">
        <v>26</v>
      </c>
      <c r="E1271" s="28">
        <v>646</v>
      </c>
      <c r="F1271" s="28">
        <v>646</v>
      </c>
      <c r="G1271" s="28">
        <v>19.38</v>
      </c>
      <c r="H1271" s="28">
        <v>0.2</v>
      </c>
      <c r="I1271" s="28">
        <v>0.3</v>
      </c>
      <c r="J1271" s="29">
        <v>2.0899999999999998E-3</v>
      </c>
      <c r="K1271" s="28">
        <v>0.2</v>
      </c>
      <c r="L1271" s="28">
        <v>0.3</v>
      </c>
      <c r="M1271" s="29">
        <f>C1271*J1271</f>
        <v>2.0899999999999998E-3</v>
      </c>
      <c r="N1271" s="30">
        <v>4895156860693</v>
      </c>
      <c r="O1271" s="27">
        <v>85</v>
      </c>
      <c r="P1271" s="27">
        <v>8510</v>
      </c>
      <c r="Q1271" s="27" t="s">
        <v>1661</v>
      </c>
      <c r="R1271" s="31">
        <f>VLOOKUP(Q1271,[1]Страна!D$1:F$120,2,FALSE)</f>
        <v>0.03</v>
      </c>
      <c r="S1271" s="32" t="s">
        <v>28</v>
      </c>
      <c r="T1271" s="27" t="str">
        <f>VLOOKUP(S1271,[1]Страна!$A$2:$B$246,2,0)</f>
        <v>КИТАЙ</v>
      </c>
      <c r="W1271" s="40"/>
      <c r="X1271" s="35"/>
      <c r="Y1271" s="35"/>
      <c r="Z1271" s="36"/>
      <c r="AA1271" s="37"/>
      <c r="AB1271" s="38"/>
      <c r="AC1271" s="39"/>
    </row>
    <row r="1272" spans="1:29" ht="10.5" customHeight="1">
      <c r="A1272" s="25">
        <v>175427</v>
      </c>
      <c r="B1272" s="26" t="s">
        <v>1698</v>
      </c>
      <c r="C1272" s="27">
        <v>3</v>
      </c>
      <c r="D1272" s="27" t="s">
        <v>26</v>
      </c>
      <c r="E1272" s="28">
        <v>235</v>
      </c>
      <c r="F1272" s="28">
        <v>705</v>
      </c>
      <c r="G1272" s="28">
        <v>0</v>
      </c>
      <c r="H1272" s="28">
        <v>0.09</v>
      </c>
      <c r="I1272" s="28">
        <v>0.1</v>
      </c>
      <c r="J1272" s="29">
        <v>1.0200000000000001E-3</v>
      </c>
      <c r="K1272" s="28">
        <v>0.27</v>
      </c>
      <c r="L1272" s="28">
        <v>0.30000000000000004</v>
      </c>
      <c r="M1272" s="29">
        <f>C1272*J1272</f>
        <v>3.0600000000000002E-3</v>
      </c>
      <c r="N1272" s="30">
        <v>4607033876167</v>
      </c>
      <c r="O1272" s="27">
        <v>84</v>
      </c>
      <c r="P1272" s="27">
        <v>8450</v>
      </c>
      <c r="Q1272" s="27" t="s">
        <v>1699</v>
      </c>
      <c r="R1272" s="31">
        <f>VLOOKUP(Q1272,[1]Страна!D$1:F$120,2,FALSE)</f>
        <v>0</v>
      </c>
      <c r="S1272" s="32" t="s">
        <v>28</v>
      </c>
      <c r="T1272" s="27" t="str">
        <f>VLOOKUP(S1272,[1]Страна!$A$2:$B$246,2,0)</f>
        <v>КИТАЙ</v>
      </c>
      <c r="W1272" s="34"/>
      <c r="X1272" s="35" t="e">
        <f>VLOOKUP(W1272,$A$2:$S$5784,8,FALSE)</f>
        <v>#N/A</v>
      </c>
      <c r="Y1272" s="35" t="e">
        <f>VLOOKUP(W1272,A1270:$S$5784,9,FALSE)</f>
        <v>#N/A</v>
      </c>
      <c r="Z1272" s="36"/>
      <c r="AA1272" s="37"/>
      <c r="AB1272" s="38"/>
      <c r="AC1272" s="39"/>
    </row>
    <row r="1273" spans="1:29" ht="10.5" customHeight="1">
      <c r="A1273" s="41">
        <v>61006</v>
      </c>
      <c r="B1273" s="42" t="s">
        <v>1700</v>
      </c>
      <c r="C1273" s="43">
        <v>1</v>
      </c>
      <c r="D1273" s="44" t="s">
        <v>26</v>
      </c>
      <c r="E1273" s="45">
        <v>2563</v>
      </c>
      <c r="F1273" s="45">
        <v>2563</v>
      </c>
      <c r="G1273" s="46">
        <v>76.89</v>
      </c>
      <c r="H1273" s="46">
        <v>10.19</v>
      </c>
      <c r="I1273" s="46">
        <v>11.13</v>
      </c>
      <c r="J1273" s="47">
        <v>5.3962999999999997E-2</v>
      </c>
      <c r="K1273" s="46">
        <v>10.19</v>
      </c>
      <c r="L1273" s="46">
        <v>11.13</v>
      </c>
      <c r="M1273" s="47">
        <v>5.3962999999999997E-2</v>
      </c>
      <c r="N1273" s="48" t="s">
        <v>1701</v>
      </c>
      <c r="O1273" s="49">
        <v>85</v>
      </c>
      <c r="P1273" s="49">
        <v>8516</v>
      </c>
      <c r="Q1273" s="49" t="s">
        <v>1702</v>
      </c>
      <c r="R1273" s="50">
        <v>0.03</v>
      </c>
      <c r="S1273" s="51" t="s">
        <v>28</v>
      </c>
      <c r="T1273" s="27" t="str">
        <f>VLOOKUP(S1273,[1]Страна!$A$2:$B$246,2,0)</f>
        <v>КИТАЙ</v>
      </c>
      <c r="W1273" s="34"/>
      <c r="X1273" s="35" t="e">
        <f>VLOOKUP(W1273,$A$2:$S$5784,8,FALSE)</f>
        <v>#N/A</v>
      </c>
      <c r="Y1273" s="35" t="e">
        <f>VLOOKUP(W1273,A1271:$S$5784,9,FALSE)</f>
        <v>#N/A</v>
      </c>
      <c r="Z1273" s="36"/>
      <c r="AA1273" s="37"/>
      <c r="AB1273" s="38"/>
      <c r="AC1273" s="39"/>
    </row>
    <row r="1274" spans="1:29" ht="10.5" customHeight="1">
      <c r="A1274" s="25">
        <v>60726</v>
      </c>
      <c r="B1274" s="26" t="s">
        <v>1703</v>
      </c>
      <c r="C1274" s="27">
        <v>1</v>
      </c>
      <c r="D1274" s="27" t="s">
        <v>26</v>
      </c>
      <c r="E1274" s="28">
        <v>3069</v>
      </c>
      <c r="F1274" s="28">
        <v>3069</v>
      </c>
      <c r="G1274" s="28">
        <v>92.07</v>
      </c>
      <c r="H1274" s="28">
        <v>6</v>
      </c>
      <c r="I1274" s="28">
        <v>8</v>
      </c>
      <c r="J1274" s="29">
        <v>5.0750000000000003E-2</v>
      </c>
      <c r="K1274" s="28">
        <v>6</v>
      </c>
      <c r="L1274" s="28">
        <v>8</v>
      </c>
      <c r="M1274" s="29">
        <f>C1274*J1274</f>
        <v>5.0750000000000003E-2</v>
      </c>
      <c r="N1274" s="30">
        <v>4670013360161</v>
      </c>
      <c r="O1274" s="27">
        <v>85</v>
      </c>
      <c r="P1274" s="27">
        <v>8516</v>
      </c>
      <c r="Q1274" s="27" t="s">
        <v>1702</v>
      </c>
      <c r="R1274" s="31">
        <f>VLOOKUP(Q1274,[1]Страна!D$1:F$120,2,FALSE)</f>
        <v>0.03</v>
      </c>
      <c r="S1274" s="32" t="s">
        <v>47</v>
      </c>
      <c r="T1274" s="27" t="str">
        <f>VLOOKUP(S1274,[1]Страна!$A$2:$B$246,2,0)</f>
        <v>РОССИЯ</v>
      </c>
      <c r="W1274" s="40"/>
      <c r="X1274" s="35"/>
      <c r="Y1274" s="35"/>
      <c r="Z1274" s="36"/>
      <c r="AA1274" s="37"/>
      <c r="AB1274" s="38"/>
      <c r="AC1274" s="39"/>
    </row>
    <row r="1275" spans="1:29" ht="10.5" customHeight="1">
      <c r="A1275" s="25">
        <v>124986</v>
      </c>
      <c r="B1275" s="26" t="s">
        <v>1704</v>
      </c>
      <c r="C1275" s="27">
        <v>3</v>
      </c>
      <c r="D1275" s="27" t="s">
        <v>26</v>
      </c>
      <c r="E1275" s="28">
        <v>2678</v>
      </c>
      <c r="F1275" s="28">
        <v>8034</v>
      </c>
      <c r="G1275" s="28">
        <v>241.01999999999998</v>
      </c>
      <c r="H1275" s="28">
        <v>10</v>
      </c>
      <c r="I1275" s="28">
        <v>12</v>
      </c>
      <c r="J1275" s="29">
        <v>5.1156E-2</v>
      </c>
      <c r="K1275" s="28">
        <v>30</v>
      </c>
      <c r="L1275" s="28">
        <v>36</v>
      </c>
      <c r="M1275" s="29">
        <f>C1275*J1275</f>
        <v>0.15346799999999999</v>
      </c>
      <c r="N1275" s="30">
        <v>4670013360178</v>
      </c>
      <c r="O1275" s="27">
        <v>85</v>
      </c>
      <c r="P1275" s="27">
        <v>8516</v>
      </c>
      <c r="Q1275" s="27" t="s">
        <v>1702</v>
      </c>
      <c r="R1275" s="31">
        <f>VLOOKUP(Q1275,[1]Страна!D$1:F$120,2,FALSE)</f>
        <v>0.03</v>
      </c>
      <c r="S1275" s="32" t="s">
        <v>47</v>
      </c>
      <c r="T1275" s="27" t="str">
        <f>VLOOKUP(S1275,[1]Страна!$A$2:$B$246,2,0)</f>
        <v>РОССИЯ</v>
      </c>
      <c r="W1275" s="34"/>
      <c r="X1275" s="35" t="e">
        <f>VLOOKUP(W1275,$A$2:$S$5784,8,FALSE)</f>
        <v>#N/A</v>
      </c>
      <c r="Y1275" s="35" t="e">
        <f>VLOOKUP(W1275,A1273:$S$5784,9,FALSE)</f>
        <v>#N/A</v>
      </c>
      <c r="Z1275" s="36"/>
      <c r="AA1275" s="37"/>
      <c r="AB1275" s="38"/>
      <c r="AC1275" s="39"/>
    </row>
    <row r="1276" spans="1:29" ht="10.5" customHeight="1">
      <c r="A1276" s="25">
        <v>60544</v>
      </c>
      <c r="B1276" s="26" t="s">
        <v>1705</v>
      </c>
      <c r="C1276" s="27">
        <v>1</v>
      </c>
      <c r="D1276" s="27" t="s">
        <v>26</v>
      </c>
      <c r="E1276" s="28">
        <v>2697</v>
      </c>
      <c r="F1276" s="28">
        <f>C1276*E1276</f>
        <v>2697</v>
      </c>
      <c r="G1276" s="28">
        <f>F1276*R1276</f>
        <v>80.91</v>
      </c>
      <c r="H1276" s="28">
        <v>10.8</v>
      </c>
      <c r="I1276" s="28">
        <v>12</v>
      </c>
      <c r="J1276" s="29">
        <v>4.725E-2</v>
      </c>
      <c r="K1276" s="28">
        <f>H1276*C1276</f>
        <v>10.8</v>
      </c>
      <c r="L1276" s="28">
        <f>I1276*C1276</f>
        <v>12</v>
      </c>
      <c r="M1276" s="29">
        <f>J1276*C1276</f>
        <v>4.725E-2</v>
      </c>
      <c r="N1276" s="30" t="s">
        <v>1706</v>
      </c>
      <c r="O1276" s="27">
        <v>85</v>
      </c>
      <c r="P1276" s="27">
        <v>8516</v>
      </c>
      <c r="Q1276" s="27" t="s">
        <v>1702</v>
      </c>
      <c r="R1276" s="31">
        <f>VLOOKUP(Q1276,[1]Страна!D$1:F$120,2,FALSE)</f>
        <v>0.03</v>
      </c>
      <c r="S1276" s="32" t="s">
        <v>457</v>
      </c>
      <c r="T1276" s="27" t="str">
        <f>VLOOKUP(S1276,[1]Страна!$A$2:$B$246,2,0)</f>
        <v xml:space="preserve">БЕЛАРУСЬ </v>
      </c>
      <c r="W1276" s="34"/>
      <c r="X1276" s="35" t="e">
        <f>VLOOKUP(W1276,$A$2:$S$5784,8,FALSE)</f>
        <v>#N/A</v>
      </c>
      <c r="Y1276" s="35" t="e">
        <f>VLOOKUP(W1276,A1274:$S$5784,9,FALSE)</f>
        <v>#N/A</v>
      </c>
      <c r="Z1276" s="36"/>
      <c r="AA1276" s="37"/>
      <c r="AB1276" s="38"/>
      <c r="AC1276" s="39"/>
    </row>
    <row r="1277" spans="1:29" ht="10.5" customHeight="1">
      <c r="A1277" s="25">
        <v>124987</v>
      </c>
      <c r="B1277" s="26" t="s">
        <v>1707</v>
      </c>
      <c r="C1277" s="27">
        <v>2</v>
      </c>
      <c r="D1277" s="27" t="s">
        <v>26</v>
      </c>
      <c r="E1277" s="28">
        <v>3198</v>
      </c>
      <c r="F1277" s="28">
        <v>6396</v>
      </c>
      <c r="G1277" s="28">
        <v>191.88</v>
      </c>
      <c r="H1277" s="28">
        <v>6</v>
      </c>
      <c r="I1277" s="28">
        <v>8</v>
      </c>
      <c r="J1277" s="29">
        <v>4.2000000000000003E-2</v>
      </c>
      <c r="K1277" s="28">
        <v>12</v>
      </c>
      <c r="L1277" s="28">
        <v>16</v>
      </c>
      <c r="M1277" s="29">
        <f>C1277*J1277</f>
        <v>8.4000000000000005E-2</v>
      </c>
      <c r="N1277" s="30">
        <v>4607145160611</v>
      </c>
      <c r="O1277" s="27">
        <v>85</v>
      </c>
      <c r="P1277" s="27">
        <v>8516</v>
      </c>
      <c r="Q1277" s="27" t="s">
        <v>1702</v>
      </c>
      <c r="R1277" s="31">
        <f>VLOOKUP(Q1277,[1]Страна!D$1:F$120,2,FALSE)</f>
        <v>0.03</v>
      </c>
      <c r="S1277" s="32" t="s">
        <v>47</v>
      </c>
      <c r="T1277" s="27" t="str">
        <f>VLOOKUP(S1277,[1]Страна!$A$2:$B$246,2,0)</f>
        <v>РОССИЯ</v>
      </c>
      <c r="W1277" s="34"/>
      <c r="X1277" s="35"/>
      <c r="Y1277" s="35"/>
      <c r="Z1277" s="36"/>
      <c r="AA1277" s="37"/>
      <c r="AB1277" s="38"/>
      <c r="AC1277" s="39"/>
    </row>
    <row r="1278" spans="1:29" ht="10.5" customHeight="1">
      <c r="A1278" s="25">
        <v>129469</v>
      </c>
      <c r="B1278" s="26" t="s">
        <v>1708</v>
      </c>
      <c r="C1278" s="27">
        <v>1</v>
      </c>
      <c r="D1278" s="27" t="s">
        <v>26</v>
      </c>
      <c r="E1278" s="28">
        <v>2907</v>
      </c>
      <c r="F1278" s="28">
        <v>2907</v>
      </c>
      <c r="G1278" s="28">
        <v>87.21</v>
      </c>
      <c r="H1278" s="28">
        <v>10.199999999999999</v>
      </c>
      <c r="I1278" s="28">
        <v>11.2</v>
      </c>
      <c r="J1278" s="29">
        <v>4.9761E-2</v>
      </c>
      <c r="K1278" s="28">
        <v>10.199999999999999</v>
      </c>
      <c r="L1278" s="28">
        <v>11.2</v>
      </c>
      <c r="M1278" s="29">
        <v>4.9761E-2</v>
      </c>
      <c r="N1278" s="30">
        <v>4895185401959</v>
      </c>
      <c r="O1278" s="27">
        <v>85</v>
      </c>
      <c r="P1278" s="27">
        <v>8516</v>
      </c>
      <c r="Q1278" s="27" t="s">
        <v>1702</v>
      </c>
      <c r="R1278" s="31">
        <f>VLOOKUP(Q1278,[1]Страна!D$1:F$120,2,FALSE)</f>
        <v>0.03</v>
      </c>
      <c r="S1278" s="32" t="s">
        <v>47</v>
      </c>
      <c r="T1278" s="27" t="str">
        <f>VLOOKUP(S1278,[1]Страна!$A$2:$B$246,2,0)</f>
        <v>РОССИЯ</v>
      </c>
      <c r="W1278" s="34"/>
      <c r="X1278" s="35" t="e">
        <f t="shared" ref="X1278:X1283" si="144">VLOOKUP(W1278,$A$2:$S$5784,8,FALSE)</f>
        <v>#N/A</v>
      </c>
      <c r="Y1278" s="35" t="e">
        <f>VLOOKUP(W1278,A1276:$S$5784,9,FALSE)</f>
        <v>#N/A</v>
      </c>
      <c r="Z1278" s="36"/>
      <c r="AA1278" s="37"/>
      <c r="AB1278" s="38"/>
      <c r="AC1278" s="39"/>
    </row>
    <row r="1279" spans="1:29" ht="10.5" customHeight="1">
      <c r="A1279" s="25">
        <v>214377</v>
      </c>
      <c r="B1279" s="26" t="s">
        <v>1709</v>
      </c>
      <c r="C1279" s="27">
        <v>1</v>
      </c>
      <c r="D1279" s="27" t="s">
        <v>26</v>
      </c>
      <c r="E1279" s="28">
        <v>2916</v>
      </c>
      <c r="F1279" s="28">
        <v>2916</v>
      </c>
      <c r="G1279" s="28">
        <v>87.48</v>
      </c>
      <c r="H1279" s="28">
        <v>11.2</v>
      </c>
      <c r="I1279" s="28">
        <v>12.2</v>
      </c>
      <c r="J1279" s="29">
        <v>5.3997999999999997E-2</v>
      </c>
      <c r="K1279" s="28">
        <v>11.2</v>
      </c>
      <c r="L1279" s="28">
        <v>12.2</v>
      </c>
      <c r="M1279" s="29">
        <v>5.3997999999999997E-2</v>
      </c>
      <c r="N1279" s="30">
        <v>4895185401973</v>
      </c>
      <c r="O1279" s="27">
        <v>85</v>
      </c>
      <c r="P1279" s="27">
        <v>8516</v>
      </c>
      <c r="Q1279" s="27" t="s">
        <v>1702</v>
      </c>
      <c r="R1279" s="31">
        <f>VLOOKUP(Q1279,[1]Страна!D$1:F$120,2,FALSE)</f>
        <v>0.03</v>
      </c>
      <c r="S1279" s="32" t="s">
        <v>47</v>
      </c>
      <c r="T1279" s="27" t="str">
        <f>VLOOKUP(S1279,[1]Страна!$A$2:$B$246,2,0)</f>
        <v>РОССИЯ</v>
      </c>
      <c r="W1279" s="34"/>
      <c r="X1279" s="35" t="e">
        <f t="shared" si="144"/>
        <v>#N/A</v>
      </c>
      <c r="Y1279" s="35" t="e">
        <f>VLOOKUP(W1279,A1277:$S$5784,9,FALSE)</f>
        <v>#N/A</v>
      </c>
      <c r="Z1279" s="36"/>
      <c r="AA1279" s="37"/>
      <c r="AB1279" s="38"/>
      <c r="AC1279" s="39"/>
    </row>
    <row r="1280" spans="1:29" ht="10.5" customHeight="1">
      <c r="A1280" s="25">
        <v>208180</v>
      </c>
      <c r="B1280" s="26" t="s">
        <v>1710</v>
      </c>
      <c r="C1280" s="27">
        <v>1</v>
      </c>
      <c r="D1280" s="27" t="s">
        <v>26</v>
      </c>
      <c r="E1280" s="28">
        <v>3077</v>
      </c>
      <c r="F1280" s="28">
        <v>3077</v>
      </c>
      <c r="G1280" s="28">
        <v>92.31</v>
      </c>
      <c r="H1280" s="28">
        <v>10.5</v>
      </c>
      <c r="I1280" s="28">
        <v>11.3</v>
      </c>
      <c r="J1280" s="29">
        <v>5.3997999999999997E-2</v>
      </c>
      <c r="K1280" s="28">
        <v>10.5</v>
      </c>
      <c r="L1280" s="28">
        <v>11.3</v>
      </c>
      <c r="M1280" s="29">
        <f>C1280*J1280</f>
        <v>5.3997999999999997E-2</v>
      </c>
      <c r="N1280" s="30">
        <v>4607145161458</v>
      </c>
      <c r="O1280" s="27">
        <v>85</v>
      </c>
      <c r="P1280" s="27">
        <v>8516</v>
      </c>
      <c r="Q1280" s="27" t="s">
        <v>1702</v>
      </c>
      <c r="R1280" s="31">
        <f>VLOOKUP(Q1280,[1]Страна!D$1:F$120,2,FALSE)</f>
        <v>0.03</v>
      </c>
      <c r="S1280" s="32" t="s">
        <v>47</v>
      </c>
      <c r="T1280" s="27" t="str">
        <f>VLOOKUP(S1280,[1]Страна!$A$2:$B$246,2,0)</f>
        <v>РОССИЯ</v>
      </c>
      <c r="W1280" s="34"/>
      <c r="X1280" s="35" t="e">
        <f t="shared" si="144"/>
        <v>#N/A</v>
      </c>
      <c r="Y1280" s="35" t="e">
        <f>VLOOKUP(W1280,A1278:$S$5784,9,FALSE)</f>
        <v>#N/A</v>
      </c>
      <c r="Z1280" s="36"/>
      <c r="AA1280" s="37"/>
      <c r="AB1280" s="38"/>
      <c r="AC1280" s="39"/>
    </row>
    <row r="1281" spans="1:29" ht="10.5" customHeight="1">
      <c r="A1281" s="25">
        <v>223060</v>
      </c>
      <c r="B1281" s="26" t="s">
        <v>1711</v>
      </c>
      <c r="C1281" s="27">
        <v>1</v>
      </c>
      <c r="D1281" s="27" t="s">
        <v>26</v>
      </c>
      <c r="E1281" s="28">
        <v>3247</v>
      </c>
      <c r="F1281" s="28">
        <v>3247</v>
      </c>
      <c r="G1281" s="28">
        <v>97.41</v>
      </c>
      <c r="H1281" s="28">
        <v>10</v>
      </c>
      <c r="I1281" s="28">
        <v>11</v>
      </c>
      <c r="J1281" s="29">
        <v>5.3999999999999999E-2</v>
      </c>
      <c r="K1281" s="28">
        <v>10</v>
      </c>
      <c r="L1281" s="28">
        <v>11</v>
      </c>
      <c r="M1281" s="29">
        <f>C1281*J1281</f>
        <v>5.3999999999999999E-2</v>
      </c>
      <c r="N1281" s="30">
        <v>0</v>
      </c>
      <c r="O1281" s="27">
        <v>85</v>
      </c>
      <c r="P1281" s="27">
        <v>8516</v>
      </c>
      <c r="Q1281" s="27" t="s">
        <v>1702</v>
      </c>
      <c r="R1281" s="31">
        <f>VLOOKUP(Q1281,[1]Страна!D$1:F$120,2,FALSE)</f>
        <v>0.03</v>
      </c>
      <c r="S1281" s="32" t="s">
        <v>47</v>
      </c>
      <c r="T1281" s="27" t="str">
        <f>VLOOKUP(S1281,[1]Страна!$A$2:$B$246,2,0)</f>
        <v>РОССИЯ</v>
      </c>
      <c r="W1281" s="34"/>
      <c r="X1281" s="35" t="e">
        <f t="shared" si="144"/>
        <v>#N/A</v>
      </c>
      <c r="Y1281" s="35" t="e">
        <f>VLOOKUP(W1281,A1279:$S$5784,9,FALSE)</f>
        <v>#N/A</v>
      </c>
      <c r="Z1281" s="36"/>
      <c r="AA1281" s="37"/>
      <c r="AB1281" s="38"/>
      <c r="AC1281" s="39"/>
    </row>
    <row r="1282" spans="1:29" ht="10.5" customHeight="1">
      <c r="A1282" s="25">
        <v>127799</v>
      </c>
      <c r="B1282" s="26" t="s">
        <v>1712</v>
      </c>
      <c r="C1282" s="27">
        <v>1</v>
      </c>
      <c r="D1282" s="27" t="s">
        <v>26</v>
      </c>
      <c r="E1282" s="28">
        <v>4607</v>
      </c>
      <c r="F1282" s="28">
        <v>4607</v>
      </c>
      <c r="G1282" s="28">
        <v>138.21</v>
      </c>
      <c r="H1282" s="28">
        <v>13.5</v>
      </c>
      <c r="I1282" s="28">
        <v>14.3</v>
      </c>
      <c r="J1282" s="29">
        <v>7.5206999999999996E-2</v>
      </c>
      <c r="K1282" s="28">
        <v>13.5</v>
      </c>
      <c r="L1282" s="28">
        <v>14.3</v>
      </c>
      <c r="M1282" s="29">
        <f>C1282*J1282</f>
        <v>7.5206999999999996E-2</v>
      </c>
      <c r="N1282" s="30">
        <v>4607145160833</v>
      </c>
      <c r="O1282" s="27">
        <v>85</v>
      </c>
      <c r="P1282" s="27">
        <v>8516</v>
      </c>
      <c r="Q1282" s="27" t="s">
        <v>1702</v>
      </c>
      <c r="R1282" s="31">
        <f>VLOOKUP(Q1282,[1]Страна!D$1:F$120,2,FALSE)</f>
        <v>0.03</v>
      </c>
      <c r="S1282" s="32" t="s">
        <v>47</v>
      </c>
      <c r="T1282" s="27" t="str">
        <f>VLOOKUP(S1282,[1]Страна!$A$2:$B$246,2,0)</f>
        <v>РОССИЯ</v>
      </c>
      <c r="W1282" s="34"/>
      <c r="X1282" s="35" t="e">
        <f t="shared" si="144"/>
        <v>#N/A</v>
      </c>
      <c r="Y1282" s="35" t="e">
        <f>VLOOKUP(W1282,A1280:$S$5784,9,FALSE)</f>
        <v>#N/A</v>
      </c>
      <c r="Z1282" s="36"/>
      <c r="AA1282" s="37"/>
      <c r="AB1282" s="38"/>
      <c r="AC1282" s="39"/>
    </row>
    <row r="1283" spans="1:29" ht="10.5" customHeight="1">
      <c r="A1283" s="25">
        <v>237514</v>
      </c>
      <c r="B1283" s="26" t="s">
        <v>1713</v>
      </c>
      <c r="C1283" s="27">
        <v>1</v>
      </c>
      <c r="D1283" s="27" t="s">
        <v>26</v>
      </c>
      <c r="E1283" s="28">
        <v>3444</v>
      </c>
      <c r="F1283" s="28">
        <v>3444</v>
      </c>
      <c r="G1283" s="28">
        <v>103.32</v>
      </c>
      <c r="H1283" s="28">
        <v>10.5</v>
      </c>
      <c r="I1283" s="28">
        <v>12</v>
      </c>
      <c r="J1283" s="29">
        <v>4.8384000000000003E-2</v>
      </c>
      <c r="K1283" s="28">
        <v>10.5</v>
      </c>
      <c r="L1283" s="28">
        <v>12</v>
      </c>
      <c r="M1283" s="29">
        <v>4.8384000000000003E-2</v>
      </c>
      <c r="N1283" s="30" t="s">
        <v>1714</v>
      </c>
      <c r="O1283" s="27">
        <v>85</v>
      </c>
      <c r="P1283" s="27">
        <v>8516</v>
      </c>
      <c r="Q1283" s="27" t="s">
        <v>1702</v>
      </c>
      <c r="R1283" s="31">
        <f>VLOOKUP(Q1283,[1]Страна!D$1:F$120,2,FALSE)</f>
        <v>0.03</v>
      </c>
      <c r="S1283" s="32" t="s">
        <v>28</v>
      </c>
      <c r="T1283" s="27" t="str">
        <f>VLOOKUP(S1283,[1]Страна!$A$2:$B$246,2,0)</f>
        <v>КИТАЙ</v>
      </c>
      <c r="W1283" s="34"/>
      <c r="X1283" s="35" t="e">
        <f t="shared" si="144"/>
        <v>#N/A</v>
      </c>
      <c r="Y1283" s="35" t="e">
        <f>VLOOKUP(W1283,A1281:$S$5784,9,FALSE)</f>
        <v>#N/A</v>
      </c>
      <c r="Z1283" s="36"/>
      <c r="AA1283" s="37"/>
      <c r="AB1283" s="38"/>
      <c r="AC1283" s="39"/>
    </row>
    <row r="1284" spans="1:29" ht="10.5" customHeight="1">
      <c r="A1284" s="25">
        <v>237515</v>
      </c>
      <c r="B1284" s="26" t="s">
        <v>1715</v>
      </c>
      <c r="C1284" s="27">
        <v>1</v>
      </c>
      <c r="D1284" s="27" t="s">
        <v>26</v>
      </c>
      <c r="E1284" s="28">
        <v>3373</v>
      </c>
      <c r="F1284" s="28">
        <f>C1284*E1284</f>
        <v>3373</v>
      </c>
      <c r="G1284" s="28">
        <f>F1284*R1284</f>
        <v>101.19</v>
      </c>
      <c r="H1284" s="28">
        <v>10.5</v>
      </c>
      <c r="I1284" s="28">
        <v>12</v>
      </c>
      <c r="J1284" s="29">
        <v>4.8384000000000003E-2</v>
      </c>
      <c r="K1284" s="28">
        <f>H1284*C1284</f>
        <v>10.5</v>
      </c>
      <c r="L1284" s="28">
        <f>I1284*C1284</f>
        <v>12</v>
      </c>
      <c r="M1284" s="29">
        <f>J1284*C1284</f>
        <v>4.8384000000000003E-2</v>
      </c>
      <c r="N1284" s="30" t="s">
        <v>1716</v>
      </c>
      <c r="O1284" s="27">
        <v>85</v>
      </c>
      <c r="P1284" s="27">
        <v>8516</v>
      </c>
      <c r="Q1284" s="27" t="s">
        <v>1702</v>
      </c>
      <c r="R1284" s="31">
        <f>VLOOKUP(Q1284,[1]Страна!D$1:F$120,2,FALSE)</f>
        <v>0.03</v>
      </c>
      <c r="S1284" s="32" t="s">
        <v>28</v>
      </c>
      <c r="T1284" s="27" t="str">
        <f>VLOOKUP(S1284,[1]Страна!$A$2:$B$246,2,0)</f>
        <v>КИТАЙ</v>
      </c>
      <c r="W1284" s="34"/>
      <c r="X1284" s="35"/>
      <c r="Y1284" s="35"/>
      <c r="Z1284" s="36"/>
      <c r="AA1284" s="37"/>
      <c r="AB1284" s="38"/>
      <c r="AC1284" s="39"/>
    </row>
    <row r="1285" spans="1:29" ht="10.5" customHeight="1">
      <c r="A1285" s="25">
        <v>237516</v>
      </c>
      <c r="B1285" s="26" t="s">
        <v>1717</v>
      </c>
      <c r="C1285" s="27">
        <v>1</v>
      </c>
      <c r="D1285" s="27" t="s">
        <v>26</v>
      </c>
      <c r="E1285" s="28">
        <v>3255</v>
      </c>
      <c r="F1285" s="28">
        <v>3255</v>
      </c>
      <c r="G1285" s="28">
        <v>97.649999999999991</v>
      </c>
      <c r="H1285" s="28">
        <v>10.199999999999999</v>
      </c>
      <c r="I1285" s="28">
        <v>11.2</v>
      </c>
      <c r="J1285" s="29">
        <v>5.1450000000000003E-2</v>
      </c>
      <c r="K1285" s="28">
        <v>10.199999999999999</v>
      </c>
      <c r="L1285" s="28">
        <v>11.2</v>
      </c>
      <c r="M1285" s="29">
        <v>5.1450000000000003E-2</v>
      </c>
      <c r="N1285" s="30" t="s">
        <v>1714</v>
      </c>
      <c r="O1285" s="27">
        <v>85</v>
      </c>
      <c r="P1285" s="27">
        <v>8516</v>
      </c>
      <c r="Q1285" s="27" t="s">
        <v>1702</v>
      </c>
      <c r="R1285" s="31">
        <f>VLOOKUP(Q1285,[1]Страна!D$1:F$120,2,FALSE)</f>
        <v>0.03</v>
      </c>
      <c r="S1285" s="32" t="s">
        <v>28</v>
      </c>
      <c r="T1285" s="27" t="str">
        <f>VLOOKUP(S1285,[1]Страна!$A$2:$B$246,2,0)</f>
        <v>КИТАЙ</v>
      </c>
      <c r="W1285" s="34"/>
      <c r="X1285" s="35"/>
      <c r="Y1285" s="35"/>
      <c r="Z1285" s="36"/>
      <c r="AA1285" s="37"/>
      <c r="AB1285" s="38"/>
      <c r="AC1285" s="39"/>
    </row>
    <row r="1286" spans="1:29" ht="10.5" customHeight="1">
      <c r="A1286" s="25">
        <v>222957</v>
      </c>
      <c r="B1286" s="26" t="s">
        <v>1718</v>
      </c>
      <c r="C1286" s="27">
        <v>2</v>
      </c>
      <c r="D1286" s="27" t="s">
        <v>26</v>
      </c>
      <c r="E1286" s="28">
        <v>2762</v>
      </c>
      <c r="F1286" s="28">
        <v>5524</v>
      </c>
      <c r="G1286" s="28">
        <v>165.72</v>
      </c>
      <c r="H1286" s="28">
        <v>13.5</v>
      </c>
      <c r="I1286" s="28">
        <v>15</v>
      </c>
      <c r="J1286" s="29">
        <v>5.0750000000000003E-2</v>
      </c>
      <c r="K1286" s="28">
        <v>27</v>
      </c>
      <c r="L1286" s="28">
        <v>30</v>
      </c>
      <c r="M1286" s="29">
        <v>0.10150000000000001</v>
      </c>
      <c r="N1286" s="30" t="s">
        <v>1719</v>
      </c>
      <c r="O1286" s="27">
        <v>85</v>
      </c>
      <c r="P1286" s="27">
        <v>8516</v>
      </c>
      <c r="Q1286" s="27" t="s">
        <v>1702</v>
      </c>
      <c r="R1286" s="31">
        <f>VLOOKUP(Q1286,[1]Страна!D$1:F$120,2,FALSE)</f>
        <v>0.03</v>
      </c>
      <c r="S1286" s="32" t="s">
        <v>28</v>
      </c>
      <c r="T1286" s="27" t="str">
        <f>VLOOKUP(S1286,[1]Страна!$A$2:$B$246,2,0)</f>
        <v>КИТАЙ</v>
      </c>
      <c r="W1286" s="34"/>
      <c r="X1286" s="35"/>
      <c r="Y1286" s="35"/>
      <c r="Z1286" s="36"/>
      <c r="AA1286" s="37"/>
      <c r="AB1286" s="38"/>
      <c r="AC1286" s="39"/>
    </row>
    <row r="1287" spans="1:29" ht="10.5" customHeight="1">
      <c r="A1287" s="25">
        <v>222956</v>
      </c>
      <c r="B1287" s="26" t="s">
        <v>1720</v>
      </c>
      <c r="C1287" s="27">
        <v>1</v>
      </c>
      <c r="D1287" s="27" t="s">
        <v>26</v>
      </c>
      <c r="E1287" s="28">
        <v>2762</v>
      </c>
      <c r="F1287" s="28">
        <v>2762</v>
      </c>
      <c r="G1287" s="28">
        <v>82.86</v>
      </c>
      <c r="H1287" s="28">
        <v>11.7</v>
      </c>
      <c r="I1287" s="28">
        <v>13</v>
      </c>
      <c r="J1287" s="29">
        <v>5.0750000000000003E-2</v>
      </c>
      <c r="K1287" s="28">
        <v>11.7</v>
      </c>
      <c r="L1287" s="28">
        <v>13</v>
      </c>
      <c r="M1287" s="29">
        <v>5.0750000000000003E-2</v>
      </c>
      <c r="N1287" s="30" t="s">
        <v>1721</v>
      </c>
      <c r="O1287" s="27">
        <v>85</v>
      </c>
      <c r="P1287" s="27">
        <v>8516</v>
      </c>
      <c r="Q1287" s="27" t="s">
        <v>1702</v>
      </c>
      <c r="R1287" s="31">
        <f>VLOOKUP(Q1287,[1]Страна!D$1:F$120,2,FALSE)</f>
        <v>0.03</v>
      </c>
      <c r="S1287" s="32" t="s">
        <v>28</v>
      </c>
      <c r="T1287" s="27" t="str">
        <f>VLOOKUP(S1287,[1]Страна!$A$2:$B$246,2,0)</f>
        <v>КИТАЙ</v>
      </c>
      <c r="W1287" s="34"/>
      <c r="X1287" s="35"/>
      <c r="Y1287" s="35"/>
      <c r="Z1287" s="36"/>
      <c r="AA1287" s="37"/>
      <c r="AB1287" s="38"/>
      <c r="AC1287" s="39"/>
    </row>
    <row r="1288" spans="1:29" ht="10.5" customHeight="1">
      <c r="A1288" s="25">
        <v>236583</v>
      </c>
      <c r="B1288" s="26" t="s">
        <v>1722</v>
      </c>
      <c r="C1288" s="27">
        <v>2</v>
      </c>
      <c r="D1288" s="27" t="s">
        <v>26</v>
      </c>
      <c r="E1288" s="28">
        <v>4276</v>
      </c>
      <c r="F1288" s="28">
        <v>8552</v>
      </c>
      <c r="G1288" s="28">
        <v>256.56</v>
      </c>
      <c r="H1288" s="28">
        <v>9.8000000000000007</v>
      </c>
      <c r="I1288" s="28">
        <v>12</v>
      </c>
      <c r="J1288" s="29">
        <v>5.4719999999999998E-2</v>
      </c>
      <c r="K1288" s="28">
        <v>19.600000000000001</v>
      </c>
      <c r="L1288" s="28">
        <v>24</v>
      </c>
      <c r="M1288" s="29">
        <v>0.10944</v>
      </c>
      <c r="N1288" s="30">
        <v>8806323377308</v>
      </c>
      <c r="O1288" s="27">
        <v>85</v>
      </c>
      <c r="P1288" s="27">
        <v>8516</v>
      </c>
      <c r="Q1288" s="27" t="s">
        <v>1702</v>
      </c>
      <c r="R1288" s="31">
        <f>VLOOKUP(Q1288,[1]Страна!D$1:F$120,2,FALSE)</f>
        <v>0.03</v>
      </c>
      <c r="S1288" s="32" t="s">
        <v>28</v>
      </c>
      <c r="T1288" s="27" t="str">
        <f>VLOOKUP(S1288,[1]Страна!$A$2:$B$246,2,0)</f>
        <v>КИТАЙ</v>
      </c>
      <c r="W1288" s="34"/>
      <c r="X1288" s="35"/>
      <c r="Y1288" s="35"/>
      <c r="Z1288" s="36"/>
      <c r="AA1288" s="37"/>
      <c r="AB1288" s="38"/>
      <c r="AC1288" s="39"/>
    </row>
    <row r="1289" spans="1:29" ht="10.5" customHeight="1">
      <c r="A1289" s="25">
        <v>22313</v>
      </c>
      <c r="B1289" s="26" t="s">
        <v>1723</v>
      </c>
      <c r="C1289" s="27">
        <v>1</v>
      </c>
      <c r="D1289" s="27" t="s">
        <v>26</v>
      </c>
      <c r="E1289" s="28">
        <v>3970</v>
      </c>
      <c r="F1289" s="28">
        <v>3970</v>
      </c>
      <c r="G1289" s="28">
        <v>119.1</v>
      </c>
      <c r="H1289" s="28">
        <v>10.1</v>
      </c>
      <c r="I1289" s="28">
        <v>11</v>
      </c>
      <c r="J1289" s="29">
        <v>5.9644000000000003E-2</v>
      </c>
      <c r="K1289" s="28">
        <v>10.1</v>
      </c>
      <c r="L1289" s="28">
        <v>11</v>
      </c>
      <c r="M1289" s="29">
        <f>C1289*J1289</f>
        <v>5.9644000000000003E-2</v>
      </c>
      <c r="N1289" s="30">
        <v>8806323394800</v>
      </c>
      <c r="O1289" s="27">
        <v>85</v>
      </c>
      <c r="P1289" s="27">
        <v>8516</v>
      </c>
      <c r="Q1289" s="27" t="s">
        <v>1702</v>
      </c>
      <c r="R1289" s="31">
        <f>VLOOKUP(Q1289,[1]Страна!D$1:F$120,2,FALSE)</f>
        <v>0.03</v>
      </c>
      <c r="S1289" s="32" t="s">
        <v>28</v>
      </c>
      <c r="T1289" s="27" t="str">
        <f>VLOOKUP(S1289,[1]Страна!$A$2:$B$246,2,0)</f>
        <v>КИТАЙ</v>
      </c>
      <c r="W1289" s="34"/>
      <c r="X1289" s="35"/>
      <c r="Y1289" s="35"/>
      <c r="Z1289" s="36"/>
      <c r="AA1289" s="37"/>
      <c r="AB1289" s="38"/>
      <c r="AC1289" s="39"/>
    </row>
    <row r="1290" spans="1:29" ht="10.5" customHeight="1">
      <c r="A1290" s="25">
        <v>132455</v>
      </c>
      <c r="B1290" s="26" t="s">
        <v>1724</v>
      </c>
      <c r="C1290" s="27">
        <v>1</v>
      </c>
      <c r="D1290" s="27" t="s">
        <v>26</v>
      </c>
      <c r="E1290" s="28">
        <v>4012</v>
      </c>
      <c r="F1290" s="28">
        <v>4012</v>
      </c>
      <c r="G1290" s="28">
        <v>120.36</v>
      </c>
      <c r="H1290" s="28">
        <v>10.6</v>
      </c>
      <c r="I1290" s="28">
        <v>11.5</v>
      </c>
      <c r="J1290" s="29">
        <v>5.5079999999999997E-2</v>
      </c>
      <c r="K1290" s="28">
        <v>10.6</v>
      </c>
      <c r="L1290" s="28">
        <v>11.5</v>
      </c>
      <c r="M1290" s="29">
        <f>C1290*J1290</f>
        <v>5.5079999999999997E-2</v>
      </c>
      <c r="N1290" s="30">
        <v>0</v>
      </c>
      <c r="O1290" s="27">
        <v>85</v>
      </c>
      <c r="P1290" s="27">
        <v>8516</v>
      </c>
      <c r="Q1290" s="27" t="s">
        <v>1702</v>
      </c>
      <c r="R1290" s="31">
        <f>VLOOKUP(Q1290,[1]Страна!D$1:F$120,2,FALSE)</f>
        <v>0.03</v>
      </c>
      <c r="S1290" s="32" t="s">
        <v>28</v>
      </c>
      <c r="T1290" s="27" t="str">
        <f>VLOOKUP(S1290,[1]Страна!$A$2:$B$246,2,0)</f>
        <v>КИТАЙ</v>
      </c>
      <c r="W1290" s="34"/>
      <c r="X1290" s="35" t="e">
        <f>VLOOKUP(W1290,$A$2:$S$5784,8,FALSE)</f>
        <v>#N/A</v>
      </c>
      <c r="Y1290" s="35" t="e">
        <f>VLOOKUP(W1290,A1288:$S$5784,9,FALSE)</f>
        <v>#N/A</v>
      </c>
      <c r="Z1290" s="36"/>
      <c r="AA1290" s="37"/>
      <c r="AB1290" s="38"/>
      <c r="AC1290" s="39"/>
    </row>
    <row r="1291" spans="1:29" ht="10.5" customHeight="1">
      <c r="A1291" s="25">
        <v>214378</v>
      </c>
      <c r="B1291" s="26" t="s">
        <v>1725</v>
      </c>
      <c r="C1291" s="27">
        <v>2</v>
      </c>
      <c r="D1291" s="27" t="s">
        <v>26</v>
      </c>
      <c r="E1291" s="28">
        <v>3766</v>
      </c>
      <c r="F1291" s="28">
        <v>7532</v>
      </c>
      <c r="G1291" s="28">
        <v>225.95999999999998</v>
      </c>
      <c r="H1291" s="28">
        <v>9.9</v>
      </c>
      <c r="I1291" s="28">
        <v>10.9</v>
      </c>
      <c r="J1291" s="29">
        <v>5.6919999999999998E-2</v>
      </c>
      <c r="K1291" s="28">
        <v>19.8</v>
      </c>
      <c r="L1291" s="28">
        <v>21.8</v>
      </c>
      <c r="M1291" s="29">
        <v>0.11384</v>
      </c>
      <c r="N1291" s="30" t="s">
        <v>1726</v>
      </c>
      <c r="O1291" s="27">
        <v>85</v>
      </c>
      <c r="P1291" s="27">
        <v>8516</v>
      </c>
      <c r="Q1291" s="27" t="s">
        <v>1702</v>
      </c>
      <c r="R1291" s="31">
        <f>VLOOKUP(Q1291,[1]Страна!D$1:F$120,2,FALSE)</f>
        <v>0.03</v>
      </c>
      <c r="S1291" s="32" t="s">
        <v>28</v>
      </c>
      <c r="T1291" s="27" t="str">
        <f>VLOOKUP(S1291,[1]Страна!$A$2:$B$246,2,0)</f>
        <v>КИТАЙ</v>
      </c>
      <c r="W1291" s="34"/>
      <c r="X1291" s="35" t="e">
        <f>VLOOKUP(W1291,$A$2:$S$5784,8,FALSE)</f>
        <v>#N/A</v>
      </c>
      <c r="Y1291" s="35" t="e">
        <f>VLOOKUP(W1291,A1289:$S$5784,9,FALSE)</f>
        <v>#N/A</v>
      </c>
      <c r="Z1291" s="36"/>
      <c r="AA1291" s="37"/>
      <c r="AB1291" s="38"/>
      <c r="AC1291" s="39"/>
    </row>
    <row r="1292" spans="1:29" ht="10.5" customHeight="1">
      <c r="A1292" s="25">
        <v>216911</v>
      </c>
      <c r="B1292" s="26" t="s">
        <v>1727</v>
      </c>
      <c r="C1292" s="27">
        <v>1</v>
      </c>
      <c r="D1292" s="27" t="s">
        <v>26</v>
      </c>
      <c r="E1292" s="28">
        <v>4080</v>
      </c>
      <c r="F1292" s="28">
        <v>4080</v>
      </c>
      <c r="G1292" s="28">
        <v>122.39999999999999</v>
      </c>
      <c r="H1292" s="28">
        <v>9.6</v>
      </c>
      <c r="I1292" s="28">
        <v>11.5</v>
      </c>
      <c r="J1292" s="29">
        <v>5.3999999999999999E-2</v>
      </c>
      <c r="K1292" s="28">
        <v>9.6</v>
      </c>
      <c r="L1292" s="28">
        <v>11.5</v>
      </c>
      <c r="M1292" s="29">
        <f>C1292*J1292</f>
        <v>5.3999999999999999E-2</v>
      </c>
      <c r="N1292" s="30">
        <v>0</v>
      </c>
      <c r="O1292" s="27">
        <v>85</v>
      </c>
      <c r="P1292" s="27">
        <v>8516</v>
      </c>
      <c r="Q1292" s="27" t="s">
        <v>1702</v>
      </c>
      <c r="R1292" s="31">
        <f>VLOOKUP(Q1292,[1]Страна!D$1:F$120,2,FALSE)</f>
        <v>0.03</v>
      </c>
      <c r="S1292" s="32" t="s">
        <v>28</v>
      </c>
      <c r="T1292" s="27" t="str">
        <f>VLOOKUP(S1292,[1]Страна!$A$2:$B$246,2,0)</f>
        <v>КИТАЙ</v>
      </c>
      <c r="W1292" s="34"/>
      <c r="X1292" s="35"/>
      <c r="Y1292" s="35"/>
      <c r="Z1292" s="36"/>
      <c r="AA1292" s="37"/>
      <c r="AB1292" s="38"/>
      <c r="AC1292" s="39"/>
    </row>
    <row r="1293" spans="1:29" ht="10.5" customHeight="1">
      <c r="A1293" s="25">
        <v>15883</v>
      </c>
      <c r="B1293" s="26" t="s">
        <v>1728</v>
      </c>
      <c r="C1293" s="27">
        <v>1</v>
      </c>
      <c r="D1293" s="27" t="s">
        <v>26</v>
      </c>
      <c r="E1293" s="28">
        <v>3086</v>
      </c>
      <c r="F1293" s="28">
        <v>3086</v>
      </c>
      <c r="G1293" s="28">
        <v>92.58</v>
      </c>
      <c r="H1293" s="28">
        <v>11.31</v>
      </c>
      <c r="I1293" s="28">
        <v>12</v>
      </c>
      <c r="J1293" s="29">
        <v>5.0148999999999999E-2</v>
      </c>
      <c r="K1293" s="28">
        <v>11.31</v>
      </c>
      <c r="L1293" s="28">
        <v>12</v>
      </c>
      <c r="M1293" s="29">
        <f>C1293*J1293</f>
        <v>5.0148999999999999E-2</v>
      </c>
      <c r="N1293" s="30">
        <v>4680003031926</v>
      </c>
      <c r="O1293" s="27">
        <v>85</v>
      </c>
      <c r="P1293" s="27">
        <v>8516</v>
      </c>
      <c r="Q1293" s="27" t="s">
        <v>1702</v>
      </c>
      <c r="R1293" s="31">
        <f>VLOOKUP(Q1293,[1]Страна!D$1:F$120,2,FALSE)</f>
        <v>0.03</v>
      </c>
      <c r="S1293" s="32" t="s">
        <v>47</v>
      </c>
      <c r="T1293" s="27" t="str">
        <f>VLOOKUP(S1293,[1]Страна!$A$2:$B$246,2,0)</f>
        <v>РОССИЯ</v>
      </c>
      <c r="W1293" s="34"/>
      <c r="X1293" s="35" t="e">
        <f>VLOOKUP(W1293,$A$2:$S$5784,8,FALSE)</f>
        <v>#N/A</v>
      </c>
      <c r="Y1293" s="35" t="e">
        <f>VLOOKUP(W1293,A1291:$S$5784,9,FALSE)</f>
        <v>#N/A</v>
      </c>
      <c r="Z1293" s="36"/>
      <c r="AA1293" s="37"/>
      <c r="AB1293" s="38"/>
      <c r="AC1293" s="39"/>
    </row>
    <row r="1294" spans="1:29" ht="10.5" customHeight="1">
      <c r="A1294" s="25">
        <v>8665</v>
      </c>
      <c r="B1294" s="26" t="s">
        <v>1729</v>
      </c>
      <c r="C1294" s="27">
        <v>1</v>
      </c>
      <c r="D1294" s="27" t="s">
        <v>26</v>
      </c>
      <c r="E1294" s="28">
        <v>2731</v>
      </c>
      <c r="F1294" s="28">
        <v>2731</v>
      </c>
      <c r="G1294" s="28">
        <v>81.929999999999993</v>
      </c>
      <c r="H1294" s="28">
        <v>16</v>
      </c>
      <c r="I1294" s="28">
        <v>18</v>
      </c>
      <c r="J1294" s="29">
        <v>5.7891999999999999E-2</v>
      </c>
      <c r="K1294" s="28">
        <v>16</v>
      </c>
      <c r="L1294" s="28">
        <v>18</v>
      </c>
      <c r="M1294" s="29">
        <f>C1294*J1294</f>
        <v>5.7891999999999999E-2</v>
      </c>
      <c r="N1294" s="30">
        <v>4680003036907</v>
      </c>
      <c r="O1294" s="27">
        <v>85</v>
      </c>
      <c r="P1294" s="27">
        <v>8516</v>
      </c>
      <c r="Q1294" s="27" t="s">
        <v>1702</v>
      </c>
      <c r="R1294" s="31">
        <f>VLOOKUP(Q1294,[1]Страна!D$1:F$120,2,FALSE)</f>
        <v>0.03</v>
      </c>
      <c r="S1294" s="32" t="s">
        <v>47</v>
      </c>
      <c r="T1294" s="27" t="str">
        <f>VLOOKUP(S1294,[1]Страна!$A$2:$B$246,2,0)</f>
        <v>РОССИЯ</v>
      </c>
      <c r="W1294" s="34"/>
      <c r="X1294" s="35" t="e">
        <f>VLOOKUP(W1294,$A$2:$S$5784,8,FALSE)</f>
        <v>#N/A</v>
      </c>
      <c r="Y1294" s="35" t="e">
        <f>VLOOKUP(W1294,A1292:$S$5784,9,FALSE)</f>
        <v>#N/A</v>
      </c>
      <c r="Z1294" s="36"/>
      <c r="AA1294" s="37"/>
      <c r="AB1294" s="38"/>
      <c r="AC1294" s="39"/>
    </row>
    <row r="1295" spans="1:29" ht="10.5" customHeight="1">
      <c r="A1295" s="25">
        <v>3437</v>
      </c>
      <c r="B1295" s="26" t="s">
        <v>1730</v>
      </c>
      <c r="C1295" s="27">
        <v>1</v>
      </c>
      <c r="D1295" s="27" t="s">
        <v>26</v>
      </c>
      <c r="E1295" s="28">
        <v>2893</v>
      </c>
      <c r="F1295" s="28">
        <v>2893</v>
      </c>
      <c r="G1295" s="28">
        <v>86.789999999999992</v>
      </c>
      <c r="H1295" s="28">
        <v>8.8000000000000007</v>
      </c>
      <c r="I1295" s="28">
        <v>11</v>
      </c>
      <c r="J1295" s="29">
        <v>5.1999999999999998E-2</v>
      </c>
      <c r="K1295" s="28">
        <v>8.8000000000000007</v>
      </c>
      <c r="L1295" s="28">
        <v>11</v>
      </c>
      <c r="M1295" s="29">
        <v>5.1999999999999998E-2</v>
      </c>
      <c r="N1295" s="30" t="s">
        <v>1731</v>
      </c>
      <c r="O1295" s="27">
        <v>85</v>
      </c>
      <c r="P1295" s="27">
        <v>8516</v>
      </c>
      <c r="Q1295" s="27" t="s">
        <v>1702</v>
      </c>
      <c r="R1295" s="31">
        <f>VLOOKUP(Q1295,[1]Страна!D$1:F$120,2,FALSE)</f>
        <v>0.03</v>
      </c>
      <c r="S1295" s="32" t="s">
        <v>47</v>
      </c>
      <c r="T1295" s="27" t="str">
        <f>VLOOKUP(S1295,[1]Страна!$A$2:$B$246,2,0)</f>
        <v>РОССИЯ</v>
      </c>
      <c r="W1295" s="34"/>
      <c r="X1295" s="35" t="e">
        <f>VLOOKUP(W1295,$A$2:$S$5784,8,FALSE)</f>
        <v>#N/A</v>
      </c>
      <c r="Y1295" s="35" t="e">
        <f>VLOOKUP(W1295,A1293:$S$5784,9,FALSE)</f>
        <v>#N/A</v>
      </c>
      <c r="Z1295" s="36"/>
      <c r="AA1295" s="37"/>
      <c r="AB1295" s="38"/>
      <c r="AC1295" s="39"/>
    </row>
    <row r="1296" spans="1:29" ht="10.5" customHeight="1">
      <c r="A1296" s="25">
        <v>229385</v>
      </c>
      <c r="B1296" s="26" t="s">
        <v>1732</v>
      </c>
      <c r="C1296" s="27">
        <v>1</v>
      </c>
      <c r="D1296" s="27" t="s">
        <v>26</v>
      </c>
      <c r="E1296" s="28">
        <v>3009</v>
      </c>
      <c r="F1296" s="28">
        <v>3009</v>
      </c>
      <c r="G1296" s="28">
        <v>90.27</v>
      </c>
      <c r="H1296" s="28">
        <v>10</v>
      </c>
      <c r="I1296" s="28">
        <v>12</v>
      </c>
      <c r="J1296" s="29">
        <v>5.0999999999999997E-2</v>
      </c>
      <c r="K1296" s="28">
        <v>10</v>
      </c>
      <c r="L1296" s="28">
        <v>12</v>
      </c>
      <c r="M1296" s="29">
        <v>5.0999999999999997E-2</v>
      </c>
      <c r="N1296" s="30">
        <v>4690640004863</v>
      </c>
      <c r="O1296" s="27">
        <v>85</v>
      </c>
      <c r="P1296" s="27">
        <v>8516</v>
      </c>
      <c r="Q1296" s="27" t="s">
        <v>1702</v>
      </c>
      <c r="R1296" s="31">
        <f>VLOOKUP(Q1296,[1]Страна!D$1:F$120,2,FALSE)</f>
        <v>0.03</v>
      </c>
      <c r="S1296" s="32" t="s">
        <v>47</v>
      </c>
      <c r="T1296" s="27" t="str">
        <f>VLOOKUP(S1296,[1]Страна!$A$2:$B$246,2,0)</f>
        <v>РОССИЯ</v>
      </c>
      <c r="W1296" s="34"/>
      <c r="X1296" s="35"/>
      <c r="Y1296" s="35"/>
      <c r="Z1296" s="36"/>
      <c r="AA1296" s="37"/>
      <c r="AB1296" s="38"/>
      <c r="AC1296" s="39"/>
    </row>
    <row r="1297" spans="1:29" ht="10.5" customHeight="1">
      <c r="A1297" s="25">
        <v>229386</v>
      </c>
      <c r="B1297" s="26" t="s">
        <v>1733</v>
      </c>
      <c r="C1297" s="27">
        <v>1</v>
      </c>
      <c r="D1297" s="27" t="s">
        <v>26</v>
      </c>
      <c r="E1297" s="28">
        <v>3009</v>
      </c>
      <c r="F1297" s="28">
        <v>3009</v>
      </c>
      <c r="G1297" s="28">
        <v>90.27</v>
      </c>
      <c r="H1297" s="28">
        <v>10</v>
      </c>
      <c r="I1297" s="28">
        <v>11.5</v>
      </c>
      <c r="J1297" s="29">
        <v>5.1999999999999998E-2</v>
      </c>
      <c r="K1297" s="28">
        <v>10</v>
      </c>
      <c r="L1297" s="28">
        <v>11.5</v>
      </c>
      <c r="M1297" s="29">
        <v>5.1999999999999998E-2</v>
      </c>
      <c r="N1297" s="30">
        <v>4690640004856</v>
      </c>
      <c r="O1297" s="27">
        <v>85</v>
      </c>
      <c r="P1297" s="27">
        <v>8516</v>
      </c>
      <c r="Q1297" s="27" t="s">
        <v>1702</v>
      </c>
      <c r="R1297" s="31">
        <f>VLOOKUP(Q1297,[1]Страна!D$1:F$120,2,FALSE)</f>
        <v>0.03</v>
      </c>
      <c r="S1297" s="32" t="s">
        <v>47</v>
      </c>
      <c r="T1297" s="27" t="str">
        <f>VLOOKUP(S1297,[1]Страна!$A$2:$B$246,2,0)</f>
        <v>РОССИЯ</v>
      </c>
      <c r="W1297" s="34"/>
      <c r="X1297" s="35" t="e">
        <f t="shared" ref="X1297:X1331" si="145">VLOOKUP(W1297,$A$2:$S$5784,8,FALSE)</f>
        <v>#N/A</v>
      </c>
      <c r="Y1297" s="35" t="e">
        <f>VLOOKUP(W1297,A1295:$S$5784,9,FALSE)</f>
        <v>#N/A</v>
      </c>
      <c r="Z1297" s="36"/>
      <c r="AA1297" s="37"/>
      <c r="AB1297" s="38"/>
      <c r="AC1297" s="39"/>
    </row>
    <row r="1298" spans="1:29" ht="10.5" customHeight="1">
      <c r="A1298" s="25">
        <v>31867</v>
      </c>
      <c r="B1298" s="26" t="s">
        <v>1734</v>
      </c>
      <c r="C1298" s="27">
        <v>1</v>
      </c>
      <c r="D1298" s="27" t="s">
        <v>26</v>
      </c>
      <c r="E1298" s="28">
        <v>2839</v>
      </c>
      <c r="F1298" s="28">
        <v>2839</v>
      </c>
      <c r="G1298" s="28">
        <v>85.17</v>
      </c>
      <c r="H1298" s="28">
        <v>10.8</v>
      </c>
      <c r="I1298" s="28">
        <v>12</v>
      </c>
      <c r="J1298" s="29">
        <v>4.9357999999999999E-2</v>
      </c>
      <c r="K1298" s="28">
        <v>10.8</v>
      </c>
      <c r="L1298" s="28">
        <v>12</v>
      </c>
      <c r="M1298" s="29">
        <f t="shared" ref="M1298:M1330" si="146">C1298*J1298</f>
        <v>4.9357999999999999E-2</v>
      </c>
      <c r="N1298" s="30">
        <v>4895156830214</v>
      </c>
      <c r="O1298" s="27">
        <v>85</v>
      </c>
      <c r="P1298" s="27">
        <v>8516</v>
      </c>
      <c r="Q1298" s="27" t="s">
        <v>1702</v>
      </c>
      <c r="R1298" s="31">
        <f>VLOOKUP(Q1298,[1]Страна!D$1:F$120,2,FALSE)</f>
        <v>0.03</v>
      </c>
      <c r="S1298" s="32" t="s">
        <v>47</v>
      </c>
      <c r="T1298" s="27" t="str">
        <f>VLOOKUP(S1298,[1]Страна!$A$2:$B$246,2,0)</f>
        <v>РОССИЯ</v>
      </c>
      <c r="W1298" s="34"/>
      <c r="X1298" s="35" t="e">
        <f t="shared" si="145"/>
        <v>#N/A</v>
      </c>
      <c r="Y1298" s="35" t="e">
        <f>VLOOKUP(W1298,A1296:$S$5784,9,FALSE)</f>
        <v>#N/A</v>
      </c>
      <c r="Z1298" s="36"/>
      <c r="AA1298" s="37"/>
      <c r="AB1298" s="38"/>
      <c r="AC1298" s="39"/>
    </row>
    <row r="1299" spans="1:29" ht="10.5" customHeight="1">
      <c r="A1299" s="25">
        <v>33150</v>
      </c>
      <c r="B1299" s="26" t="s">
        <v>1735</v>
      </c>
      <c r="C1299" s="27">
        <v>1</v>
      </c>
      <c r="D1299" s="27" t="s">
        <v>26</v>
      </c>
      <c r="E1299" s="28">
        <v>2772</v>
      </c>
      <c r="F1299" s="28">
        <v>2772</v>
      </c>
      <c r="G1299" s="28">
        <v>83.16</v>
      </c>
      <c r="H1299" s="28">
        <v>10.8</v>
      </c>
      <c r="I1299" s="28">
        <v>12</v>
      </c>
      <c r="J1299" s="29">
        <v>4.1292000000000002E-2</v>
      </c>
      <c r="K1299" s="28">
        <v>10.8</v>
      </c>
      <c r="L1299" s="28">
        <v>12</v>
      </c>
      <c r="M1299" s="29">
        <f t="shared" si="146"/>
        <v>4.1292000000000002E-2</v>
      </c>
      <c r="N1299" s="30">
        <v>4895156833048</v>
      </c>
      <c r="O1299" s="27">
        <v>85</v>
      </c>
      <c r="P1299" s="27">
        <v>8516</v>
      </c>
      <c r="Q1299" s="27" t="s">
        <v>1702</v>
      </c>
      <c r="R1299" s="31">
        <f>VLOOKUP(Q1299,[1]Страна!D$1:F$120,2,FALSE)</f>
        <v>0.03</v>
      </c>
      <c r="S1299" s="32" t="s">
        <v>47</v>
      </c>
      <c r="T1299" s="27" t="str">
        <f>VLOOKUP(S1299,[1]Страна!$A$2:$B$246,2,0)</f>
        <v>РОССИЯ</v>
      </c>
      <c r="W1299" s="34"/>
      <c r="X1299" s="35" t="e">
        <f t="shared" si="145"/>
        <v>#N/A</v>
      </c>
      <c r="Y1299" s="35" t="e">
        <f>VLOOKUP(W1299,A1297:$S$5784,9,FALSE)</f>
        <v>#N/A</v>
      </c>
      <c r="Z1299" s="36"/>
      <c r="AA1299" s="37"/>
      <c r="AB1299" s="38"/>
      <c r="AC1299" s="39"/>
    </row>
    <row r="1300" spans="1:29" ht="10.5" customHeight="1">
      <c r="A1300" s="25">
        <v>105824</v>
      </c>
      <c r="B1300" s="26" t="s">
        <v>1736</v>
      </c>
      <c r="C1300" s="27">
        <v>1</v>
      </c>
      <c r="D1300" s="27" t="s">
        <v>26</v>
      </c>
      <c r="E1300" s="28">
        <v>8866</v>
      </c>
      <c r="F1300" s="28">
        <v>8866</v>
      </c>
      <c r="G1300" s="28">
        <v>265.98</v>
      </c>
      <c r="H1300" s="28">
        <v>12</v>
      </c>
      <c r="I1300" s="28">
        <v>13</v>
      </c>
      <c r="J1300" s="29">
        <v>7.0356000000000002E-2</v>
      </c>
      <c r="K1300" s="28">
        <v>12</v>
      </c>
      <c r="L1300" s="28">
        <v>13</v>
      </c>
      <c r="M1300" s="29">
        <f t="shared" si="146"/>
        <v>7.0356000000000002E-2</v>
      </c>
      <c r="N1300" s="30">
        <v>0</v>
      </c>
      <c r="O1300" s="27">
        <v>85</v>
      </c>
      <c r="P1300" s="27">
        <v>8516</v>
      </c>
      <c r="Q1300" s="27" t="s">
        <v>1702</v>
      </c>
      <c r="R1300" s="31">
        <f>VLOOKUP(Q1300,[1]Страна!D$1:F$120,2,FALSE)</f>
        <v>0.03</v>
      </c>
      <c r="S1300" s="32" t="s">
        <v>28</v>
      </c>
      <c r="T1300" s="27" t="str">
        <f>VLOOKUP(S1300,[1]Страна!$A$2:$B$246,2,0)</f>
        <v>КИТАЙ</v>
      </c>
      <c r="W1300" s="34"/>
      <c r="X1300" s="35" t="e">
        <f t="shared" si="145"/>
        <v>#N/A</v>
      </c>
      <c r="Y1300" s="35" t="e">
        <f>VLOOKUP(W1300,A1298:$S$5784,9,FALSE)</f>
        <v>#N/A</v>
      </c>
      <c r="Z1300" s="36"/>
      <c r="AA1300" s="37"/>
      <c r="AB1300" s="38"/>
      <c r="AC1300" s="39"/>
    </row>
    <row r="1301" spans="1:29" ht="10.5" customHeight="1">
      <c r="A1301" s="25">
        <v>124508</v>
      </c>
      <c r="B1301" s="26" t="s">
        <v>1737</v>
      </c>
      <c r="C1301" s="27">
        <v>2</v>
      </c>
      <c r="D1301" s="27" t="s">
        <v>26</v>
      </c>
      <c r="E1301" s="28">
        <v>4157</v>
      </c>
      <c r="F1301" s="28">
        <v>8314</v>
      </c>
      <c r="G1301" s="28">
        <v>249.42</v>
      </c>
      <c r="H1301" s="28">
        <v>8.5</v>
      </c>
      <c r="I1301" s="28">
        <v>10.3</v>
      </c>
      <c r="J1301" s="29">
        <v>5.2895999999999999E-2</v>
      </c>
      <c r="K1301" s="28">
        <v>17</v>
      </c>
      <c r="L1301" s="28">
        <v>20.6</v>
      </c>
      <c r="M1301" s="29">
        <f t="shared" si="146"/>
        <v>0.105792</v>
      </c>
      <c r="N1301" s="30">
        <v>3838942011740</v>
      </c>
      <c r="O1301" s="27">
        <v>85</v>
      </c>
      <c r="P1301" s="27">
        <v>8516</v>
      </c>
      <c r="Q1301" s="27" t="s">
        <v>1702</v>
      </c>
      <c r="R1301" s="31">
        <f>VLOOKUP(Q1301,[1]Страна!D$1:F$120,2,FALSE)</f>
        <v>0.03</v>
      </c>
      <c r="S1301" s="32" t="s">
        <v>28</v>
      </c>
      <c r="T1301" s="27" t="str">
        <f>VLOOKUP(S1301,[1]Страна!$A$2:$B$246,2,0)</f>
        <v>КИТАЙ</v>
      </c>
      <c r="W1301" s="34"/>
      <c r="X1301" s="35" t="e">
        <f t="shared" si="145"/>
        <v>#N/A</v>
      </c>
      <c r="Y1301" s="35" t="e">
        <f>VLOOKUP(W1301,A1299:$S$5784,9,FALSE)</f>
        <v>#N/A</v>
      </c>
      <c r="Z1301" s="36"/>
      <c r="AA1301" s="37"/>
      <c r="AB1301" s="38"/>
      <c r="AC1301" s="39"/>
    </row>
    <row r="1302" spans="1:29" ht="10.5" customHeight="1">
      <c r="A1302" s="25">
        <v>124510</v>
      </c>
      <c r="B1302" s="26" t="s">
        <v>1738</v>
      </c>
      <c r="C1302" s="27">
        <v>3</v>
      </c>
      <c r="D1302" s="27" t="s">
        <v>26</v>
      </c>
      <c r="E1302" s="28">
        <v>3814</v>
      </c>
      <c r="F1302" s="28">
        <v>11442</v>
      </c>
      <c r="G1302" s="28">
        <v>343.26</v>
      </c>
      <c r="H1302" s="28">
        <v>10.8</v>
      </c>
      <c r="I1302" s="28">
        <v>12</v>
      </c>
      <c r="J1302" s="29">
        <v>4.8999999999999998E-3</v>
      </c>
      <c r="K1302" s="28">
        <v>32.400000000000006</v>
      </c>
      <c r="L1302" s="28">
        <v>36</v>
      </c>
      <c r="M1302" s="29">
        <f t="shared" si="146"/>
        <v>1.47E-2</v>
      </c>
      <c r="N1302" s="30">
        <v>3838942778629</v>
      </c>
      <c r="O1302" s="27">
        <v>85</v>
      </c>
      <c r="P1302" s="27">
        <v>8516</v>
      </c>
      <c r="Q1302" s="27" t="s">
        <v>1702</v>
      </c>
      <c r="R1302" s="31">
        <f>VLOOKUP(Q1302,[1]Страна!D$1:F$120,2,FALSE)</f>
        <v>0.03</v>
      </c>
      <c r="S1302" s="32" t="s">
        <v>28</v>
      </c>
      <c r="T1302" s="27" t="str">
        <f>VLOOKUP(S1302,[1]Страна!$A$2:$B$246,2,0)</f>
        <v>КИТАЙ</v>
      </c>
      <c r="W1302" s="34"/>
      <c r="X1302" s="35" t="e">
        <f t="shared" si="145"/>
        <v>#N/A</v>
      </c>
      <c r="Y1302" s="35" t="e">
        <f>VLOOKUP(W1302,A1300:$S$5784,9,FALSE)</f>
        <v>#N/A</v>
      </c>
      <c r="Z1302" s="36"/>
      <c r="AA1302" s="37"/>
      <c r="AB1302" s="38"/>
      <c r="AC1302" s="39"/>
    </row>
    <row r="1303" spans="1:29" ht="10.5" customHeight="1">
      <c r="A1303" s="25">
        <v>200496</v>
      </c>
      <c r="B1303" s="26" t="s">
        <v>1739</v>
      </c>
      <c r="C1303" s="27">
        <v>1</v>
      </c>
      <c r="D1303" s="27" t="s">
        <v>26</v>
      </c>
      <c r="E1303" s="28">
        <v>3255</v>
      </c>
      <c r="F1303" s="28">
        <v>3255</v>
      </c>
      <c r="G1303" s="28">
        <v>97.65</v>
      </c>
      <c r="H1303" s="28">
        <v>11.5</v>
      </c>
      <c r="I1303" s="28">
        <v>13</v>
      </c>
      <c r="J1303" s="29">
        <v>5.2499999999999998E-2</v>
      </c>
      <c r="K1303" s="28">
        <v>11.5</v>
      </c>
      <c r="L1303" s="28">
        <v>13</v>
      </c>
      <c r="M1303" s="29">
        <f t="shared" si="146"/>
        <v>5.2499999999999998E-2</v>
      </c>
      <c r="N1303" s="30">
        <v>3838942778629</v>
      </c>
      <c r="O1303" s="27">
        <v>85</v>
      </c>
      <c r="P1303" s="27">
        <v>8516</v>
      </c>
      <c r="Q1303" s="27" t="s">
        <v>1702</v>
      </c>
      <c r="R1303" s="31">
        <f>VLOOKUP(Q1303,[1]Страна!D$1:F$120,2,FALSE)</f>
        <v>0.03</v>
      </c>
      <c r="S1303" s="32" t="s">
        <v>28</v>
      </c>
      <c r="T1303" s="27" t="str">
        <f>VLOOKUP(S1303,[1]Страна!$A$2:$B$246,2,0)</f>
        <v>КИТАЙ</v>
      </c>
      <c r="W1303" s="34"/>
      <c r="X1303" s="35" t="e">
        <f t="shared" si="145"/>
        <v>#N/A</v>
      </c>
      <c r="Y1303" s="35" t="e">
        <f>VLOOKUP(W1303,A1301:$S$5784,9,FALSE)</f>
        <v>#N/A</v>
      </c>
      <c r="Z1303" s="36"/>
      <c r="AA1303" s="37"/>
      <c r="AB1303" s="38"/>
      <c r="AC1303" s="39"/>
    </row>
    <row r="1304" spans="1:29" ht="10.5" customHeight="1">
      <c r="A1304" s="25">
        <v>34427</v>
      </c>
      <c r="B1304" s="26" t="s">
        <v>1740</v>
      </c>
      <c r="C1304" s="27">
        <v>1</v>
      </c>
      <c r="D1304" s="27" t="s">
        <v>26</v>
      </c>
      <c r="E1304" s="28">
        <v>6086</v>
      </c>
      <c r="F1304" s="28">
        <v>6086</v>
      </c>
      <c r="G1304" s="28">
        <v>182.57999999999998</v>
      </c>
      <c r="H1304" s="28">
        <v>11</v>
      </c>
      <c r="I1304" s="28">
        <v>12</v>
      </c>
      <c r="J1304" s="29">
        <v>6.1074000000000003E-2</v>
      </c>
      <c r="K1304" s="28">
        <v>11</v>
      </c>
      <c r="L1304" s="28">
        <v>12</v>
      </c>
      <c r="M1304" s="29">
        <f t="shared" si="146"/>
        <v>6.1074000000000003E-2</v>
      </c>
      <c r="N1304" s="30">
        <v>8801031919024</v>
      </c>
      <c r="O1304" s="27">
        <v>85</v>
      </c>
      <c r="P1304" s="27">
        <v>8516</v>
      </c>
      <c r="Q1304" s="27" t="s">
        <v>1702</v>
      </c>
      <c r="R1304" s="31">
        <f>VLOOKUP(Q1304,[1]Страна!D$1:F$120,2,FALSE)</f>
        <v>0.03</v>
      </c>
      <c r="S1304" s="32" t="s">
        <v>28</v>
      </c>
      <c r="T1304" s="27" t="str">
        <f>VLOOKUP(S1304,[1]Страна!$A$2:$B$246,2,0)</f>
        <v>КИТАЙ</v>
      </c>
      <c r="W1304" s="34"/>
      <c r="X1304" s="35" t="e">
        <f t="shared" si="145"/>
        <v>#N/A</v>
      </c>
      <c r="Y1304" s="35" t="e">
        <f>VLOOKUP(W1304,A1302:$S$5784,9,FALSE)</f>
        <v>#N/A</v>
      </c>
      <c r="Z1304" s="36"/>
      <c r="AA1304" s="37"/>
      <c r="AB1304" s="38"/>
      <c r="AC1304" s="39"/>
    </row>
    <row r="1305" spans="1:29" ht="10.5" customHeight="1">
      <c r="A1305" s="25">
        <v>34430</v>
      </c>
      <c r="B1305" s="26" t="s">
        <v>1741</v>
      </c>
      <c r="C1305" s="27">
        <v>1</v>
      </c>
      <c r="D1305" s="27" t="s">
        <v>26</v>
      </c>
      <c r="E1305" s="28">
        <v>6077</v>
      </c>
      <c r="F1305" s="28">
        <v>6077</v>
      </c>
      <c r="G1305" s="28">
        <v>121.54</v>
      </c>
      <c r="H1305" s="28">
        <v>11</v>
      </c>
      <c r="I1305" s="28">
        <v>12</v>
      </c>
      <c r="J1305" s="29">
        <v>6.1074000000000003E-2</v>
      </c>
      <c r="K1305" s="28">
        <v>11</v>
      </c>
      <c r="L1305" s="28">
        <v>12</v>
      </c>
      <c r="M1305" s="29">
        <f t="shared" si="146"/>
        <v>6.1074000000000003E-2</v>
      </c>
      <c r="N1305" s="30">
        <v>8801031919000</v>
      </c>
      <c r="O1305" s="27">
        <v>85</v>
      </c>
      <c r="P1305" s="27">
        <v>8516</v>
      </c>
      <c r="Q1305" s="27" t="s">
        <v>1702</v>
      </c>
      <c r="R1305" s="31">
        <f>VLOOKUP(Q1305,[1]Страна!D$1:F$120,2,FALSE)</f>
        <v>0.03</v>
      </c>
      <c r="S1305" s="32" t="s">
        <v>28</v>
      </c>
      <c r="T1305" s="27" t="str">
        <f>VLOOKUP(S1305,[1]Страна!$A$2:$B$246,2,0)</f>
        <v>КИТАЙ</v>
      </c>
      <c r="W1305" s="34"/>
      <c r="X1305" s="35" t="e">
        <f t="shared" si="145"/>
        <v>#N/A</v>
      </c>
      <c r="Y1305" s="35" t="e">
        <f>VLOOKUP(W1305,A1303:$S$5784,9,FALSE)</f>
        <v>#N/A</v>
      </c>
      <c r="Z1305" s="36"/>
      <c r="AA1305" s="37"/>
      <c r="AB1305" s="38"/>
      <c r="AC1305" s="39"/>
    </row>
    <row r="1306" spans="1:29" ht="10.5" customHeight="1">
      <c r="A1306" s="25">
        <v>42585</v>
      </c>
      <c r="B1306" s="26" t="s">
        <v>1742</v>
      </c>
      <c r="C1306" s="27">
        <v>2</v>
      </c>
      <c r="D1306" s="27" t="s">
        <v>26</v>
      </c>
      <c r="E1306" s="28">
        <v>6086</v>
      </c>
      <c r="F1306" s="28">
        <v>12172</v>
      </c>
      <c r="G1306" s="28">
        <v>365.15999999999997</v>
      </c>
      <c r="H1306" s="28">
        <v>10</v>
      </c>
      <c r="I1306" s="28">
        <v>11</v>
      </c>
      <c r="J1306" s="29">
        <v>5.9507999999999998E-2</v>
      </c>
      <c r="K1306" s="28">
        <v>22</v>
      </c>
      <c r="L1306" s="28">
        <v>20</v>
      </c>
      <c r="M1306" s="29">
        <f t="shared" si="146"/>
        <v>0.119016</v>
      </c>
      <c r="N1306" s="30">
        <v>8806084433909</v>
      </c>
      <c r="O1306" s="27">
        <v>85</v>
      </c>
      <c r="P1306" s="27">
        <v>8516</v>
      </c>
      <c r="Q1306" s="27" t="s">
        <v>1702</v>
      </c>
      <c r="R1306" s="31">
        <f>VLOOKUP(Q1306,[1]Страна!D$1:F$120,2,FALSE)</f>
        <v>0.03</v>
      </c>
      <c r="S1306" s="32" t="s">
        <v>28</v>
      </c>
      <c r="T1306" s="27" t="str">
        <f>VLOOKUP(S1306,[1]Страна!$A$2:$B$246,2,0)</f>
        <v>КИТАЙ</v>
      </c>
      <c r="W1306" s="34"/>
      <c r="X1306" s="35" t="e">
        <f t="shared" si="145"/>
        <v>#N/A</v>
      </c>
      <c r="Y1306" s="35" t="e">
        <f>VLOOKUP(W1306,A1304:$S$5784,9,FALSE)</f>
        <v>#N/A</v>
      </c>
      <c r="Z1306" s="36"/>
      <c r="AA1306" s="37"/>
      <c r="AB1306" s="38"/>
      <c r="AC1306" s="39"/>
    </row>
    <row r="1307" spans="1:29" ht="10.5" customHeight="1">
      <c r="A1307" s="25" t="s">
        <v>1743</v>
      </c>
      <c r="B1307" s="26" t="s">
        <v>1744</v>
      </c>
      <c r="C1307" s="27"/>
      <c r="D1307" s="27"/>
      <c r="E1307" s="28"/>
      <c r="F1307" s="28"/>
      <c r="G1307" s="28"/>
      <c r="H1307" s="28">
        <v>10</v>
      </c>
      <c r="I1307" s="28">
        <v>12</v>
      </c>
      <c r="J1307" s="29">
        <v>6.1074000000000003E-2</v>
      </c>
      <c r="K1307" s="28"/>
      <c r="L1307" s="28"/>
      <c r="M1307" s="29">
        <f t="shared" si="146"/>
        <v>0</v>
      </c>
      <c r="N1307" s="30"/>
      <c r="O1307" s="27"/>
      <c r="P1307" s="27"/>
      <c r="Q1307" s="27" t="s">
        <v>1702</v>
      </c>
      <c r="R1307" s="31">
        <f>VLOOKUP(Q1307,[1]Страна!D$1:F$120,2,FALSE)</f>
        <v>0.03</v>
      </c>
      <c r="S1307" s="32" t="s">
        <v>28</v>
      </c>
      <c r="T1307" s="27" t="str">
        <f>VLOOKUP(S1307,[1]Страна!$A$2:$B$246,2,0)</f>
        <v>КИТАЙ</v>
      </c>
      <c r="W1307" s="34"/>
      <c r="X1307" s="35" t="e">
        <f t="shared" si="145"/>
        <v>#N/A</v>
      </c>
      <c r="Y1307" s="35" t="e">
        <f>VLOOKUP(W1307,A1305:$S$5784,9,FALSE)</f>
        <v>#N/A</v>
      </c>
      <c r="Z1307" s="36"/>
      <c r="AA1307" s="37"/>
      <c r="AB1307" s="38"/>
      <c r="AC1307" s="39"/>
    </row>
    <row r="1308" spans="1:29" ht="10.5" customHeight="1">
      <c r="A1308" s="25" t="s">
        <v>1745</v>
      </c>
      <c r="B1308" s="26" t="s">
        <v>1746</v>
      </c>
      <c r="C1308" s="27">
        <v>15</v>
      </c>
      <c r="D1308" s="27" t="s">
        <v>220</v>
      </c>
      <c r="E1308" s="28">
        <v>82</v>
      </c>
      <c r="F1308" s="28">
        <f>C1308*E1308</f>
        <v>1230</v>
      </c>
      <c r="G1308" s="28"/>
      <c r="H1308" s="28">
        <v>9</v>
      </c>
      <c r="I1308" s="28">
        <v>11.2</v>
      </c>
      <c r="J1308" s="29">
        <v>6.1074000000000003E-2</v>
      </c>
      <c r="K1308" s="28"/>
      <c r="L1308" s="28"/>
      <c r="M1308" s="29">
        <f t="shared" si="146"/>
        <v>0.91611000000000009</v>
      </c>
      <c r="N1308" s="30"/>
      <c r="O1308" s="27"/>
      <c r="P1308" s="27"/>
      <c r="Q1308" s="27" t="s">
        <v>1702</v>
      </c>
      <c r="R1308" s="31">
        <f>VLOOKUP(Q1308,[1]Страна!D$1:F$120,2,FALSE)</f>
        <v>0.03</v>
      </c>
      <c r="S1308" s="32" t="s">
        <v>28</v>
      </c>
      <c r="T1308" s="27" t="str">
        <f>VLOOKUP(S1308,[1]Страна!$A$2:$B$246,2,0)</f>
        <v>КИТАЙ</v>
      </c>
      <c r="W1308" s="34"/>
      <c r="X1308" s="35" t="e">
        <f t="shared" si="145"/>
        <v>#N/A</v>
      </c>
      <c r="Y1308" s="35" t="e">
        <f>VLOOKUP(W1308,A1306:$S$5784,9,FALSE)</f>
        <v>#N/A</v>
      </c>
      <c r="Z1308" s="36"/>
      <c r="AA1308" s="37"/>
      <c r="AB1308" s="38"/>
      <c r="AC1308" s="39"/>
    </row>
    <row r="1309" spans="1:29" ht="10.5" customHeight="1">
      <c r="A1309" s="25" t="s">
        <v>1747</v>
      </c>
      <c r="B1309" s="26" t="s">
        <v>1748</v>
      </c>
      <c r="C1309" s="27">
        <v>10</v>
      </c>
      <c r="D1309" s="27" t="s">
        <v>220</v>
      </c>
      <c r="E1309" s="28">
        <v>87</v>
      </c>
      <c r="F1309" s="28">
        <f>C1309*E1309</f>
        <v>870</v>
      </c>
      <c r="G1309" s="28"/>
      <c r="H1309" s="28">
        <v>9.8000000000000007</v>
      </c>
      <c r="I1309" s="28">
        <v>11.1</v>
      </c>
      <c r="J1309" s="29">
        <v>6.1074000000000003E-2</v>
      </c>
      <c r="K1309" s="28"/>
      <c r="L1309" s="28"/>
      <c r="M1309" s="29">
        <f t="shared" si="146"/>
        <v>0.61074000000000006</v>
      </c>
      <c r="N1309" s="30"/>
      <c r="O1309" s="27"/>
      <c r="P1309" s="27"/>
      <c r="Q1309" s="27" t="s">
        <v>1702</v>
      </c>
      <c r="R1309" s="31">
        <f>VLOOKUP(Q1309,[1]Страна!D$1:F$120,2,FALSE)</f>
        <v>0.03</v>
      </c>
      <c r="S1309" s="32" t="s">
        <v>28</v>
      </c>
      <c r="T1309" s="27" t="str">
        <f>VLOOKUP(S1309,[1]Страна!$A$2:$B$246,2,0)</f>
        <v>КИТАЙ</v>
      </c>
      <c r="W1309" s="34"/>
      <c r="X1309" s="35" t="e">
        <f t="shared" si="145"/>
        <v>#N/A</v>
      </c>
      <c r="Y1309" s="35" t="e">
        <f>VLOOKUP(W1309,A1307:$S$5784,9,FALSE)</f>
        <v>#N/A</v>
      </c>
      <c r="Z1309" s="36"/>
      <c r="AA1309" s="37"/>
      <c r="AB1309" s="38"/>
      <c r="AC1309" s="39"/>
    </row>
    <row r="1310" spans="1:29" ht="10.5" customHeight="1">
      <c r="A1310" s="25" t="s">
        <v>1749</v>
      </c>
      <c r="B1310" s="26" t="s">
        <v>1750</v>
      </c>
      <c r="C1310" s="27"/>
      <c r="D1310" s="27" t="s">
        <v>26</v>
      </c>
      <c r="E1310" s="28"/>
      <c r="F1310" s="28"/>
      <c r="G1310" s="28"/>
      <c r="H1310" s="28">
        <v>10</v>
      </c>
      <c r="I1310" s="28">
        <v>11</v>
      </c>
      <c r="J1310" s="29">
        <v>6.1074000000000003E-2</v>
      </c>
      <c r="K1310" s="28"/>
      <c r="L1310" s="28"/>
      <c r="M1310" s="29">
        <f t="shared" si="146"/>
        <v>0</v>
      </c>
      <c r="N1310" s="30"/>
      <c r="O1310" s="27">
        <v>85</v>
      </c>
      <c r="P1310" s="27">
        <v>8516</v>
      </c>
      <c r="Q1310" s="27" t="s">
        <v>1702</v>
      </c>
      <c r="R1310" s="31">
        <f>VLOOKUP(Q1310,[1]Страна!D$1:F$120,2,FALSE)</f>
        <v>0.03</v>
      </c>
      <c r="S1310" s="32" t="s">
        <v>28</v>
      </c>
      <c r="T1310" s="27" t="str">
        <f>VLOOKUP(S1310,[1]Страна!$A$2:$B$246,2,0)</f>
        <v>КИТАЙ</v>
      </c>
      <c r="W1310" s="34"/>
      <c r="X1310" s="35" t="e">
        <f t="shared" si="145"/>
        <v>#N/A</v>
      </c>
      <c r="Y1310" s="35" t="e">
        <f>VLOOKUP(W1310,A1308:$S$5784,9,FALSE)</f>
        <v>#N/A</v>
      </c>
      <c r="Z1310" s="36"/>
      <c r="AA1310" s="37"/>
      <c r="AB1310" s="38"/>
      <c r="AC1310" s="39"/>
    </row>
    <row r="1311" spans="1:29" ht="10.5" customHeight="1">
      <c r="A1311" s="25">
        <v>42599</v>
      </c>
      <c r="B1311" s="26" t="s">
        <v>1751</v>
      </c>
      <c r="C1311" s="27">
        <v>1</v>
      </c>
      <c r="D1311" s="27" t="s">
        <v>26</v>
      </c>
      <c r="E1311" s="28">
        <v>6960</v>
      </c>
      <c r="F1311" s="28">
        <v>6960</v>
      </c>
      <c r="G1311" s="28">
        <v>208.79999999999998</v>
      </c>
      <c r="H1311" s="28">
        <v>12</v>
      </c>
      <c r="I1311" s="28">
        <v>12.7</v>
      </c>
      <c r="J1311" s="29">
        <v>4.8640000000000003E-2</v>
      </c>
      <c r="K1311" s="28">
        <v>12</v>
      </c>
      <c r="L1311" s="28">
        <v>12.7</v>
      </c>
      <c r="M1311" s="29">
        <f t="shared" si="146"/>
        <v>4.8640000000000003E-2</v>
      </c>
      <c r="N1311" s="30">
        <v>0</v>
      </c>
      <c r="O1311" s="27">
        <v>85</v>
      </c>
      <c r="P1311" s="27">
        <v>8516</v>
      </c>
      <c r="Q1311" s="27" t="s">
        <v>1702</v>
      </c>
      <c r="R1311" s="31">
        <f>VLOOKUP(Q1311,[1]Страна!D$1:F$120,2,FALSE)</f>
        <v>0.03</v>
      </c>
      <c r="S1311" s="32" t="s">
        <v>28</v>
      </c>
      <c r="T1311" s="27" t="str">
        <f>VLOOKUP(S1311,[1]Страна!$A$2:$B$246,2,0)</f>
        <v>КИТАЙ</v>
      </c>
      <c r="W1311" s="34"/>
      <c r="X1311" s="35" t="e">
        <f t="shared" si="145"/>
        <v>#N/A</v>
      </c>
      <c r="Y1311" s="35" t="e">
        <f>VLOOKUP(W1311,A1309:$S$5784,9,FALSE)</f>
        <v>#N/A</v>
      </c>
      <c r="Z1311" s="36"/>
      <c r="AA1311" s="37"/>
      <c r="AB1311" s="38"/>
      <c r="AC1311" s="39"/>
    </row>
    <row r="1312" spans="1:29" ht="10.5" customHeight="1">
      <c r="A1312" s="25" t="s">
        <v>1752</v>
      </c>
      <c r="B1312" s="26" t="s">
        <v>1751</v>
      </c>
      <c r="C1312" s="27">
        <v>5</v>
      </c>
      <c r="D1312" s="27" t="s">
        <v>220</v>
      </c>
      <c r="E1312" s="28">
        <v>105</v>
      </c>
      <c r="F1312" s="28">
        <f>C1312*E1312</f>
        <v>525</v>
      </c>
      <c r="G1312" s="28"/>
      <c r="H1312" s="28">
        <v>9.1</v>
      </c>
      <c r="I1312" s="28">
        <v>11.3</v>
      </c>
      <c r="J1312" s="29">
        <v>4.8640000000000003E-2</v>
      </c>
      <c r="K1312" s="28">
        <v>45.5</v>
      </c>
      <c r="L1312" s="28">
        <v>56.5</v>
      </c>
      <c r="M1312" s="29">
        <f t="shared" si="146"/>
        <v>0.24320000000000003</v>
      </c>
      <c r="N1312" s="30"/>
      <c r="O1312" s="27"/>
      <c r="P1312" s="27"/>
      <c r="Q1312" s="27" t="s">
        <v>1702</v>
      </c>
      <c r="R1312" s="31">
        <f>VLOOKUP(Q1312,[1]Страна!D$1:F$120,2,FALSE)</f>
        <v>0.03</v>
      </c>
      <c r="S1312" s="32" t="s">
        <v>28</v>
      </c>
      <c r="T1312" s="27" t="str">
        <f>VLOOKUP(S1312,[1]Страна!$A$2:$B$246,2,0)</f>
        <v>КИТАЙ</v>
      </c>
      <c r="W1312" s="34"/>
      <c r="X1312" s="35" t="e">
        <f t="shared" si="145"/>
        <v>#N/A</v>
      </c>
      <c r="Y1312" s="35" t="e">
        <f>VLOOKUP(W1312,A1310:$S$5784,9,FALSE)</f>
        <v>#N/A</v>
      </c>
      <c r="Z1312" s="36"/>
      <c r="AA1312" s="37"/>
      <c r="AB1312" s="38"/>
      <c r="AC1312" s="39"/>
    </row>
    <row r="1313" spans="1:29" ht="10.5" customHeight="1">
      <c r="A1313" s="25">
        <v>193830</v>
      </c>
      <c r="B1313" s="26" t="s">
        <v>1753</v>
      </c>
      <c r="C1313" s="27">
        <v>2</v>
      </c>
      <c r="D1313" s="27" t="s">
        <v>26</v>
      </c>
      <c r="E1313" s="28">
        <v>8053</v>
      </c>
      <c r="F1313" s="28">
        <v>16106</v>
      </c>
      <c r="G1313" s="28">
        <v>483.18</v>
      </c>
      <c r="H1313" s="28">
        <v>16.5</v>
      </c>
      <c r="I1313" s="28">
        <v>16.7</v>
      </c>
      <c r="J1313" s="29">
        <v>8.5900000000000004E-2</v>
      </c>
      <c r="K1313" s="28">
        <v>33</v>
      </c>
      <c r="L1313" s="28">
        <v>33.4</v>
      </c>
      <c r="M1313" s="29">
        <f t="shared" si="146"/>
        <v>0.17180000000000001</v>
      </c>
      <c r="N1313" s="30">
        <v>0</v>
      </c>
      <c r="O1313" s="27">
        <v>85</v>
      </c>
      <c r="P1313" s="27">
        <v>8516</v>
      </c>
      <c r="Q1313" s="27" t="s">
        <v>1702</v>
      </c>
      <c r="R1313" s="31">
        <f>VLOOKUP(Q1313,[1]Страна!D$1:F$120,2,FALSE)</f>
        <v>0.03</v>
      </c>
      <c r="S1313" s="32" t="s">
        <v>28</v>
      </c>
      <c r="T1313" s="27" t="str">
        <f>VLOOKUP(S1313,[1]Страна!$A$2:$B$246,2,0)</f>
        <v>КИТАЙ</v>
      </c>
      <c r="W1313" s="34"/>
      <c r="X1313" s="35" t="e">
        <f t="shared" si="145"/>
        <v>#N/A</v>
      </c>
      <c r="Y1313" s="35" t="e">
        <f>VLOOKUP(W1313,A1311:$S$5784,9,FALSE)</f>
        <v>#N/A</v>
      </c>
      <c r="Z1313" s="36"/>
      <c r="AA1313" s="37"/>
      <c r="AB1313" s="38"/>
      <c r="AC1313" s="39"/>
    </row>
    <row r="1314" spans="1:29" ht="10.5" customHeight="1">
      <c r="A1314" s="25">
        <v>105845</v>
      </c>
      <c r="B1314" s="26" t="s">
        <v>1754</v>
      </c>
      <c r="C1314" s="27">
        <v>1</v>
      </c>
      <c r="D1314" s="27" t="s">
        <v>26</v>
      </c>
      <c r="E1314" s="28">
        <v>7395</v>
      </c>
      <c r="F1314" s="28">
        <v>7395</v>
      </c>
      <c r="G1314" s="28">
        <v>221.85</v>
      </c>
      <c r="H1314" s="28">
        <v>14</v>
      </c>
      <c r="I1314" s="28">
        <v>18</v>
      </c>
      <c r="J1314" s="29">
        <v>8.7583999999999995E-2</v>
      </c>
      <c r="K1314" s="28">
        <v>14</v>
      </c>
      <c r="L1314" s="28">
        <v>18</v>
      </c>
      <c r="M1314" s="29">
        <f t="shared" si="146"/>
        <v>8.7583999999999995E-2</v>
      </c>
      <c r="N1314" s="30">
        <v>8806087133813</v>
      </c>
      <c r="O1314" s="27">
        <v>85</v>
      </c>
      <c r="P1314" s="27">
        <v>8516</v>
      </c>
      <c r="Q1314" s="27" t="s">
        <v>1702</v>
      </c>
      <c r="R1314" s="31">
        <f>VLOOKUP(Q1314,[1]Страна!D$1:F$120,2,FALSE)</f>
        <v>0.03</v>
      </c>
      <c r="S1314" s="32" t="s">
        <v>28</v>
      </c>
      <c r="T1314" s="27" t="str">
        <f>VLOOKUP(S1314,[1]Страна!$A$2:$B$246,2,0)</f>
        <v>КИТАЙ</v>
      </c>
      <c r="W1314" s="34"/>
      <c r="X1314" s="35" t="e">
        <f t="shared" si="145"/>
        <v>#N/A</v>
      </c>
      <c r="Y1314" s="35" t="e">
        <f>VLOOKUP(W1314,A1312:$S$5784,9,FALSE)</f>
        <v>#N/A</v>
      </c>
      <c r="Z1314" s="36"/>
      <c r="AA1314" s="37"/>
      <c r="AB1314" s="38"/>
      <c r="AC1314" s="39"/>
    </row>
    <row r="1315" spans="1:29" ht="10.5" customHeight="1">
      <c r="A1315" s="25">
        <v>34431</v>
      </c>
      <c r="B1315" s="26" t="s">
        <v>1755</v>
      </c>
      <c r="C1315" s="27">
        <v>1</v>
      </c>
      <c r="D1315" s="27" t="s">
        <v>26</v>
      </c>
      <c r="E1315" s="28">
        <v>5134</v>
      </c>
      <c r="F1315" s="28">
        <v>5134</v>
      </c>
      <c r="G1315" s="28">
        <v>154.01999999999998</v>
      </c>
      <c r="H1315" s="28">
        <v>10</v>
      </c>
      <c r="I1315" s="28">
        <v>11</v>
      </c>
      <c r="J1315" s="29">
        <v>5.9507999999999998E-2</v>
      </c>
      <c r="K1315" s="28">
        <v>10</v>
      </c>
      <c r="L1315" s="28">
        <v>11</v>
      </c>
      <c r="M1315" s="29">
        <f t="shared" si="146"/>
        <v>5.9507999999999998E-2</v>
      </c>
      <c r="N1315" s="30">
        <v>8801031918171</v>
      </c>
      <c r="O1315" s="27">
        <v>85</v>
      </c>
      <c r="P1315" s="27">
        <v>8516</v>
      </c>
      <c r="Q1315" s="27" t="s">
        <v>1702</v>
      </c>
      <c r="R1315" s="31">
        <f>VLOOKUP(Q1315,[1]Страна!D$1:F$120,2,FALSE)</f>
        <v>0.03</v>
      </c>
      <c r="S1315" s="32" t="s">
        <v>28</v>
      </c>
      <c r="T1315" s="27" t="str">
        <f>VLOOKUP(S1315,[1]Страна!$A$2:$B$246,2,0)</f>
        <v>КИТАЙ</v>
      </c>
      <c r="W1315" s="34"/>
      <c r="X1315" s="35" t="e">
        <f t="shared" si="145"/>
        <v>#N/A</v>
      </c>
      <c r="Y1315" s="35" t="e">
        <f>VLOOKUP(W1315,A1313:$S$5784,9,FALSE)</f>
        <v>#N/A</v>
      </c>
      <c r="Z1315" s="36"/>
      <c r="AA1315" s="37"/>
      <c r="AB1315" s="38"/>
      <c r="AC1315" s="39"/>
    </row>
    <row r="1316" spans="1:29" ht="10.5" customHeight="1">
      <c r="A1316" s="25">
        <v>36929</v>
      </c>
      <c r="B1316" s="26" t="s">
        <v>1756</v>
      </c>
      <c r="C1316" s="27">
        <v>1</v>
      </c>
      <c r="D1316" s="27" t="s">
        <v>26</v>
      </c>
      <c r="E1316" s="28">
        <v>5330</v>
      </c>
      <c r="F1316" s="28">
        <v>5330</v>
      </c>
      <c r="G1316" s="28">
        <v>159.9</v>
      </c>
      <c r="H1316" s="28">
        <v>10.199999999999999</v>
      </c>
      <c r="I1316" s="28">
        <v>11</v>
      </c>
      <c r="J1316" s="29">
        <v>6.1559999999999997E-2</v>
      </c>
      <c r="K1316" s="28">
        <v>10.199999999999999</v>
      </c>
      <c r="L1316" s="28">
        <v>11</v>
      </c>
      <c r="M1316" s="29">
        <f t="shared" si="146"/>
        <v>6.1559999999999997E-2</v>
      </c>
      <c r="N1316" s="30">
        <v>8806084428981</v>
      </c>
      <c r="O1316" s="27">
        <v>85</v>
      </c>
      <c r="P1316" s="27">
        <v>8516</v>
      </c>
      <c r="Q1316" s="27" t="s">
        <v>1702</v>
      </c>
      <c r="R1316" s="31">
        <f>VLOOKUP(Q1316,[1]Страна!D$1:F$120,2,FALSE)</f>
        <v>0.03</v>
      </c>
      <c r="S1316" s="32" t="s">
        <v>28</v>
      </c>
      <c r="T1316" s="27" t="str">
        <f>VLOOKUP(S1316,[1]Страна!$A$2:$B$246,2,0)</f>
        <v>КИТАЙ</v>
      </c>
      <c r="W1316" s="34"/>
      <c r="X1316" s="35" t="e">
        <f t="shared" si="145"/>
        <v>#N/A</v>
      </c>
      <c r="Y1316" s="35" t="e">
        <f>VLOOKUP(W1316,A1314:$S$5784,9,FALSE)</f>
        <v>#N/A</v>
      </c>
      <c r="Z1316" s="36"/>
      <c r="AA1316" s="37"/>
      <c r="AB1316" s="38"/>
      <c r="AC1316" s="39"/>
    </row>
    <row r="1317" spans="1:29" ht="10.5" customHeight="1">
      <c r="A1317" s="25" t="s">
        <v>1757</v>
      </c>
      <c r="B1317" s="26" t="s">
        <v>1758</v>
      </c>
      <c r="C1317" s="27">
        <v>50</v>
      </c>
      <c r="D1317" s="27"/>
      <c r="E1317" s="28">
        <v>67</v>
      </c>
      <c r="F1317" s="28">
        <v>3350</v>
      </c>
      <c r="G1317" s="28">
        <v>100.5</v>
      </c>
      <c r="H1317" s="28">
        <v>9</v>
      </c>
      <c r="I1317" s="28">
        <v>11</v>
      </c>
      <c r="J1317" s="29">
        <v>6.1559999999999997E-2</v>
      </c>
      <c r="K1317" s="28"/>
      <c r="L1317" s="28"/>
      <c r="M1317" s="29">
        <f t="shared" si="146"/>
        <v>3.0779999999999998</v>
      </c>
      <c r="N1317" s="30"/>
      <c r="O1317" s="27">
        <v>85</v>
      </c>
      <c r="P1317" s="27">
        <v>8516</v>
      </c>
      <c r="Q1317" s="27" t="s">
        <v>1702</v>
      </c>
      <c r="R1317" s="31">
        <f>VLOOKUP(Q1317,[1]Страна!D$1:F$120,2,FALSE)</f>
        <v>0.03</v>
      </c>
      <c r="S1317" s="32" t="s">
        <v>28</v>
      </c>
      <c r="T1317" s="27" t="str">
        <f>VLOOKUP(S1317,[1]Страна!$A$2:$B$246,2,0)</f>
        <v>КИТАЙ</v>
      </c>
      <c r="W1317" s="34"/>
      <c r="X1317" s="35" t="e">
        <f t="shared" si="145"/>
        <v>#N/A</v>
      </c>
      <c r="Y1317" s="35" t="e">
        <f>VLOOKUP(W1317,A1315:$S$5784,9,FALSE)</f>
        <v>#N/A</v>
      </c>
      <c r="Z1317" s="36"/>
      <c r="AA1317" s="37"/>
      <c r="AB1317" s="38"/>
      <c r="AC1317" s="39"/>
    </row>
    <row r="1318" spans="1:29" ht="10.5" customHeight="1">
      <c r="A1318" s="25" t="s">
        <v>1759</v>
      </c>
      <c r="B1318" s="26" t="s">
        <v>1760</v>
      </c>
      <c r="C1318" s="27">
        <v>46</v>
      </c>
      <c r="D1318" s="27"/>
      <c r="E1318" s="28">
        <v>67</v>
      </c>
      <c r="F1318" s="28">
        <v>3082</v>
      </c>
      <c r="G1318" s="28">
        <v>92.46</v>
      </c>
      <c r="H1318" s="28">
        <v>9</v>
      </c>
      <c r="I1318" s="28">
        <v>11</v>
      </c>
      <c r="J1318" s="29">
        <v>6.1559999999999997E-2</v>
      </c>
      <c r="K1318" s="28"/>
      <c r="L1318" s="28"/>
      <c r="M1318" s="29">
        <f t="shared" si="146"/>
        <v>2.8317600000000001</v>
      </c>
      <c r="N1318" s="30"/>
      <c r="O1318" s="27">
        <v>85</v>
      </c>
      <c r="P1318" s="27">
        <v>8516</v>
      </c>
      <c r="Q1318" s="27" t="s">
        <v>1702</v>
      </c>
      <c r="R1318" s="31">
        <f>VLOOKUP(Q1318,[1]Страна!D$1:F$120,2,FALSE)</f>
        <v>0.03</v>
      </c>
      <c r="S1318" s="32" t="s">
        <v>28</v>
      </c>
      <c r="T1318" s="27" t="str">
        <f>VLOOKUP(S1318,[1]Страна!$A$2:$B$246,2,0)</f>
        <v>КИТАЙ</v>
      </c>
      <c r="W1318" s="34"/>
      <c r="X1318" s="35" t="e">
        <f t="shared" si="145"/>
        <v>#N/A</v>
      </c>
      <c r="Y1318" s="35" t="e">
        <f>VLOOKUP(W1318,A1316:$S$5784,9,FALSE)</f>
        <v>#N/A</v>
      </c>
      <c r="Z1318" s="36"/>
      <c r="AA1318" s="37"/>
      <c r="AB1318" s="38"/>
      <c r="AC1318" s="39"/>
    </row>
    <row r="1319" spans="1:29" ht="10.5" customHeight="1">
      <c r="A1319" s="25">
        <v>36930</v>
      </c>
      <c r="B1319" s="26" t="s">
        <v>1761</v>
      </c>
      <c r="C1319" s="27">
        <v>1</v>
      </c>
      <c r="D1319" s="27" t="s">
        <v>26</v>
      </c>
      <c r="E1319" s="28">
        <v>6035</v>
      </c>
      <c r="F1319" s="28">
        <v>6035</v>
      </c>
      <c r="G1319" s="28">
        <v>181.04999999999998</v>
      </c>
      <c r="H1319" s="28">
        <v>12</v>
      </c>
      <c r="I1319" s="28">
        <v>13.5</v>
      </c>
      <c r="J1319" s="29">
        <v>6.318E-2</v>
      </c>
      <c r="K1319" s="28">
        <v>12</v>
      </c>
      <c r="L1319" s="28">
        <v>13.5</v>
      </c>
      <c r="M1319" s="29">
        <f t="shared" si="146"/>
        <v>6.318E-2</v>
      </c>
      <c r="N1319" s="30">
        <v>8806084428974</v>
      </c>
      <c r="O1319" s="27">
        <v>85</v>
      </c>
      <c r="P1319" s="27">
        <v>8516</v>
      </c>
      <c r="Q1319" s="27" t="s">
        <v>1702</v>
      </c>
      <c r="R1319" s="31">
        <f>VLOOKUP(Q1319,[1]Страна!D$1:F$120,2,FALSE)</f>
        <v>0.03</v>
      </c>
      <c r="S1319" s="32" t="s">
        <v>28</v>
      </c>
      <c r="T1319" s="27" t="str">
        <f>VLOOKUP(S1319,[1]Страна!$A$2:$B$246,2,0)</f>
        <v>КИТАЙ</v>
      </c>
      <c r="W1319" s="34"/>
      <c r="X1319" s="35" t="e">
        <f t="shared" si="145"/>
        <v>#N/A</v>
      </c>
      <c r="Y1319" s="35" t="e">
        <f>VLOOKUP(W1319,A1317:$S$5784,9,FALSE)</f>
        <v>#N/A</v>
      </c>
      <c r="Z1319" s="36"/>
      <c r="AA1319" s="37"/>
      <c r="AB1319" s="38"/>
      <c r="AC1319" s="39"/>
    </row>
    <row r="1320" spans="1:29" ht="10.5" customHeight="1">
      <c r="A1320" s="25">
        <v>34432</v>
      </c>
      <c r="B1320" s="26" t="s">
        <v>1762</v>
      </c>
      <c r="C1320" s="27">
        <v>2</v>
      </c>
      <c r="D1320" s="27" t="s">
        <v>26</v>
      </c>
      <c r="E1320" s="28">
        <v>5874</v>
      </c>
      <c r="F1320" s="28">
        <v>11748</v>
      </c>
      <c r="G1320" s="28">
        <v>352.44</v>
      </c>
      <c r="H1320" s="28">
        <v>11</v>
      </c>
      <c r="I1320" s="28">
        <v>12</v>
      </c>
      <c r="J1320" s="29">
        <v>5.9507999999999998E-2</v>
      </c>
      <c r="K1320" s="28">
        <v>22</v>
      </c>
      <c r="L1320" s="28">
        <v>24</v>
      </c>
      <c r="M1320" s="29">
        <f t="shared" si="146"/>
        <v>0.119016</v>
      </c>
      <c r="N1320" s="30">
        <v>8801031918195</v>
      </c>
      <c r="O1320" s="27">
        <v>85</v>
      </c>
      <c r="P1320" s="27">
        <v>8516</v>
      </c>
      <c r="Q1320" s="27" t="s">
        <v>1702</v>
      </c>
      <c r="R1320" s="31">
        <f>VLOOKUP(Q1320,[1]Страна!D$1:F$120,2,FALSE)</f>
        <v>0.03</v>
      </c>
      <c r="S1320" s="32" t="s">
        <v>28</v>
      </c>
      <c r="T1320" s="27" t="str">
        <f>VLOOKUP(S1320,[1]Страна!$A$2:$B$246,2,0)</f>
        <v>КИТАЙ</v>
      </c>
      <c r="W1320" s="34"/>
      <c r="X1320" s="35" t="e">
        <f t="shared" si="145"/>
        <v>#N/A</v>
      </c>
      <c r="Y1320" s="35" t="e">
        <f>VLOOKUP(W1320,A1318:$S$5784,9,FALSE)</f>
        <v>#N/A</v>
      </c>
      <c r="Z1320" s="36"/>
      <c r="AA1320" s="37"/>
      <c r="AB1320" s="38"/>
      <c r="AC1320" s="39"/>
    </row>
    <row r="1321" spans="1:29" ht="10.5" customHeight="1">
      <c r="A1321" s="25" t="s">
        <v>1763</v>
      </c>
      <c r="B1321" s="26" t="s">
        <v>1764</v>
      </c>
      <c r="C1321" s="27">
        <v>5</v>
      </c>
      <c r="D1321" s="27" t="s">
        <v>220</v>
      </c>
      <c r="E1321" s="28">
        <v>81</v>
      </c>
      <c r="F1321" s="28">
        <f>C1321*E1321</f>
        <v>405</v>
      </c>
      <c r="G1321" s="28"/>
      <c r="H1321" s="28">
        <v>9</v>
      </c>
      <c r="I1321" s="28">
        <v>10.65</v>
      </c>
      <c r="J1321" s="29">
        <v>5.9507999999999998E-2</v>
      </c>
      <c r="K1321" s="28">
        <v>45</v>
      </c>
      <c r="L1321" s="28">
        <v>53.25</v>
      </c>
      <c r="M1321" s="29">
        <f t="shared" si="146"/>
        <v>0.29753999999999997</v>
      </c>
      <c r="N1321" s="30"/>
      <c r="O1321" s="27"/>
      <c r="P1321" s="27"/>
      <c r="Q1321" s="27" t="s">
        <v>1702</v>
      </c>
      <c r="R1321" s="31">
        <f>VLOOKUP(Q1321,[1]Страна!D$1:F$120,2,FALSE)</f>
        <v>0.03</v>
      </c>
      <c r="S1321" s="32" t="s">
        <v>28</v>
      </c>
      <c r="T1321" s="27" t="str">
        <f>VLOOKUP(S1321,[1]Страна!$A$2:$B$246,2,0)</f>
        <v>КИТАЙ</v>
      </c>
      <c r="W1321" s="34"/>
      <c r="X1321" s="35" t="e">
        <f t="shared" si="145"/>
        <v>#N/A</v>
      </c>
      <c r="Y1321" s="35" t="e">
        <f>VLOOKUP(W1321,A1319:$S$5784,9,FALSE)</f>
        <v>#N/A</v>
      </c>
      <c r="Z1321" s="36"/>
      <c r="AA1321" s="37"/>
      <c r="AB1321" s="38"/>
      <c r="AC1321" s="39"/>
    </row>
    <row r="1322" spans="1:29" ht="10.5" customHeight="1">
      <c r="A1322" s="25">
        <v>36931</v>
      </c>
      <c r="B1322" s="26" t="s">
        <v>1765</v>
      </c>
      <c r="C1322" s="27">
        <v>1</v>
      </c>
      <c r="D1322" s="27" t="s">
        <v>26</v>
      </c>
      <c r="E1322" s="28">
        <v>6027</v>
      </c>
      <c r="F1322" s="28">
        <v>6027</v>
      </c>
      <c r="G1322" s="28">
        <v>180.81</v>
      </c>
      <c r="H1322" s="28">
        <v>12</v>
      </c>
      <c r="I1322" s="28">
        <v>13</v>
      </c>
      <c r="J1322" s="29">
        <v>5.8406E-2</v>
      </c>
      <c r="K1322" s="28">
        <v>12</v>
      </c>
      <c r="L1322" s="28">
        <v>13</v>
      </c>
      <c r="M1322" s="29">
        <f t="shared" si="146"/>
        <v>5.8406E-2</v>
      </c>
      <c r="N1322" s="30">
        <v>8806084440303</v>
      </c>
      <c r="O1322" s="27">
        <v>85</v>
      </c>
      <c r="P1322" s="27">
        <v>8516</v>
      </c>
      <c r="Q1322" s="27" t="s">
        <v>1702</v>
      </c>
      <c r="R1322" s="31">
        <f>VLOOKUP(Q1322,[1]Страна!D$1:F$120,2,FALSE)</f>
        <v>0.03</v>
      </c>
      <c r="S1322" s="32" t="s">
        <v>28</v>
      </c>
      <c r="T1322" s="27" t="str">
        <f>VLOOKUP(S1322,[1]Страна!$A$2:$B$246,2,0)</f>
        <v>КИТАЙ</v>
      </c>
      <c r="W1322" s="34"/>
      <c r="X1322" s="35" t="e">
        <f t="shared" si="145"/>
        <v>#N/A</v>
      </c>
      <c r="Y1322" s="35" t="e">
        <f>VLOOKUP(W1322,A1320:$S$5784,9,FALSE)</f>
        <v>#N/A</v>
      </c>
      <c r="Z1322" s="36"/>
      <c r="AA1322" s="37"/>
      <c r="AB1322" s="38"/>
      <c r="AC1322" s="39"/>
    </row>
    <row r="1323" spans="1:29" ht="10.5" customHeight="1">
      <c r="A1323" s="25">
        <v>36932</v>
      </c>
      <c r="B1323" s="26" t="s">
        <v>1766</v>
      </c>
      <c r="C1323" s="27">
        <v>1</v>
      </c>
      <c r="D1323" s="27" t="s">
        <v>26</v>
      </c>
      <c r="E1323" s="28">
        <v>6103</v>
      </c>
      <c r="F1323" s="28">
        <v>6103</v>
      </c>
      <c r="G1323" s="28">
        <v>183.09</v>
      </c>
      <c r="H1323" s="28">
        <v>7</v>
      </c>
      <c r="I1323" s="28">
        <v>12</v>
      </c>
      <c r="J1323" s="29">
        <v>6.318E-2</v>
      </c>
      <c r="K1323" s="28">
        <v>12</v>
      </c>
      <c r="L1323" s="28">
        <v>7</v>
      </c>
      <c r="M1323" s="29">
        <f t="shared" si="146"/>
        <v>6.318E-2</v>
      </c>
      <c r="N1323" s="30">
        <v>8806084408594</v>
      </c>
      <c r="O1323" s="27">
        <v>85</v>
      </c>
      <c r="P1323" s="27">
        <v>8516</v>
      </c>
      <c r="Q1323" s="27" t="s">
        <v>1702</v>
      </c>
      <c r="R1323" s="31">
        <f>VLOOKUP(Q1323,[1]Страна!D$1:F$120,2,FALSE)</f>
        <v>0.03</v>
      </c>
      <c r="S1323" s="32" t="s">
        <v>28</v>
      </c>
      <c r="T1323" s="27" t="str">
        <f>VLOOKUP(S1323,[1]Страна!$A$2:$B$246,2,0)</f>
        <v>КИТАЙ</v>
      </c>
      <c r="W1323" s="34"/>
      <c r="X1323" s="35" t="e">
        <f t="shared" si="145"/>
        <v>#N/A</v>
      </c>
      <c r="Y1323" s="35" t="e">
        <f>VLOOKUP(W1323,A1321:$S$5784,9,FALSE)</f>
        <v>#N/A</v>
      </c>
      <c r="Z1323" s="36"/>
      <c r="AA1323" s="37"/>
      <c r="AB1323" s="38"/>
      <c r="AC1323" s="39"/>
    </row>
    <row r="1324" spans="1:29" ht="10.5" customHeight="1">
      <c r="A1324" s="25" t="s">
        <v>1767</v>
      </c>
      <c r="B1324" s="26" t="s">
        <v>1768</v>
      </c>
      <c r="C1324" s="27">
        <v>10</v>
      </c>
      <c r="D1324" s="27"/>
      <c r="E1324" s="28">
        <v>76</v>
      </c>
      <c r="F1324" s="28">
        <v>760</v>
      </c>
      <c r="G1324" s="28">
        <v>22.8</v>
      </c>
      <c r="H1324" s="28">
        <v>9</v>
      </c>
      <c r="I1324" s="28">
        <v>10.5</v>
      </c>
      <c r="J1324" s="29">
        <v>6.318E-2</v>
      </c>
      <c r="K1324" s="28"/>
      <c r="L1324" s="28"/>
      <c r="M1324" s="29">
        <f t="shared" si="146"/>
        <v>0.63180000000000003</v>
      </c>
      <c r="N1324" s="30"/>
      <c r="O1324" s="27">
        <v>85</v>
      </c>
      <c r="P1324" s="27">
        <v>8516</v>
      </c>
      <c r="Q1324" s="27" t="s">
        <v>1702</v>
      </c>
      <c r="R1324" s="31">
        <f>VLOOKUP(Q1324,[1]Страна!D$1:F$120,2,FALSE)</f>
        <v>0.03</v>
      </c>
      <c r="S1324" s="32" t="s">
        <v>28</v>
      </c>
      <c r="T1324" s="27" t="str">
        <f>VLOOKUP(S1324,[1]Страна!$A$2:$B$246,2,0)</f>
        <v>КИТАЙ</v>
      </c>
      <c r="W1324" s="34"/>
      <c r="X1324" s="35" t="e">
        <f t="shared" si="145"/>
        <v>#N/A</v>
      </c>
      <c r="Y1324" s="35" t="e">
        <f>VLOOKUP(W1324,A1322:$S$5784,9,FALSE)</f>
        <v>#N/A</v>
      </c>
      <c r="Z1324" s="36"/>
      <c r="AA1324" s="37"/>
      <c r="AB1324" s="38"/>
      <c r="AC1324" s="39"/>
    </row>
    <row r="1325" spans="1:29" ht="10.5" customHeight="1">
      <c r="A1325" s="25" t="s">
        <v>1769</v>
      </c>
      <c r="B1325" s="26" t="s">
        <v>1770</v>
      </c>
      <c r="C1325" s="27">
        <v>10</v>
      </c>
      <c r="D1325" s="27"/>
      <c r="E1325" s="28">
        <v>74</v>
      </c>
      <c r="F1325" s="28">
        <v>740</v>
      </c>
      <c r="G1325" s="28">
        <v>22.2</v>
      </c>
      <c r="H1325" s="28">
        <v>10</v>
      </c>
      <c r="I1325" s="28">
        <v>11</v>
      </c>
      <c r="J1325" s="29">
        <v>6.318E-2</v>
      </c>
      <c r="K1325" s="28"/>
      <c r="L1325" s="28"/>
      <c r="M1325" s="29">
        <f t="shared" si="146"/>
        <v>0.63180000000000003</v>
      </c>
      <c r="N1325" s="30"/>
      <c r="O1325" s="27">
        <v>85</v>
      </c>
      <c r="P1325" s="27">
        <v>8516</v>
      </c>
      <c r="Q1325" s="27" t="s">
        <v>1702</v>
      </c>
      <c r="R1325" s="31">
        <f>VLOOKUP(Q1325,[1]Страна!D$1:F$120,2,FALSE)</f>
        <v>0.03</v>
      </c>
      <c r="S1325" s="32" t="s">
        <v>28</v>
      </c>
      <c r="T1325" s="27" t="str">
        <f>VLOOKUP(S1325,[1]Страна!$A$2:$B$246,2,0)</f>
        <v>КИТАЙ</v>
      </c>
      <c r="W1325" s="34"/>
      <c r="X1325" s="35" t="e">
        <f t="shared" si="145"/>
        <v>#N/A</v>
      </c>
      <c r="Y1325" s="35" t="e">
        <f>VLOOKUP(W1325,A1323:$S$5784,9,FALSE)</f>
        <v>#N/A</v>
      </c>
      <c r="Z1325" s="36"/>
      <c r="AA1325" s="37"/>
      <c r="AB1325" s="38"/>
      <c r="AC1325" s="39"/>
    </row>
    <row r="1326" spans="1:29" ht="10.5" customHeight="1">
      <c r="A1326" s="25" t="s">
        <v>1771</v>
      </c>
      <c r="B1326" s="26" t="s">
        <v>1772</v>
      </c>
      <c r="C1326" s="27">
        <v>10</v>
      </c>
      <c r="D1326" s="27"/>
      <c r="E1326" s="28">
        <v>78</v>
      </c>
      <c r="F1326" s="28">
        <v>780</v>
      </c>
      <c r="G1326" s="28">
        <v>23.4</v>
      </c>
      <c r="H1326" s="28">
        <v>11</v>
      </c>
      <c r="I1326" s="28">
        <v>12</v>
      </c>
      <c r="J1326" s="29">
        <v>6.318E-2</v>
      </c>
      <c r="K1326" s="28"/>
      <c r="L1326" s="28"/>
      <c r="M1326" s="29">
        <f t="shared" si="146"/>
        <v>0.63180000000000003</v>
      </c>
      <c r="N1326" s="30"/>
      <c r="O1326" s="27">
        <v>85</v>
      </c>
      <c r="P1326" s="27">
        <v>8516</v>
      </c>
      <c r="Q1326" s="27" t="s">
        <v>1702</v>
      </c>
      <c r="R1326" s="31">
        <f>VLOOKUP(Q1326,[1]Страна!D$1:F$120,2,FALSE)</f>
        <v>0.03</v>
      </c>
      <c r="S1326" s="32" t="s">
        <v>28</v>
      </c>
      <c r="T1326" s="27" t="str">
        <f>VLOOKUP(S1326,[1]Страна!$A$2:$B$246,2,0)</f>
        <v>КИТАЙ</v>
      </c>
      <c r="W1326" s="34"/>
      <c r="X1326" s="35" t="e">
        <f t="shared" si="145"/>
        <v>#N/A</v>
      </c>
      <c r="Y1326" s="35" t="e">
        <f>VLOOKUP(W1326,A1324:$S$5784,9,FALSE)</f>
        <v>#N/A</v>
      </c>
      <c r="Z1326" s="36"/>
      <c r="AA1326" s="37"/>
      <c r="AB1326" s="38"/>
      <c r="AC1326" s="39"/>
    </row>
    <row r="1327" spans="1:29" ht="10.5" customHeight="1">
      <c r="A1327" s="25" t="s">
        <v>1773</v>
      </c>
      <c r="B1327" s="26" t="s">
        <v>1774</v>
      </c>
      <c r="C1327" s="27">
        <v>10</v>
      </c>
      <c r="D1327" s="27"/>
      <c r="E1327" s="28">
        <v>76</v>
      </c>
      <c r="F1327" s="28">
        <v>760</v>
      </c>
      <c r="G1327" s="28">
        <v>22.8</v>
      </c>
      <c r="H1327" s="28">
        <v>11</v>
      </c>
      <c r="I1327" s="28">
        <v>12</v>
      </c>
      <c r="J1327" s="29">
        <v>6.318E-2</v>
      </c>
      <c r="K1327" s="28"/>
      <c r="L1327" s="28"/>
      <c r="M1327" s="29">
        <f t="shared" si="146"/>
        <v>0.63180000000000003</v>
      </c>
      <c r="N1327" s="30"/>
      <c r="O1327" s="27">
        <v>85</v>
      </c>
      <c r="P1327" s="27">
        <v>8516</v>
      </c>
      <c r="Q1327" s="27" t="s">
        <v>1702</v>
      </c>
      <c r="R1327" s="31">
        <f>VLOOKUP(Q1327,[1]Страна!D$1:F$120,2,FALSE)</f>
        <v>0.03</v>
      </c>
      <c r="S1327" s="32" t="s">
        <v>28</v>
      </c>
      <c r="T1327" s="27" t="str">
        <f>VLOOKUP(S1327,[1]Страна!$A$2:$B$246,2,0)</f>
        <v>КИТАЙ</v>
      </c>
      <c r="W1327" s="34"/>
      <c r="X1327" s="35" t="e">
        <f t="shared" si="145"/>
        <v>#N/A</v>
      </c>
      <c r="Y1327" s="35" t="e">
        <f>VLOOKUP(W1327,A1325:$S$5784,9,FALSE)</f>
        <v>#N/A</v>
      </c>
      <c r="Z1327" s="36"/>
      <c r="AA1327" s="37"/>
      <c r="AB1327" s="38"/>
      <c r="AC1327" s="39"/>
    </row>
    <row r="1328" spans="1:29" ht="10.5" customHeight="1">
      <c r="A1328" s="25" t="s">
        <v>1775</v>
      </c>
      <c r="B1328" s="26" t="s">
        <v>1776</v>
      </c>
      <c r="C1328" s="27"/>
      <c r="D1328" s="27"/>
      <c r="E1328" s="28"/>
      <c r="F1328" s="28"/>
      <c r="G1328" s="28"/>
      <c r="H1328" s="28">
        <v>10</v>
      </c>
      <c r="I1328" s="28">
        <v>12</v>
      </c>
      <c r="J1328" s="29">
        <v>6.318E-2</v>
      </c>
      <c r="K1328" s="28"/>
      <c r="L1328" s="28"/>
      <c r="M1328" s="29">
        <f t="shared" si="146"/>
        <v>0</v>
      </c>
      <c r="N1328" s="30"/>
      <c r="O1328" s="27"/>
      <c r="P1328" s="27"/>
      <c r="Q1328" s="27" t="s">
        <v>1702</v>
      </c>
      <c r="R1328" s="31">
        <f>VLOOKUP(Q1328,[1]Страна!D$1:F$120,2,FALSE)</f>
        <v>0.03</v>
      </c>
      <c r="S1328" s="32" t="s">
        <v>28</v>
      </c>
      <c r="T1328" s="27" t="str">
        <f>VLOOKUP(S1328,[1]Страна!$A$2:$B$246,2,0)</f>
        <v>КИТАЙ</v>
      </c>
      <c r="W1328" s="34"/>
      <c r="X1328" s="35" t="e">
        <f t="shared" si="145"/>
        <v>#N/A</v>
      </c>
      <c r="Y1328" s="35" t="e">
        <f>VLOOKUP(W1328,A1326:$S$5784,9,FALSE)</f>
        <v>#N/A</v>
      </c>
      <c r="Z1328" s="36"/>
      <c r="AA1328" s="37"/>
      <c r="AB1328" s="38"/>
      <c r="AC1328" s="39"/>
    </row>
    <row r="1329" spans="1:29" ht="10.5" customHeight="1">
      <c r="A1329" s="25">
        <v>36933</v>
      </c>
      <c r="B1329" s="26" t="s">
        <v>1777</v>
      </c>
      <c r="C1329" s="27">
        <v>1</v>
      </c>
      <c r="D1329" s="27" t="s">
        <v>26</v>
      </c>
      <c r="E1329" s="28">
        <v>5687</v>
      </c>
      <c r="F1329" s="28">
        <v>5687</v>
      </c>
      <c r="G1329" s="28">
        <v>170.60999999999999</v>
      </c>
      <c r="H1329" s="28">
        <v>12</v>
      </c>
      <c r="I1329" s="28">
        <v>13.5</v>
      </c>
      <c r="J1329" s="29">
        <v>5.8406E-2</v>
      </c>
      <c r="K1329" s="28">
        <v>12</v>
      </c>
      <c r="L1329" s="28">
        <v>13.5</v>
      </c>
      <c r="M1329" s="29">
        <f t="shared" si="146"/>
        <v>5.8406E-2</v>
      </c>
      <c r="N1329" s="30">
        <v>8806084433886</v>
      </c>
      <c r="O1329" s="27">
        <v>85</v>
      </c>
      <c r="P1329" s="27">
        <v>8516</v>
      </c>
      <c r="Q1329" s="27" t="s">
        <v>1702</v>
      </c>
      <c r="R1329" s="31">
        <f>VLOOKUP(Q1329,[1]Страна!D$1:F$120,2,FALSE)</f>
        <v>0.03</v>
      </c>
      <c r="S1329" s="32" t="s">
        <v>28</v>
      </c>
      <c r="T1329" s="27" t="str">
        <f>VLOOKUP(S1329,[1]Страна!$A$2:$B$246,2,0)</f>
        <v>КИТАЙ</v>
      </c>
      <c r="W1329" s="34"/>
      <c r="X1329" s="35" t="e">
        <f t="shared" si="145"/>
        <v>#N/A</v>
      </c>
      <c r="Y1329" s="35" t="e">
        <f>VLOOKUP(W1329,A1327:$S$5784,9,FALSE)</f>
        <v>#N/A</v>
      </c>
      <c r="Z1329" s="36"/>
      <c r="AA1329" s="37"/>
      <c r="AB1329" s="38"/>
      <c r="AC1329" s="39"/>
    </row>
    <row r="1330" spans="1:29" ht="10.5" customHeight="1">
      <c r="A1330" s="25">
        <v>36934</v>
      </c>
      <c r="B1330" s="26" t="s">
        <v>1778</v>
      </c>
      <c r="C1330" s="27">
        <v>1</v>
      </c>
      <c r="D1330" s="27" t="s">
        <v>26</v>
      </c>
      <c r="E1330" s="28">
        <v>5312</v>
      </c>
      <c r="F1330" s="28">
        <v>5312</v>
      </c>
      <c r="G1330" s="28">
        <v>159.35999999999999</v>
      </c>
      <c r="H1330" s="28">
        <v>12</v>
      </c>
      <c r="I1330" s="28">
        <v>13.5</v>
      </c>
      <c r="J1330" s="29">
        <v>3.78E-2</v>
      </c>
      <c r="K1330" s="28">
        <v>12</v>
      </c>
      <c r="L1330" s="28">
        <v>13.5</v>
      </c>
      <c r="M1330" s="29">
        <f t="shared" si="146"/>
        <v>3.78E-2</v>
      </c>
      <c r="N1330" s="30">
        <v>8806084433893</v>
      </c>
      <c r="O1330" s="27">
        <v>85</v>
      </c>
      <c r="P1330" s="27">
        <v>8516</v>
      </c>
      <c r="Q1330" s="27" t="s">
        <v>1702</v>
      </c>
      <c r="R1330" s="31">
        <f>VLOOKUP(Q1330,[1]Страна!D$1:F$120,2,FALSE)</f>
        <v>0.03</v>
      </c>
      <c r="S1330" s="32" t="s">
        <v>28</v>
      </c>
      <c r="T1330" s="27" t="str">
        <f>VLOOKUP(S1330,[1]Страна!$A$2:$B$246,2,0)</f>
        <v>КИТАЙ</v>
      </c>
      <c r="W1330" s="34"/>
      <c r="X1330" s="35" t="e">
        <f t="shared" si="145"/>
        <v>#N/A</v>
      </c>
      <c r="Y1330" s="35" t="e">
        <f>VLOOKUP(W1330,A1328:$S$5784,9,FALSE)</f>
        <v>#N/A</v>
      </c>
      <c r="Z1330" s="36"/>
      <c r="AA1330" s="37"/>
      <c r="AB1330" s="38"/>
      <c r="AC1330" s="39"/>
    </row>
    <row r="1331" spans="1:29" ht="10.5" customHeight="1">
      <c r="A1331" s="25" t="s">
        <v>1779</v>
      </c>
      <c r="B1331" s="26" t="s">
        <v>1780</v>
      </c>
      <c r="C1331" s="27">
        <v>3</v>
      </c>
      <c r="D1331" s="27" t="s">
        <v>220</v>
      </c>
      <c r="E1331" s="28">
        <v>103</v>
      </c>
      <c r="F1331" s="28">
        <v>309</v>
      </c>
      <c r="G1331" s="28"/>
      <c r="H1331" s="28">
        <f>K1331/C1331</f>
        <v>18</v>
      </c>
      <c r="I1331" s="28">
        <f>L1331/C1331</f>
        <v>20</v>
      </c>
      <c r="J1331" s="29">
        <v>6.318E-2</v>
      </c>
      <c r="K1331" s="28">
        <v>54</v>
      </c>
      <c r="L1331" s="28">
        <v>60</v>
      </c>
      <c r="M1331" s="29">
        <v>6.318E-2</v>
      </c>
      <c r="N1331" s="30"/>
      <c r="O1331" s="27">
        <v>85</v>
      </c>
      <c r="P1331" s="27">
        <v>8516</v>
      </c>
      <c r="Q1331" s="27" t="s">
        <v>1702</v>
      </c>
      <c r="R1331" s="31">
        <f>VLOOKUP(Q1331,[1]Страна!D$1:F$120,2,FALSE)</f>
        <v>0.03</v>
      </c>
      <c r="S1331" s="32" t="s">
        <v>28</v>
      </c>
      <c r="T1331" s="27" t="str">
        <f>VLOOKUP(S1331,[1]Страна!$A$2:$B$246,2,0)</f>
        <v>КИТАЙ</v>
      </c>
      <c r="W1331" s="34"/>
      <c r="X1331" s="35" t="e">
        <f t="shared" si="145"/>
        <v>#N/A</v>
      </c>
      <c r="Y1331" s="35" t="e">
        <f>VLOOKUP(W1331,A1329:$S$5784,9,FALSE)</f>
        <v>#N/A</v>
      </c>
      <c r="Z1331" s="36"/>
      <c r="AA1331" s="37"/>
      <c r="AB1331" s="38"/>
      <c r="AC1331" s="39"/>
    </row>
    <row r="1332" spans="1:29" ht="10.5" customHeight="1">
      <c r="A1332" s="25">
        <v>166840</v>
      </c>
      <c r="B1332" s="26" t="s">
        <v>1781</v>
      </c>
      <c r="C1332" s="27">
        <v>1</v>
      </c>
      <c r="D1332" s="27" t="s">
        <v>26</v>
      </c>
      <c r="E1332" s="28">
        <v>6826</v>
      </c>
      <c r="F1332" s="28">
        <v>6826</v>
      </c>
      <c r="G1332" s="28">
        <v>204.78</v>
      </c>
      <c r="H1332" s="28">
        <v>9.1999999999999993</v>
      </c>
      <c r="I1332" s="28">
        <v>10</v>
      </c>
      <c r="J1332" s="29">
        <v>8.9148000000000005E-2</v>
      </c>
      <c r="K1332" s="28">
        <v>9.1999999999999993</v>
      </c>
      <c r="L1332" s="28">
        <v>10</v>
      </c>
      <c r="M1332" s="29">
        <f>C1332*J1332</f>
        <v>8.9148000000000005E-2</v>
      </c>
      <c r="N1332" s="30">
        <v>8801031918959</v>
      </c>
      <c r="O1332" s="27">
        <v>85</v>
      </c>
      <c r="P1332" s="27">
        <v>8516</v>
      </c>
      <c r="Q1332" s="27" t="s">
        <v>1702</v>
      </c>
      <c r="R1332" s="31">
        <f>VLOOKUP(Q1332,[1]Страна!D$1:F$120,2,FALSE)</f>
        <v>0.03</v>
      </c>
      <c r="S1332" s="32" t="s">
        <v>28</v>
      </c>
      <c r="T1332" s="27" t="str">
        <f>VLOOKUP(S1332,[1]Страна!$A$2:$B$246,2,0)</f>
        <v>КИТАЙ</v>
      </c>
      <c r="W1332" s="34"/>
      <c r="X1332" s="35"/>
      <c r="Y1332" s="35"/>
      <c r="Z1332" s="36"/>
      <c r="AA1332" s="37"/>
      <c r="AB1332" s="38"/>
      <c r="AC1332" s="39"/>
    </row>
    <row r="1333" spans="1:29" ht="10.5" customHeight="1">
      <c r="A1333" s="25" t="s">
        <v>1782</v>
      </c>
      <c r="B1333" s="26" t="s">
        <v>1783</v>
      </c>
      <c r="C1333" s="27">
        <v>5</v>
      </c>
      <c r="D1333" s="27" t="s">
        <v>26</v>
      </c>
      <c r="E1333" s="28"/>
      <c r="F1333" s="28"/>
      <c r="G1333" s="28"/>
      <c r="H1333" s="28">
        <v>8.8000000000000007</v>
      </c>
      <c r="I1333" s="28">
        <v>10.8</v>
      </c>
      <c r="J1333" s="29">
        <v>6.318E-2</v>
      </c>
      <c r="K1333" s="28">
        <f>H1333*C1333</f>
        <v>44</v>
      </c>
      <c r="L1333" s="28">
        <f>I1333*C1333</f>
        <v>54</v>
      </c>
      <c r="M1333" s="29">
        <f>J1333*C1333</f>
        <v>0.31590000000000001</v>
      </c>
      <c r="N1333" s="30"/>
      <c r="O1333" s="27">
        <v>85</v>
      </c>
      <c r="P1333" s="27">
        <v>8516</v>
      </c>
      <c r="Q1333" s="27" t="s">
        <v>1702</v>
      </c>
      <c r="R1333" s="31">
        <f>VLOOKUP(Q1333,[1]Страна!D$1:F$120,2,FALSE)</f>
        <v>0.03</v>
      </c>
      <c r="S1333" s="32" t="s">
        <v>28</v>
      </c>
      <c r="T1333" s="27" t="str">
        <f>VLOOKUP(S1333,[1]Страна!$A$2:$B$246,2,0)</f>
        <v>КИТАЙ</v>
      </c>
      <c r="W1333" s="34"/>
      <c r="X1333" s="35" t="e">
        <f>VLOOKUP(W1333,$A$2:$S$5784,8,FALSE)</f>
        <v>#N/A</v>
      </c>
      <c r="Y1333" s="35" t="e">
        <f>VLOOKUP(W1333,A1331:$S$5784,9,FALSE)</f>
        <v>#N/A</v>
      </c>
      <c r="Z1333" s="36"/>
      <c r="AA1333" s="37"/>
      <c r="AB1333" s="38"/>
      <c r="AC1333" s="39"/>
    </row>
    <row r="1334" spans="1:29" ht="10.5" customHeight="1">
      <c r="A1334" s="25" t="s">
        <v>1784</v>
      </c>
      <c r="B1334" s="26" t="s">
        <v>1785</v>
      </c>
      <c r="C1334" s="27">
        <v>2</v>
      </c>
      <c r="D1334" s="27" t="s">
        <v>26</v>
      </c>
      <c r="E1334" s="28"/>
      <c r="F1334" s="28"/>
      <c r="G1334" s="28"/>
      <c r="H1334" s="28">
        <v>18</v>
      </c>
      <c r="I1334" s="28">
        <v>20</v>
      </c>
      <c r="J1334" s="29">
        <v>6.318E-2</v>
      </c>
      <c r="K1334" s="28">
        <f>H1334*C1334</f>
        <v>36</v>
      </c>
      <c r="L1334" s="28">
        <f>I1334*C1334</f>
        <v>40</v>
      </c>
      <c r="M1334" s="29">
        <f>J1334*C1334</f>
        <v>0.12636</v>
      </c>
      <c r="N1334" s="30"/>
      <c r="O1334" s="27">
        <v>85</v>
      </c>
      <c r="P1334" s="27">
        <v>8516</v>
      </c>
      <c r="Q1334" s="27" t="s">
        <v>1702</v>
      </c>
      <c r="R1334" s="31">
        <f>VLOOKUP(Q1334,[1]Страна!D$1:F$120,2,FALSE)</f>
        <v>0.03</v>
      </c>
      <c r="S1334" s="32" t="s">
        <v>28</v>
      </c>
      <c r="T1334" s="27" t="str">
        <f>VLOOKUP(S1334,[1]Страна!$A$2:$B$246,2,0)</f>
        <v>КИТАЙ</v>
      </c>
      <c r="W1334" s="34"/>
      <c r="X1334" s="35"/>
      <c r="Y1334" s="35"/>
      <c r="Z1334" s="36"/>
      <c r="AA1334" s="37"/>
      <c r="AB1334" s="38"/>
      <c r="AC1334" s="39"/>
    </row>
    <row r="1335" spans="1:29" ht="10.5" customHeight="1">
      <c r="A1335" s="25" t="s">
        <v>1786</v>
      </c>
      <c r="B1335" s="26" t="s">
        <v>1787</v>
      </c>
      <c r="C1335" s="27">
        <v>2</v>
      </c>
      <c r="D1335" s="27" t="s">
        <v>26</v>
      </c>
      <c r="E1335" s="28"/>
      <c r="F1335" s="28"/>
      <c r="G1335" s="28"/>
      <c r="H1335" s="28">
        <v>18</v>
      </c>
      <c r="I1335" s="28">
        <v>20</v>
      </c>
      <c r="J1335" s="29">
        <v>6.318E-2</v>
      </c>
      <c r="K1335" s="28">
        <f>H1335*C1335</f>
        <v>36</v>
      </c>
      <c r="L1335" s="28">
        <f>I1335*C1335</f>
        <v>40</v>
      </c>
      <c r="M1335" s="29">
        <f>J1335*C1335</f>
        <v>0.12636</v>
      </c>
      <c r="N1335" s="30"/>
      <c r="O1335" s="27">
        <v>85</v>
      </c>
      <c r="P1335" s="27">
        <v>8516</v>
      </c>
      <c r="Q1335" s="27" t="s">
        <v>1702</v>
      </c>
      <c r="R1335" s="31">
        <f>VLOOKUP(Q1335,[1]Страна!D$1:F$120,2,FALSE)</f>
        <v>0.03</v>
      </c>
      <c r="S1335" s="32" t="s">
        <v>28</v>
      </c>
      <c r="T1335" s="27" t="str">
        <f>VLOOKUP(S1335,[1]Страна!$A$2:$B$246,2,0)</f>
        <v>КИТАЙ</v>
      </c>
      <c r="W1335" s="34"/>
      <c r="X1335" s="35"/>
      <c r="Y1335" s="35"/>
      <c r="Z1335" s="36"/>
      <c r="AA1335" s="37"/>
      <c r="AB1335" s="38"/>
      <c r="AC1335" s="39"/>
    </row>
    <row r="1336" spans="1:29" ht="10.5" customHeight="1">
      <c r="A1336" s="25" t="s">
        <v>1788</v>
      </c>
      <c r="B1336" s="26" t="s">
        <v>1789</v>
      </c>
      <c r="C1336" s="27">
        <v>2</v>
      </c>
      <c r="D1336" s="27" t="s">
        <v>26</v>
      </c>
      <c r="E1336" s="28"/>
      <c r="F1336" s="28"/>
      <c r="G1336" s="28"/>
      <c r="H1336" s="28">
        <v>18</v>
      </c>
      <c r="I1336" s="28">
        <v>20</v>
      </c>
      <c r="J1336" s="29">
        <v>6.318E-2</v>
      </c>
      <c r="K1336" s="28">
        <f>H1336*C1336</f>
        <v>36</v>
      </c>
      <c r="L1336" s="28">
        <f>I1336*C1336</f>
        <v>40</v>
      </c>
      <c r="M1336" s="29">
        <f>J1336*C1336</f>
        <v>0.12636</v>
      </c>
      <c r="N1336" s="30"/>
      <c r="O1336" s="27">
        <v>85</v>
      </c>
      <c r="P1336" s="27">
        <v>8516</v>
      </c>
      <c r="Q1336" s="27" t="s">
        <v>1702</v>
      </c>
      <c r="R1336" s="31">
        <f>VLOOKUP(Q1336,[1]Страна!D$1:F$120,2,FALSE)</f>
        <v>0.03</v>
      </c>
      <c r="S1336" s="32" t="s">
        <v>28</v>
      </c>
      <c r="T1336" s="27" t="str">
        <f>VLOOKUP(S1336,[1]Страна!$A$2:$B$246,2,0)</f>
        <v>КИТАЙ</v>
      </c>
      <c r="W1336" s="34"/>
      <c r="X1336" s="35"/>
      <c r="Y1336" s="35"/>
      <c r="Z1336" s="36"/>
      <c r="AA1336" s="37"/>
      <c r="AB1336" s="38"/>
      <c r="AC1336" s="39"/>
    </row>
    <row r="1337" spans="1:29" ht="10.5" customHeight="1">
      <c r="A1337" s="25">
        <v>238221</v>
      </c>
      <c r="B1337" s="26" t="s">
        <v>1790</v>
      </c>
      <c r="C1337" s="27">
        <v>1</v>
      </c>
      <c r="D1337" s="27" t="s">
        <v>26</v>
      </c>
      <c r="E1337" s="28">
        <v>5238</v>
      </c>
      <c r="F1337" s="28">
        <v>5238</v>
      </c>
      <c r="G1337" s="28">
        <v>157.13999999999999</v>
      </c>
      <c r="H1337" s="28">
        <v>11</v>
      </c>
      <c r="I1337" s="28">
        <v>13.5</v>
      </c>
      <c r="J1337" s="29">
        <v>5.8000000000000003E-2</v>
      </c>
      <c r="K1337" s="28">
        <v>11</v>
      </c>
      <c r="L1337" s="28">
        <v>13.5</v>
      </c>
      <c r="M1337" s="29">
        <v>5.8000000000000003E-2</v>
      </c>
      <c r="N1337" s="30" t="s">
        <v>1791</v>
      </c>
      <c r="O1337" s="27">
        <v>85</v>
      </c>
      <c r="P1337" s="27">
        <v>8516</v>
      </c>
      <c r="Q1337" s="27" t="s">
        <v>1702</v>
      </c>
      <c r="R1337" s="31">
        <f>VLOOKUP(Q1337,[1]Страна!D$1:F$120,2,FALSE)</f>
        <v>0.03</v>
      </c>
      <c r="S1337" s="32" t="s">
        <v>47</v>
      </c>
      <c r="T1337" s="27" t="str">
        <f>VLOOKUP(S1337,[1]Страна!$A$2:$B$246,2,0)</f>
        <v>РОССИЯ</v>
      </c>
      <c r="W1337" s="34"/>
      <c r="X1337" s="35"/>
      <c r="Y1337" s="35"/>
      <c r="Z1337" s="36"/>
      <c r="AA1337" s="37"/>
      <c r="AB1337" s="38"/>
      <c r="AC1337" s="39"/>
    </row>
    <row r="1338" spans="1:29" ht="10.5" customHeight="1">
      <c r="A1338" s="25">
        <v>221910</v>
      </c>
      <c r="B1338" s="26" t="s">
        <v>1792</v>
      </c>
      <c r="C1338" s="27">
        <v>1</v>
      </c>
      <c r="D1338" s="27" t="s">
        <v>26</v>
      </c>
      <c r="E1338" s="28">
        <v>2833</v>
      </c>
      <c r="F1338" s="28">
        <f>C1338*E1338</f>
        <v>2833</v>
      </c>
      <c r="G1338" s="28">
        <f>F1338*R1338</f>
        <v>84.99</v>
      </c>
      <c r="H1338" s="28">
        <v>10</v>
      </c>
      <c r="I1338" s="28">
        <v>12</v>
      </c>
      <c r="J1338" s="29">
        <v>2.6249999999999999E-2</v>
      </c>
      <c r="K1338" s="28">
        <f>H1338*C1338</f>
        <v>10</v>
      </c>
      <c r="L1338" s="28">
        <f>I1338*C1338</f>
        <v>12</v>
      </c>
      <c r="M1338" s="29">
        <f>J1338*C1338</f>
        <v>2.6249999999999999E-2</v>
      </c>
      <c r="N1338" s="30" t="s">
        <v>1793</v>
      </c>
      <c r="O1338" s="27">
        <v>85</v>
      </c>
      <c r="P1338" s="27">
        <v>8516</v>
      </c>
      <c r="Q1338" s="27" t="s">
        <v>1702</v>
      </c>
      <c r="R1338" s="31">
        <f>VLOOKUP(Q1338,[1]Страна!D$1:F$120,2,FALSE)</f>
        <v>0.03</v>
      </c>
      <c r="S1338" s="32" t="s">
        <v>28</v>
      </c>
      <c r="T1338" s="27" t="str">
        <f>VLOOKUP(S1338,[1]Страна!$A$2:$B$246,2,0)</f>
        <v>КИТАЙ</v>
      </c>
      <c r="W1338" s="34"/>
      <c r="X1338" s="35"/>
      <c r="Y1338" s="35"/>
      <c r="Z1338" s="36"/>
      <c r="AA1338" s="37"/>
      <c r="AB1338" s="38"/>
      <c r="AC1338" s="39"/>
    </row>
    <row r="1339" spans="1:29" ht="10.5" customHeight="1">
      <c r="A1339" s="25">
        <v>29341</v>
      </c>
      <c r="B1339" s="26" t="s">
        <v>1794</v>
      </c>
      <c r="C1339" s="27">
        <v>1</v>
      </c>
      <c r="D1339" s="27" t="s">
        <v>26</v>
      </c>
      <c r="E1339" s="28">
        <v>5371</v>
      </c>
      <c r="F1339" s="28">
        <v>5371</v>
      </c>
      <c r="G1339" s="28">
        <v>161.13</v>
      </c>
      <c r="H1339" s="28">
        <v>12</v>
      </c>
      <c r="I1339" s="28">
        <v>14.5</v>
      </c>
      <c r="J1339" s="29">
        <v>7.8539999999999999E-2</v>
      </c>
      <c r="K1339" s="28">
        <v>12</v>
      </c>
      <c r="L1339" s="28">
        <v>14.5</v>
      </c>
      <c r="M1339" s="29">
        <f>C1339*J1339</f>
        <v>7.8539999999999999E-2</v>
      </c>
      <c r="N1339" s="30">
        <v>0</v>
      </c>
      <c r="O1339" s="27">
        <v>85</v>
      </c>
      <c r="P1339" s="27">
        <v>8516</v>
      </c>
      <c r="Q1339" s="27" t="s">
        <v>1702</v>
      </c>
      <c r="R1339" s="31">
        <f>VLOOKUP(Q1339,[1]Страна!D$1:F$120,2,FALSE)</f>
        <v>0.03</v>
      </c>
      <c r="S1339" s="32" t="s">
        <v>1795</v>
      </c>
      <c r="T1339" s="27" t="str">
        <f>VLOOKUP(S1339,[1]Страна!$A$2:$B$246,2,0)</f>
        <v xml:space="preserve">МАЛАЙЗИЯ </v>
      </c>
      <c r="W1339" s="34"/>
      <c r="X1339" s="35"/>
      <c r="Y1339" s="35"/>
      <c r="Z1339" s="36"/>
      <c r="AA1339" s="37"/>
      <c r="AB1339" s="38"/>
      <c r="AC1339" s="39"/>
    </row>
    <row r="1340" spans="1:29" ht="10.5" customHeight="1">
      <c r="A1340" s="25">
        <v>52429</v>
      </c>
      <c r="B1340" s="26" t="s">
        <v>1796</v>
      </c>
      <c r="C1340" s="27">
        <v>1</v>
      </c>
      <c r="D1340" s="27" t="s">
        <v>26</v>
      </c>
      <c r="E1340" s="28">
        <v>5503</v>
      </c>
      <c r="F1340" s="28">
        <v>5503</v>
      </c>
      <c r="G1340" s="28">
        <v>165.09</v>
      </c>
      <c r="H1340" s="28">
        <v>12.5</v>
      </c>
      <c r="I1340" s="28">
        <v>14</v>
      </c>
      <c r="J1340" s="29">
        <v>7.9464000000000007E-2</v>
      </c>
      <c r="K1340" s="28">
        <v>12.5</v>
      </c>
      <c r="L1340" s="28">
        <v>14</v>
      </c>
      <c r="M1340" s="29">
        <f>C1340*J1340</f>
        <v>7.9464000000000007E-2</v>
      </c>
      <c r="N1340" s="30">
        <v>0</v>
      </c>
      <c r="O1340" s="27">
        <v>85</v>
      </c>
      <c r="P1340" s="27">
        <v>8516</v>
      </c>
      <c r="Q1340" s="27" t="s">
        <v>1702</v>
      </c>
      <c r="R1340" s="31">
        <f>VLOOKUP(Q1340,[1]Страна!D$1:F$120,2,FALSE)</f>
        <v>0.03</v>
      </c>
      <c r="S1340" s="32" t="s">
        <v>1795</v>
      </c>
      <c r="T1340" s="27" t="str">
        <f>VLOOKUP(S1340,[1]Страна!$A$2:$B$246,2,0)</f>
        <v xml:space="preserve">МАЛАЙЗИЯ </v>
      </c>
      <c r="W1340" s="34"/>
      <c r="X1340" s="35" t="e">
        <f>VLOOKUP(W1340,$A$2:$S$5784,8,FALSE)</f>
        <v>#N/A</v>
      </c>
      <c r="Y1340" s="35" t="e">
        <f>VLOOKUP(W1340,A1338:$S$5784,9,FALSE)</f>
        <v>#N/A</v>
      </c>
      <c r="Z1340" s="36"/>
      <c r="AA1340" s="37"/>
      <c r="AB1340" s="38"/>
      <c r="AC1340" s="39"/>
    </row>
    <row r="1341" spans="1:29" ht="10.5" customHeight="1">
      <c r="A1341" s="25">
        <v>15584</v>
      </c>
      <c r="B1341" s="26" t="s">
        <v>1797</v>
      </c>
      <c r="C1341" s="27">
        <v>1</v>
      </c>
      <c r="D1341" s="27" t="s">
        <v>26</v>
      </c>
      <c r="E1341" s="28">
        <v>7161</v>
      </c>
      <c r="F1341" s="28">
        <v>7161</v>
      </c>
      <c r="G1341" s="28">
        <v>214.82999999999998</v>
      </c>
      <c r="H1341" s="28">
        <v>13</v>
      </c>
      <c r="I1341" s="28">
        <v>15</v>
      </c>
      <c r="J1341" s="29">
        <v>7.6230000000000006E-2</v>
      </c>
      <c r="K1341" s="28">
        <v>13</v>
      </c>
      <c r="L1341" s="28">
        <v>15</v>
      </c>
      <c r="M1341" s="29">
        <f>C1341*J1341</f>
        <v>7.6230000000000006E-2</v>
      </c>
      <c r="N1341" s="30">
        <v>0</v>
      </c>
      <c r="O1341" s="27">
        <v>83</v>
      </c>
      <c r="P1341" s="27">
        <v>8302</v>
      </c>
      <c r="Q1341" s="27" t="s">
        <v>1702</v>
      </c>
      <c r="R1341" s="31">
        <f>VLOOKUP(Q1341,[1]Страна!D$1:F$120,2,FALSE)</f>
        <v>0.03</v>
      </c>
      <c r="S1341" s="32" t="s">
        <v>1795</v>
      </c>
      <c r="T1341" s="27" t="str">
        <f>VLOOKUP(S1341,[1]Страна!$A$2:$B$246,2,0)</f>
        <v xml:space="preserve">МАЛАЙЗИЯ </v>
      </c>
      <c r="W1341" s="34"/>
      <c r="X1341" s="35" t="e">
        <f>VLOOKUP(W1341,$A$2:$S$5784,8,FALSE)</f>
        <v>#N/A</v>
      </c>
      <c r="Y1341" s="35" t="e">
        <f>VLOOKUP(W1341,A1339:$S$5784,9,FALSE)</f>
        <v>#N/A</v>
      </c>
      <c r="Z1341" s="36"/>
      <c r="AA1341" s="37"/>
      <c r="AB1341" s="38"/>
      <c r="AC1341" s="39"/>
    </row>
    <row r="1342" spans="1:29" ht="10.5" customHeight="1">
      <c r="A1342" s="25">
        <v>184184</v>
      </c>
      <c r="B1342" s="26" t="s">
        <v>1798</v>
      </c>
      <c r="C1342" s="27">
        <v>1</v>
      </c>
      <c r="D1342" s="27" t="s">
        <v>26</v>
      </c>
      <c r="E1342" s="28">
        <v>6310</v>
      </c>
      <c r="F1342" s="28">
        <v>6310</v>
      </c>
      <c r="G1342" s="28">
        <v>189.29999999999998</v>
      </c>
      <c r="H1342" s="28">
        <v>12.5</v>
      </c>
      <c r="I1342" s="28">
        <v>14</v>
      </c>
      <c r="J1342" s="29">
        <v>7.5999999999999998E-2</v>
      </c>
      <c r="K1342" s="28">
        <v>12.5</v>
      </c>
      <c r="L1342" s="28">
        <v>14</v>
      </c>
      <c r="M1342" s="29">
        <f>C1342*J1342</f>
        <v>7.5999999999999998E-2</v>
      </c>
      <c r="N1342" s="30">
        <v>0</v>
      </c>
      <c r="O1342" s="27">
        <v>85</v>
      </c>
      <c r="P1342" s="27">
        <v>8516</v>
      </c>
      <c r="Q1342" s="27" t="s">
        <v>1702</v>
      </c>
      <c r="R1342" s="31">
        <f>VLOOKUP(Q1342,[1]Страна!D$1:F$120,2,FALSE)</f>
        <v>0.03</v>
      </c>
      <c r="S1342" s="32" t="s">
        <v>1795</v>
      </c>
      <c r="T1342" s="27" t="str">
        <f>VLOOKUP(S1342,[1]Страна!$A$2:$B$246,2,0)</f>
        <v xml:space="preserve">МАЛАЙЗИЯ </v>
      </c>
      <c r="W1342" s="34"/>
      <c r="X1342" s="35" t="e">
        <f>VLOOKUP(W1342,$A$2:$S$5784,8,FALSE)</f>
        <v>#N/A</v>
      </c>
      <c r="Y1342" s="35" t="e">
        <f>VLOOKUP(W1342,A1340:$S$5784,9,FALSE)</f>
        <v>#N/A</v>
      </c>
      <c r="Z1342" s="36"/>
      <c r="AA1342" s="37"/>
      <c r="AB1342" s="38"/>
      <c r="AC1342" s="39"/>
    </row>
    <row r="1343" spans="1:29" ht="10.5" customHeight="1">
      <c r="A1343" s="25">
        <v>105873</v>
      </c>
      <c r="B1343" s="26" t="s">
        <v>1799</v>
      </c>
      <c r="C1343" s="27">
        <v>1</v>
      </c>
      <c r="D1343" s="27" t="s">
        <v>26</v>
      </c>
      <c r="E1343" s="28">
        <v>6044</v>
      </c>
      <c r="F1343" s="28">
        <v>6044</v>
      </c>
      <c r="G1343" s="28">
        <v>181.32</v>
      </c>
      <c r="H1343" s="28">
        <v>12.5</v>
      </c>
      <c r="I1343" s="28">
        <v>13.5</v>
      </c>
      <c r="J1343" s="29">
        <v>7.7616000000000004E-2</v>
      </c>
      <c r="K1343" s="28">
        <v>12.5</v>
      </c>
      <c r="L1343" s="28">
        <v>12.5</v>
      </c>
      <c r="M1343" s="29">
        <f>C1343*J1343</f>
        <v>7.7616000000000004E-2</v>
      </c>
      <c r="N1343" s="30">
        <v>0</v>
      </c>
      <c r="O1343" s="27">
        <v>85</v>
      </c>
      <c r="P1343" s="27">
        <v>8516</v>
      </c>
      <c r="Q1343" s="27" t="s">
        <v>1702</v>
      </c>
      <c r="R1343" s="31">
        <f>VLOOKUP(Q1343,[1]Страна!D$1:F$120,2,FALSE)</f>
        <v>0.03</v>
      </c>
      <c r="S1343" s="32" t="s">
        <v>1795</v>
      </c>
      <c r="T1343" s="27" t="str">
        <f>VLOOKUP(S1343,[1]Страна!$A$2:$B$246,2,0)</f>
        <v xml:space="preserve">МАЛАЙЗИЯ </v>
      </c>
      <c r="W1343" s="34"/>
      <c r="X1343" s="35" t="e">
        <f>VLOOKUP(W1343,$A$2:$S$5784,8,FALSE)</f>
        <v>#N/A</v>
      </c>
      <c r="Y1343" s="35" t="e">
        <f>VLOOKUP(W1343,A1341:$S$5784,9,FALSE)</f>
        <v>#N/A</v>
      </c>
      <c r="Z1343" s="36"/>
      <c r="AA1343" s="37"/>
      <c r="AB1343" s="38"/>
      <c r="AC1343" s="39"/>
    </row>
    <row r="1344" spans="1:29" ht="10.5" customHeight="1">
      <c r="A1344" s="41">
        <v>114081</v>
      </c>
      <c r="B1344" s="42" t="s">
        <v>1800</v>
      </c>
      <c r="C1344" s="43">
        <v>1</v>
      </c>
      <c r="D1344" s="44" t="s">
        <v>26</v>
      </c>
      <c r="E1344" s="45">
        <v>6167</v>
      </c>
      <c r="F1344" s="45">
        <v>6167</v>
      </c>
      <c r="G1344" s="46">
        <v>185.01</v>
      </c>
      <c r="H1344" s="46">
        <v>12.5</v>
      </c>
      <c r="I1344" s="46">
        <v>14</v>
      </c>
      <c r="J1344" s="47">
        <v>7.6920000000000001E-3</v>
      </c>
      <c r="K1344" s="46">
        <v>12.5</v>
      </c>
      <c r="L1344" s="46">
        <v>14</v>
      </c>
      <c r="M1344" s="47">
        <v>7.6920000000000001E-3</v>
      </c>
      <c r="N1344" s="48" t="s">
        <v>1801</v>
      </c>
      <c r="O1344" s="49">
        <v>85</v>
      </c>
      <c r="P1344" s="49">
        <v>8516</v>
      </c>
      <c r="Q1344" s="49" t="s">
        <v>1702</v>
      </c>
      <c r="R1344" s="50">
        <v>0.03</v>
      </c>
      <c r="S1344" s="51" t="s">
        <v>1795</v>
      </c>
      <c r="T1344" s="27" t="str">
        <f>VLOOKUP(S1344,[1]Страна!$A$2:$B$246,2,0)</f>
        <v xml:space="preserve">МАЛАЙЗИЯ </v>
      </c>
      <c r="W1344" s="34"/>
      <c r="X1344" s="35" t="e">
        <f>VLOOKUP(W1344,$A$2:$S$5784,8,FALSE)</f>
        <v>#N/A</v>
      </c>
      <c r="Y1344" s="35" t="e">
        <f>VLOOKUP(W1344,A1342:$S$5784,9,FALSE)</f>
        <v>#N/A</v>
      </c>
      <c r="Z1344" s="36"/>
      <c r="AA1344" s="37"/>
      <c r="AB1344" s="38"/>
      <c r="AC1344" s="39"/>
    </row>
    <row r="1345" spans="1:29" ht="10.5" customHeight="1">
      <c r="A1345" s="25">
        <v>53219</v>
      </c>
      <c r="B1345" s="26" t="s">
        <v>1802</v>
      </c>
      <c r="C1345" s="27">
        <v>1</v>
      </c>
      <c r="D1345" s="27" t="s">
        <v>26</v>
      </c>
      <c r="E1345" s="28">
        <v>6068</v>
      </c>
      <c r="F1345" s="28">
        <v>6068</v>
      </c>
      <c r="G1345" s="28">
        <v>182.04</v>
      </c>
      <c r="H1345" s="28">
        <v>13</v>
      </c>
      <c r="I1345" s="28">
        <v>14</v>
      </c>
      <c r="J1345" s="29">
        <v>2.1874999999999999E-2</v>
      </c>
      <c r="K1345" s="28">
        <v>13</v>
      </c>
      <c r="L1345" s="28">
        <v>14</v>
      </c>
      <c r="M1345" s="29">
        <f>C1345*J1345</f>
        <v>2.1874999999999999E-2</v>
      </c>
      <c r="N1345" s="30">
        <v>0</v>
      </c>
      <c r="O1345" s="27">
        <v>85</v>
      </c>
      <c r="P1345" s="27">
        <v>8516</v>
      </c>
      <c r="Q1345" s="27" t="s">
        <v>1702</v>
      </c>
      <c r="R1345" s="31">
        <f>VLOOKUP(Q1345,[1]Страна!D$1:F$120,2,FALSE)</f>
        <v>0.03</v>
      </c>
      <c r="S1345" s="32" t="s">
        <v>1795</v>
      </c>
      <c r="T1345" s="27" t="str">
        <f>VLOOKUP(S1345,[1]Страна!$A$2:$B$246,2,0)</f>
        <v xml:space="preserve">МАЛАЙЗИЯ </v>
      </c>
      <c r="W1345" s="40"/>
      <c r="X1345" s="35"/>
      <c r="Y1345" s="35"/>
      <c r="Z1345" s="36"/>
      <c r="AA1345" s="37"/>
      <c r="AB1345" s="38"/>
      <c r="AC1345" s="39"/>
    </row>
    <row r="1346" spans="1:29" ht="10.5" customHeight="1">
      <c r="A1346" s="25">
        <v>53109</v>
      </c>
      <c r="B1346" s="26" t="s">
        <v>1803</v>
      </c>
      <c r="C1346" s="27">
        <v>2</v>
      </c>
      <c r="D1346" s="27" t="s">
        <v>26</v>
      </c>
      <c r="E1346" s="28">
        <v>5537</v>
      </c>
      <c r="F1346" s="28">
        <v>11074</v>
      </c>
      <c r="G1346" s="28">
        <v>332.21999999999997</v>
      </c>
      <c r="H1346" s="28">
        <v>12.5</v>
      </c>
      <c r="I1346" s="28">
        <v>14</v>
      </c>
      <c r="J1346" s="29">
        <v>4.725E-2</v>
      </c>
      <c r="K1346" s="28">
        <v>25</v>
      </c>
      <c r="L1346" s="28">
        <v>28</v>
      </c>
      <c r="M1346" s="29">
        <f>C1346*J1346</f>
        <v>9.4500000000000001E-2</v>
      </c>
      <c r="N1346" s="30">
        <v>0</v>
      </c>
      <c r="O1346" s="27">
        <v>85</v>
      </c>
      <c r="P1346" s="27">
        <v>8516</v>
      </c>
      <c r="Q1346" s="27" t="s">
        <v>1702</v>
      </c>
      <c r="R1346" s="31">
        <f>VLOOKUP(Q1346,[1]Страна!D$1:F$120,2,FALSE)</f>
        <v>0.03</v>
      </c>
      <c r="S1346" s="32" t="s">
        <v>1795</v>
      </c>
      <c r="T1346" s="27" t="str">
        <f>VLOOKUP(S1346,[1]Страна!$A$2:$B$246,2,0)</f>
        <v xml:space="preserve">МАЛАЙЗИЯ </v>
      </c>
      <c r="W1346" s="34"/>
      <c r="X1346" s="35" t="e">
        <f t="shared" ref="X1346:X1352" si="147">VLOOKUP(W1346,$A$2:$S$5784,8,FALSE)</f>
        <v>#N/A</v>
      </c>
      <c r="Y1346" s="35" t="e">
        <f>VLOOKUP(W1346,A1344:$S$5784,9,FALSE)</f>
        <v>#N/A</v>
      </c>
      <c r="Z1346" s="36"/>
      <c r="AA1346" s="37"/>
      <c r="AB1346" s="38"/>
      <c r="AC1346" s="39"/>
    </row>
    <row r="1347" spans="1:29" ht="10.5" customHeight="1">
      <c r="A1347" s="25">
        <v>42750</v>
      </c>
      <c r="B1347" s="26" t="s">
        <v>1804</v>
      </c>
      <c r="C1347" s="27">
        <v>1</v>
      </c>
      <c r="D1347" s="27" t="s">
        <v>26</v>
      </c>
      <c r="E1347" s="28">
        <v>9958</v>
      </c>
      <c r="F1347" s="28">
        <v>9958</v>
      </c>
      <c r="G1347" s="28">
        <v>298.74</v>
      </c>
      <c r="H1347" s="28">
        <v>17.5</v>
      </c>
      <c r="I1347" s="28">
        <v>20.2</v>
      </c>
      <c r="J1347" s="29">
        <v>0.119254</v>
      </c>
      <c r="K1347" s="28">
        <v>17.5</v>
      </c>
      <c r="L1347" s="28">
        <v>20.2</v>
      </c>
      <c r="M1347" s="29">
        <f>C1347*J1347</f>
        <v>0.119254</v>
      </c>
      <c r="N1347" s="30">
        <v>0</v>
      </c>
      <c r="O1347" s="27">
        <v>85</v>
      </c>
      <c r="P1347" s="27">
        <v>8516</v>
      </c>
      <c r="Q1347" s="27" t="s">
        <v>1702</v>
      </c>
      <c r="R1347" s="31">
        <f>VLOOKUP(Q1347,[1]Страна!D$1:F$120,2,FALSE)</f>
        <v>0.03</v>
      </c>
      <c r="S1347" s="32" t="s">
        <v>1795</v>
      </c>
      <c r="T1347" s="27" t="str">
        <f>VLOOKUP(S1347,[1]Страна!$A$2:$B$246,2,0)</f>
        <v xml:space="preserve">МАЛАЙЗИЯ </v>
      </c>
      <c r="W1347" s="34"/>
      <c r="X1347" s="35" t="e">
        <f t="shared" si="147"/>
        <v>#N/A</v>
      </c>
      <c r="Y1347" s="35" t="e">
        <f>VLOOKUP(W1347,A1345:$S$5784,9,FALSE)</f>
        <v>#N/A</v>
      </c>
      <c r="Z1347" s="36"/>
      <c r="AA1347" s="37"/>
      <c r="AB1347" s="38"/>
      <c r="AC1347" s="39"/>
    </row>
    <row r="1348" spans="1:29" ht="10.5" customHeight="1">
      <c r="A1348" s="25">
        <v>164447</v>
      </c>
      <c r="B1348" s="26" t="s">
        <v>1805</v>
      </c>
      <c r="C1348" s="27">
        <v>1</v>
      </c>
      <c r="D1348" s="27" t="s">
        <v>26</v>
      </c>
      <c r="E1348" s="28">
        <v>5827</v>
      </c>
      <c r="F1348" s="28">
        <v>5827</v>
      </c>
      <c r="G1348" s="28">
        <v>174.81</v>
      </c>
      <c r="H1348" s="28">
        <v>13</v>
      </c>
      <c r="I1348" s="28">
        <v>14.7</v>
      </c>
      <c r="J1348" s="29">
        <v>7.8063999999999995E-2</v>
      </c>
      <c r="K1348" s="28">
        <v>13</v>
      </c>
      <c r="L1348" s="28">
        <v>14.7</v>
      </c>
      <c r="M1348" s="29">
        <f>C1348*J1348</f>
        <v>7.8063999999999995E-2</v>
      </c>
      <c r="N1348" s="30">
        <v>0</v>
      </c>
      <c r="O1348" s="27">
        <v>83</v>
      </c>
      <c r="P1348" s="27">
        <v>8302</v>
      </c>
      <c r="Q1348" s="27" t="s">
        <v>1702</v>
      </c>
      <c r="R1348" s="31">
        <f>VLOOKUP(Q1348,[1]Страна!D$1:F$120,2,FALSE)</f>
        <v>0.03</v>
      </c>
      <c r="S1348" s="32" t="s">
        <v>1795</v>
      </c>
      <c r="T1348" s="27" t="str">
        <f>VLOOKUP(S1348,[1]Страна!$A$2:$B$246,2,0)</f>
        <v xml:space="preserve">МАЛАЙЗИЯ </v>
      </c>
      <c r="W1348" s="34"/>
      <c r="X1348" s="35" t="e">
        <f t="shared" si="147"/>
        <v>#N/A</v>
      </c>
      <c r="Y1348" s="35" t="e">
        <f>VLOOKUP(W1348,A1346:$S$5784,9,FALSE)</f>
        <v>#N/A</v>
      </c>
      <c r="Z1348" s="36"/>
      <c r="AA1348" s="37"/>
      <c r="AB1348" s="38"/>
      <c r="AC1348" s="39"/>
    </row>
    <row r="1349" spans="1:29" ht="10.5" customHeight="1">
      <c r="A1349" s="25">
        <v>164445</v>
      </c>
      <c r="B1349" s="26" t="s">
        <v>1806</v>
      </c>
      <c r="C1349" s="27">
        <v>4</v>
      </c>
      <c r="D1349" s="27" t="s">
        <v>26</v>
      </c>
      <c r="E1349" s="28">
        <v>3876</v>
      </c>
      <c r="F1349" s="28">
        <v>15504</v>
      </c>
      <c r="G1349" s="28">
        <v>465.12</v>
      </c>
      <c r="H1349" s="28">
        <v>11</v>
      </c>
      <c r="I1349" s="28">
        <v>12</v>
      </c>
      <c r="J1349" s="29">
        <v>7.4414999999999995E-2</v>
      </c>
      <c r="K1349" s="28">
        <v>44</v>
      </c>
      <c r="L1349" s="28">
        <v>48</v>
      </c>
      <c r="M1349" s="29">
        <f>C1349*J1349</f>
        <v>0.29765999999999998</v>
      </c>
      <c r="N1349" s="30">
        <v>0</v>
      </c>
      <c r="O1349" s="27">
        <v>85</v>
      </c>
      <c r="P1349" s="27">
        <v>8516</v>
      </c>
      <c r="Q1349" s="27" t="s">
        <v>1702</v>
      </c>
      <c r="R1349" s="31">
        <f>VLOOKUP(Q1349,[1]Страна!D$1:F$120,2,FALSE)</f>
        <v>0.03</v>
      </c>
      <c r="S1349" s="32" t="s">
        <v>1795</v>
      </c>
      <c r="T1349" s="27" t="str">
        <f>VLOOKUP(S1349,[1]Страна!$A$2:$B$246,2,0)</f>
        <v xml:space="preserve">МАЛАЙЗИЯ </v>
      </c>
      <c r="W1349" s="34"/>
      <c r="X1349" s="35" t="e">
        <f t="shared" si="147"/>
        <v>#N/A</v>
      </c>
      <c r="Y1349" s="35" t="e">
        <f>VLOOKUP(W1349,A1347:$S$5784,9,FALSE)</f>
        <v>#N/A</v>
      </c>
      <c r="Z1349" s="36"/>
      <c r="AA1349" s="37"/>
      <c r="AB1349" s="38"/>
      <c r="AC1349" s="39"/>
    </row>
    <row r="1350" spans="1:29" ht="10.5" customHeight="1">
      <c r="A1350" s="25">
        <v>237411</v>
      </c>
      <c r="B1350" s="26" t="s">
        <v>1807</v>
      </c>
      <c r="C1350" s="27">
        <v>2</v>
      </c>
      <c r="D1350" s="27" t="s">
        <v>26</v>
      </c>
      <c r="E1350" s="28">
        <v>4134</v>
      </c>
      <c r="F1350" s="28">
        <v>8268</v>
      </c>
      <c r="G1350" s="28">
        <v>248.04</v>
      </c>
      <c r="H1350" s="28">
        <v>11.5</v>
      </c>
      <c r="I1350" s="28">
        <v>13</v>
      </c>
      <c r="J1350" s="29">
        <v>7.8049999999999994E-2</v>
      </c>
      <c r="K1350" s="28">
        <v>23</v>
      </c>
      <c r="L1350" s="28">
        <v>26</v>
      </c>
      <c r="M1350" s="29">
        <v>0.15609999999999999</v>
      </c>
      <c r="N1350" s="30">
        <v>0</v>
      </c>
      <c r="O1350" s="27">
        <v>85</v>
      </c>
      <c r="P1350" s="27">
        <v>8516</v>
      </c>
      <c r="Q1350" s="27" t="s">
        <v>1702</v>
      </c>
      <c r="R1350" s="31">
        <f>VLOOKUP(Q1350,[1]Страна!D$1:F$120,2,FALSE)</f>
        <v>0.03</v>
      </c>
      <c r="S1350" s="32" t="s">
        <v>1795</v>
      </c>
      <c r="T1350" s="27" t="str">
        <f>VLOOKUP(S1350,[1]Страна!$A$2:$B$246,2,0)</f>
        <v xml:space="preserve">МАЛАЙЗИЯ </v>
      </c>
      <c r="W1350" s="34"/>
      <c r="X1350" s="35" t="e">
        <f t="shared" si="147"/>
        <v>#N/A</v>
      </c>
      <c r="Y1350" s="35" t="e">
        <f>VLOOKUP(W1350,A1348:$S$5784,9,FALSE)</f>
        <v>#N/A</v>
      </c>
      <c r="Z1350" s="36"/>
      <c r="AA1350" s="37"/>
      <c r="AB1350" s="38"/>
      <c r="AC1350" s="39"/>
    </row>
    <row r="1351" spans="1:29" ht="10.5" customHeight="1">
      <c r="A1351" s="25" t="s">
        <v>1808</v>
      </c>
      <c r="B1351" s="26" t="s">
        <v>1809</v>
      </c>
      <c r="C1351" s="27">
        <v>5</v>
      </c>
      <c r="D1351" s="27" t="s">
        <v>220</v>
      </c>
      <c r="E1351" s="28">
        <v>73</v>
      </c>
      <c r="F1351" s="28">
        <f>C1351*E1351</f>
        <v>365</v>
      </c>
      <c r="G1351" s="28"/>
      <c r="H1351" s="28">
        <v>12.5</v>
      </c>
      <c r="I1351" s="28">
        <v>14.8</v>
      </c>
      <c r="J1351" s="29">
        <v>7.8063999999999995E-2</v>
      </c>
      <c r="K1351" s="28">
        <v>62.5</v>
      </c>
      <c r="L1351" s="28">
        <v>74</v>
      </c>
      <c r="M1351" s="29">
        <f>C1351*J1351</f>
        <v>0.39032</v>
      </c>
      <c r="N1351" s="30"/>
      <c r="O1351" s="27"/>
      <c r="P1351" s="27"/>
      <c r="Q1351" s="27" t="s">
        <v>1702</v>
      </c>
      <c r="R1351" s="31">
        <f>VLOOKUP(Q1351,[1]Страна!D$1:F$120,2,FALSE)</f>
        <v>0.03</v>
      </c>
      <c r="S1351" s="32" t="s">
        <v>1810</v>
      </c>
      <c r="T1351" s="27" t="e">
        <f>VLOOKUP(S1351,[1]Страна!$A$2:$B$246,2,0)</f>
        <v>#N/A</v>
      </c>
      <c r="W1351" s="34"/>
      <c r="X1351" s="35" t="e">
        <f t="shared" si="147"/>
        <v>#N/A</v>
      </c>
      <c r="Y1351" s="35" t="e">
        <f>VLOOKUP(W1351,A1349:$S$5784,9,FALSE)</f>
        <v>#N/A</v>
      </c>
      <c r="Z1351" s="36"/>
      <c r="AA1351" s="37"/>
      <c r="AB1351" s="38"/>
      <c r="AC1351" s="39"/>
    </row>
    <row r="1352" spans="1:29" ht="10.5" customHeight="1">
      <c r="A1352" s="41">
        <v>52430</v>
      </c>
      <c r="B1352" s="42" t="s">
        <v>1811</v>
      </c>
      <c r="C1352" s="43">
        <v>4</v>
      </c>
      <c r="D1352" s="44" t="s">
        <v>26</v>
      </c>
      <c r="E1352" s="45">
        <v>4947</v>
      </c>
      <c r="F1352" s="45">
        <v>19788</v>
      </c>
      <c r="G1352" s="46">
        <v>593.64</v>
      </c>
      <c r="H1352" s="46">
        <v>11.5</v>
      </c>
      <c r="I1352" s="46">
        <v>13</v>
      </c>
      <c r="J1352" s="47">
        <v>7.9464000000000007E-2</v>
      </c>
      <c r="K1352" s="46">
        <v>46</v>
      </c>
      <c r="L1352" s="46">
        <v>52</v>
      </c>
      <c r="M1352" s="47">
        <v>0.31785600000000003</v>
      </c>
      <c r="N1352" s="48">
        <v>0</v>
      </c>
      <c r="O1352" s="49">
        <v>85</v>
      </c>
      <c r="P1352" s="49">
        <v>8516</v>
      </c>
      <c r="Q1352" s="49" t="s">
        <v>1702</v>
      </c>
      <c r="R1352" s="50">
        <v>0.03</v>
      </c>
      <c r="S1352" s="51" t="s">
        <v>1795</v>
      </c>
      <c r="T1352" s="27" t="str">
        <f>VLOOKUP(S1352,[1]Страна!$A$2:$B$246,2,0)</f>
        <v xml:space="preserve">МАЛАЙЗИЯ </v>
      </c>
      <c r="W1352" s="34"/>
      <c r="X1352" s="35" t="e">
        <f t="shared" si="147"/>
        <v>#N/A</v>
      </c>
      <c r="Y1352" s="35" t="e">
        <f>VLOOKUP(W1352,A1350:$S$5784,9,FALSE)</f>
        <v>#N/A</v>
      </c>
      <c r="Z1352" s="36"/>
      <c r="AA1352" s="37"/>
      <c r="AB1352" s="38"/>
      <c r="AC1352" s="39"/>
    </row>
    <row r="1353" spans="1:29" ht="10.5" customHeight="1">
      <c r="A1353" s="25" t="s">
        <v>1812</v>
      </c>
      <c r="B1353" s="26" t="s">
        <v>1813</v>
      </c>
      <c r="C1353" s="27">
        <v>10</v>
      </c>
      <c r="D1353" s="27" t="s">
        <v>220</v>
      </c>
      <c r="E1353" s="28">
        <v>73</v>
      </c>
      <c r="F1353" s="28">
        <f>C1353*E1353</f>
        <v>730</v>
      </c>
      <c r="G1353" s="28"/>
      <c r="H1353" s="28">
        <v>12.5</v>
      </c>
      <c r="I1353" s="28">
        <v>14.8</v>
      </c>
      <c r="J1353" s="29">
        <v>7.8063999999999995E-2</v>
      </c>
      <c r="K1353" s="28">
        <v>125</v>
      </c>
      <c r="L1353" s="28">
        <v>148</v>
      </c>
      <c r="M1353" s="29">
        <f>C1353*J1353</f>
        <v>0.78064</v>
      </c>
      <c r="N1353" s="30"/>
      <c r="O1353" s="27"/>
      <c r="P1353" s="27"/>
      <c r="Q1353" s="27" t="s">
        <v>1702</v>
      </c>
      <c r="R1353" s="31">
        <f>VLOOKUP(Q1353,[1]Страна!D$1:F$120,2,FALSE)</f>
        <v>0.03</v>
      </c>
      <c r="S1353" s="32" t="s">
        <v>1795</v>
      </c>
      <c r="T1353" s="27" t="str">
        <f>VLOOKUP(S1353,[1]Страна!$A$2:$B$246,2,0)</f>
        <v xml:space="preserve">МАЛАЙЗИЯ </v>
      </c>
      <c r="W1353" s="40"/>
      <c r="X1353" s="35"/>
      <c r="Y1353" s="35"/>
      <c r="Z1353" s="36"/>
      <c r="AA1353" s="37"/>
      <c r="AB1353" s="38"/>
      <c r="AC1353" s="39"/>
    </row>
    <row r="1354" spans="1:29" ht="10.5" customHeight="1">
      <c r="A1354" s="41">
        <v>114076</v>
      </c>
      <c r="B1354" s="42" t="s">
        <v>1814</v>
      </c>
      <c r="C1354" s="43">
        <v>1</v>
      </c>
      <c r="D1354" s="44" t="s">
        <v>26</v>
      </c>
      <c r="E1354" s="45">
        <v>4823</v>
      </c>
      <c r="F1354" s="45">
        <v>4823</v>
      </c>
      <c r="G1354" s="46">
        <v>144.69</v>
      </c>
      <c r="H1354" s="46">
        <v>11.5</v>
      </c>
      <c r="I1354" s="46">
        <v>13</v>
      </c>
      <c r="J1354" s="47">
        <v>7.4414999999999995E-2</v>
      </c>
      <c r="K1354" s="46">
        <v>11.5</v>
      </c>
      <c r="L1354" s="46">
        <v>13</v>
      </c>
      <c r="M1354" s="47">
        <v>7.4414999999999995E-2</v>
      </c>
      <c r="N1354" s="48" t="s">
        <v>1815</v>
      </c>
      <c r="O1354" s="49">
        <v>85</v>
      </c>
      <c r="P1354" s="49">
        <v>8516</v>
      </c>
      <c r="Q1354" s="49" t="s">
        <v>1702</v>
      </c>
      <c r="R1354" s="50">
        <v>0.03</v>
      </c>
      <c r="S1354" s="51" t="s">
        <v>1795</v>
      </c>
      <c r="T1354" s="27" t="str">
        <f>VLOOKUP(S1354,[1]Страна!$A$2:$B$246,2,0)</f>
        <v xml:space="preserve">МАЛАЙЗИЯ </v>
      </c>
      <c r="W1354" s="34"/>
      <c r="X1354" s="35" t="e">
        <f>VLOOKUP(W1354,$A$2:$S$5784,8,FALSE)</f>
        <v>#N/A</v>
      </c>
      <c r="Y1354" s="35" t="e">
        <f>VLOOKUP(W1354,A1352:$S$5784,9,FALSE)</f>
        <v>#N/A</v>
      </c>
      <c r="Z1354" s="36"/>
      <c r="AA1354" s="37"/>
      <c r="AB1354" s="38"/>
      <c r="AC1354" s="39"/>
    </row>
    <row r="1355" spans="1:29" ht="10.5" customHeight="1">
      <c r="A1355" s="25" t="s">
        <v>1816</v>
      </c>
      <c r="B1355" s="26" t="s">
        <v>1817</v>
      </c>
      <c r="C1355" s="27">
        <v>10</v>
      </c>
      <c r="D1355" s="27" t="s">
        <v>220</v>
      </c>
      <c r="E1355" s="28">
        <v>74</v>
      </c>
      <c r="F1355" s="28">
        <f>C1355*E1355</f>
        <v>740</v>
      </c>
      <c r="G1355" s="28"/>
      <c r="H1355" s="28">
        <v>11.5</v>
      </c>
      <c r="I1355" s="28">
        <v>13</v>
      </c>
      <c r="J1355" s="29">
        <v>7.8063999999999995E-2</v>
      </c>
      <c r="K1355" s="28"/>
      <c r="L1355" s="28"/>
      <c r="M1355" s="29">
        <f>C1355*J1355</f>
        <v>0.78064</v>
      </c>
      <c r="N1355" s="30"/>
      <c r="O1355" s="27">
        <v>85</v>
      </c>
      <c r="P1355" s="27">
        <v>8516</v>
      </c>
      <c r="Q1355" s="27" t="s">
        <v>1702</v>
      </c>
      <c r="R1355" s="31">
        <f>VLOOKUP(Q1355,[1]Страна!D$1:F$120,2,FALSE)</f>
        <v>0.03</v>
      </c>
      <c r="S1355" s="32" t="s">
        <v>1795</v>
      </c>
      <c r="T1355" s="27" t="str">
        <f>VLOOKUP(S1355,[1]Страна!$A$2:$B$246,2,0)</f>
        <v xml:space="preserve">МАЛАЙЗИЯ </v>
      </c>
      <c r="W1355" s="40"/>
      <c r="X1355" s="35"/>
      <c r="Y1355" s="35"/>
      <c r="Z1355" s="36"/>
      <c r="AA1355" s="37"/>
      <c r="AB1355" s="38"/>
      <c r="AC1355" s="39"/>
    </row>
    <row r="1356" spans="1:29" ht="10.5" customHeight="1">
      <c r="A1356" s="25">
        <v>52431</v>
      </c>
      <c r="B1356" s="26" t="s">
        <v>1818</v>
      </c>
      <c r="C1356" s="27">
        <v>1</v>
      </c>
      <c r="D1356" s="27" t="s">
        <v>26</v>
      </c>
      <c r="E1356" s="28">
        <v>6690</v>
      </c>
      <c r="F1356" s="28">
        <v>6690</v>
      </c>
      <c r="G1356" s="28">
        <v>200.7</v>
      </c>
      <c r="H1356" s="28">
        <v>12</v>
      </c>
      <c r="I1356" s="28">
        <v>13.5</v>
      </c>
      <c r="J1356" s="29">
        <v>7.9464000000000007E-2</v>
      </c>
      <c r="K1356" s="28">
        <v>12</v>
      </c>
      <c r="L1356" s="28">
        <v>13.5</v>
      </c>
      <c r="M1356" s="29">
        <f>C1356*J1356</f>
        <v>7.9464000000000007E-2</v>
      </c>
      <c r="N1356" s="30">
        <v>0</v>
      </c>
      <c r="O1356" s="27">
        <v>85</v>
      </c>
      <c r="P1356" s="27">
        <v>8516</v>
      </c>
      <c r="Q1356" s="27" t="s">
        <v>1702</v>
      </c>
      <c r="R1356" s="31">
        <f>VLOOKUP(Q1356,[1]Страна!D$1:F$120,2,FALSE)</f>
        <v>0.03</v>
      </c>
      <c r="S1356" s="32" t="s">
        <v>1795</v>
      </c>
      <c r="T1356" s="27" t="str">
        <f>VLOOKUP(S1356,[1]Страна!$A$2:$B$246,2,0)</f>
        <v xml:space="preserve">МАЛАЙЗИЯ </v>
      </c>
      <c r="W1356" s="34"/>
      <c r="X1356" s="35" t="e">
        <f>VLOOKUP(W1356,$A$2:$S$5784,8,FALSE)</f>
        <v>#N/A</v>
      </c>
      <c r="Y1356" s="35" t="e">
        <f>VLOOKUP(W1356,A1354:$S$5784,9,FALSE)</f>
        <v>#N/A</v>
      </c>
      <c r="Z1356" s="36"/>
      <c r="AA1356" s="37"/>
      <c r="AB1356" s="38"/>
      <c r="AC1356" s="39"/>
    </row>
    <row r="1357" spans="1:29" ht="10.5" customHeight="1">
      <c r="A1357" s="25" t="s">
        <v>1819</v>
      </c>
      <c r="B1357" s="26" t="s">
        <v>1820</v>
      </c>
      <c r="C1357" s="27">
        <v>10</v>
      </c>
      <c r="D1357" s="27" t="s">
        <v>220</v>
      </c>
      <c r="E1357" s="28">
        <v>79</v>
      </c>
      <c r="F1357" s="28">
        <f>C1357*E1357</f>
        <v>790</v>
      </c>
      <c r="G1357" s="28"/>
      <c r="H1357" s="28">
        <v>11.5</v>
      </c>
      <c r="I1357" s="28">
        <v>13</v>
      </c>
      <c r="J1357" s="29">
        <v>7.9464000000000007E-2</v>
      </c>
      <c r="K1357" s="28"/>
      <c r="L1357" s="28"/>
      <c r="M1357" s="29">
        <f>C1357*J1357</f>
        <v>0.79464000000000001</v>
      </c>
      <c r="N1357" s="30"/>
      <c r="O1357" s="27">
        <v>85</v>
      </c>
      <c r="P1357" s="27">
        <v>8516</v>
      </c>
      <c r="Q1357" s="27" t="s">
        <v>1702</v>
      </c>
      <c r="R1357" s="31">
        <f>VLOOKUP(Q1357,[1]Страна!D$1:F$120,2,FALSE)</f>
        <v>0.03</v>
      </c>
      <c r="S1357" s="32" t="s">
        <v>1795</v>
      </c>
      <c r="T1357" s="27" t="str">
        <f>VLOOKUP(S1357,[1]Страна!$A$2:$B$246,2,0)</f>
        <v xml:space="preserve">МАЛАЙЗИЯ </v>
      </c>
      <c r="W1357" s="34"/>
      <c r="X1357" s="35" t="e">
        <f>VLOOKUP(W1357,$A$2:$S$5784,8,FALSE)</f>
        <v>#N/A</v>
      </c>
      <c r="Y1357" s="35" t="e">
        <f>VLOOKUP(W1357,A1355:$S$5784,9,FALSE)</f>
        <v>#N/A</v>
      </c>
      <c r="Z1357" s="36"/>
      <c r="AA1357" s="37"/>
      <c r="AB1357" s="38"/>
      <c r="AC1357" s="39"/>
    </row>
    <row r="1358" spans="1:29" ht="10.5" customHeight="1">
      <c r="A1358" s="25">
        <v>184188</v>
      </c>
      <c r="B1358" s="26" t="s">
        <v>1821</v>
      </c>
      <c r="C1358" s="27">
        <v>1</v>
      </c>
      <c r="D1358" s="27" t="s">
        <v>26</v>
      </c>
      <c r="E1358" s="28">
        <v>6093</v>
      </c>
      <c r="F1358" s="28">
        <v>6093</v>
      </c>
      <c r="G1358" s="28">
        <v>182.79</v>
      </c>
      <c r="H1358" s="28">
        <v>11.5</v>
      </c>
      <c r="I1358" s="28">
        <v>13</v>
      </c>
      <c r="J1358" s="29">
        <v>7.6230000000000006E-2</v>
      </c>
      <c r="K1358" s="28">
        <v>11.5</v>
      </c>
      <c r="L1358" s="28">
        <v>13</v>
      </c>
      <c r="M1358" s="29">
        <v>7.6230000000000006E-2</v>
      </c>
      <c r="N1358" s="30" t="s">
        <v>1822</v>
      </c>
      <c r="O1358" s="27">
        <v>85</v>
      </c>
      <c r="P1358" s="27">
        <v>8516</v>
      </c>
      <c r="Q1358" s="27" t="s">
        <v>1702</v>
      </c>
      <c r="R1358" s="31">
        <f>VLOOKUP(Q1358,[1]Страна!D$1:F$120,2,FALSE)</f>
        <v>0.03</v>
      </c>
      <c r="S1358" s="32" t="s">
        <v>1795</v>
      </c>
      <c r="T1358" s="27" t="str">
        <f>VLOOKUP(S1358,[1]Страна!$A$2:$B$246,2,0)</f>
        <v xml:space="preserve">МАЛАЙЗИЯ </v>
      </c>
      <c r="W1358" s="34"/>
      <c r="X1358" s="35" t="e">
        <f>VLOOKUP(W1358,$A$2:$S$5784,8,FALSE)</f>
        <v>#N/A</v>
      </c>
      <c r="Y1358" s="35" t="e">
        <f>VLOOKUP(W1358,A1356:$S$5784,9,FALSE)</f>
        <v>#N/A</v>
      </c>
      <c r="Z1358" s="36"/>
      <c r="AA1358" s="37"/>
      <c r="AB1358" s="38"/>
      <c r="AC1358" s="39"/>
    </row>
    <row r="1359" spans="1:29" ht="10.5" customHeight="1">
      <c r="A1359" s="25" t="s">
        <v>1823</v>
      </c>
      <c r="B1359" s="26" t="s">
        <v>1824</v>
      </c>
      <c r="C1359" s="27">
        <v>5</v>
      </c>
      <c r="D1359" s="27" t="s">
        <v>220</v>
      </c>
      <c r="E1359" s="28">
        <v>80</v>
      </c>
      <c r="F1359" s="28">
        <f>C1359*E1359</f>
        <v>400</v>
      </c>
      <c r="G1359" s="28"/>
      <c r="H1359" s="28">
        <v>23</v>
      </c>
      <c r="I1359" s="28">
        <v>26</v>
      </c>
      <c r="J1359" s="29">
        <v>7.9464000000000007E-2</v>
      </c>
      <c r="K1359" s="28"/>
      <c r="L1359" s="28"/>
      <c r="M1359" s="29">
        <f>C1359*J1359</f>
        <v>0.39732000000000001</v>
      </c>
      <c r="N1359" s="30"/>
      <c r="O1359" s="27">
        <v>85</v>
      </c>
      <c r="P1359" s="27">
        <v>8516</v>
      </c>
      <c r="Q1359" s="27" t="s">
        <v>1702</v>
      </c>
      <c r="R1359" s="31">
        <f>VLOOKUP(Q1359,[1]Страна!D$1:F$120,2,FALSE)</f>
        <v>0.03</v>
      </c>
      <c r="S1359" s="32" t="s">
        <v>1795</v>
      </c>
      <c r="T1359" s="27" t="str">
        <f>VLOOKUP(S1359,[1]Страна!$A$2:$B$246,2,0)</f>
        <v xml:space="preserve">МАЛАЙЗИЯ </v>
      </c>
      <c r="W1359" s="34"/>
      <c r="X1359" s="35"/>
      <c r="Y1359" s="35"/>
      <c r="Z1359" s="36"/>
      <c r="AA1359" s="37"/>
      <c r="AB1359" s="38"/>
      <c r="AC1359" s="39"/>
    </row>
    <row r="1360" spans="1:29" ht="10.5" customHeight="1">
      <c r="A1360" s="25">
        <v>52434</v>
      </c>
      <c r="B1360" s="26" t="s">
        <v>1825</v>
      </c>
      <c r="C1360" s="27">
        <v>1</v>
      </c>
      <c r="D1360" s="27" t="s">
        <v>26</v>
      </c>
      <c r="E1360" s="28">
        <v>5362</v>
      </c>
      <c r="F1360" s="28">
        <v>5362</v>
      </c>
      <c r="G1360" s="28">
        <v>160.86000000000001</v>
      </c>
      <c r="H1360" s="28">
        <v>11.5</v>
      </c>
      <c r="I1360" s="28">
        <v>13</v>
      </c>
      <c r="J1360" s="29">
        <v>7.9464000000000007E-2</v>
      </c>
      <c r="K1360" s="28">
        <v>11.5</v>
      </c>
      <c r="L1360" s="28">
        <v>13</v>
      </c>
      <c r="M1360" s="29">
        <v>7.9464000000000007E-2</v>
      </c>
      <c r="N1360" s="30">
        <v>0</v>
      </c>
      <c r="O1360" s="27">
        <v>85</v>
      </c>
      <c r="P1360" s="27">
        <v>8516</v>
      </c>
      <c r="Q1360" s="27" t="s">
        <v>1702</v>
      </c>
      <c r="R1360" s="31">
        <f>VLOOKUP(Q1360,[1]Страна!D$1:F$120,2,FALSE)</f>
        <v>0.03</v>
      </c>
      <c r="S1360" s="32" t="s">
        <v>1795</v>
      </c>
      <c r="T1360" s="27" t="str">
        <f>VLOOKUP(S1360,[1]Страна!$A$2:$B$246,2,0)</f>
        <v xml:space="preserve">МАЛАЙЗИЯ </v>
      </c>
      <c r="W1360" s="34"/>
      <c r="X1360" s="35" t="e">
        <f>VLOOKUP(W1360,$A$2:$S$5784,8,FALSE)</f>
        <v>#N/A</v>
      </c>
      <c r="Y1360" s="35" t="e">
        <f>VLOOKUP(W1360,A1358:$S$5784,9,FALSE)</f>
        <v>#N/A</v>
      </c>
      <c r="Z1360" s="36"/>
      <c r="AA1360" s="37"/>
      <c r="AB1360" s="38"/>
      <c r="AC1360" s="39"/>
    </row>
    <row r="1361" spans="1:29" ht="10.5" customHeight="1">
      <c r="A1361" s="25" t="s">
        <v>1826</v>
      </c>
      <c r="B1361" s="26" t="s">
        <v>1827</v>
      </c>
      <c r="C1361" s="27">
        <v>10</v>
      </c>
      <c r="D1361" s="27" t="s">
        <v>220</v>
      </c>
      <c r="E1361" s="28">
        <v>89</v>
      </c>
      <c r="F1361" s="28">
        <v>890</v>
      </c>
      <c r="G1361" s="28"/>
      <c r="H1361" s="28">
        <f>K1361/C1361</f>
        <v>10</v>
      </c>
      <c r="I1361" s="28">
        <f>L1361/C1361</f>
        <v>13</v>
      </c>
      <c r="J1361" s="29">
        <v>5.3999999999999999E-2</v>
      </c>
      <c r="K1361" s="28">
        <v>100</v>
      </c>
      <c r="L1361" s="28">
        <v>130</v>
      </c>
      <c r="M1361" s="29">
        <v>0.54</v>
      </c>
      <c r="N1361" s="30"/>
      <c r="O1361" s="27">
        <v>85</v>
      </c>
      <c r="P1361" s="27">
        <v>8516</v>
      </c>
      <c r="Q1361" s="27" t="s">
        <v>1702</v>
      </c>
      <c r="R1361" s="31">
        <f>VLOOKUP(Q1361,[1]Страна!D$1:F$120,2,FALSE)</f>
        <v>0.03</v>
      </c>
      <c r="S1361" s="32" t="s">
        <v>1795</v>
      </c>
      <c r="T1361" s="27" t="str">
        <f>VLOOKUP(S1361,[1]Страна!$A$2:$B$246,2,0)</f>
        <v xml:space="preserve">МАЛАЙЗИЯ </v>
      </c>
      <c r="W1361" s="34"/>
      <c r="X1361" s="35" t="e">
        <f>VLOOKUP(W1361,$A$2:$S$5784,8,FALSE)</f>
        <v>#N/A</v>
      </c>
      <c r="Y1361" s="35" t="e">
        <f>VLOOKUP(W1361,A1359:$S$5784,9,FALSE)</f>
        <v>#N/A</v>
      </c>
      <c r="Z1361" s="36"/>
      <c r="AA1361" s="37"/>
      <c r="AB1361" s="38"/>
      <c r="AC1361" s="39"/>
    </row>
    <row r="1362" spans="1:29" ht="10.5" customHeight="1">
      <c r="A1362" s="25">
        <v>175410</v>
      </c>
      <c r="B1362" s="26" t="s">
        <v>1828</v>
      </c>
      <c r="C1362" s="27">
        <v>1</v>
      </c>
      <c r="D1362" s="27" t="s">
        <v>26</v>
      </c>
      <c r="E1362" s="28">
        <v>5564</v>
      </c>
      <c r="F1362" s="28">
        <v>5564</v>
      </c>
      <c r="G1362" s="28">
        <v>166.92</v>
      </c>
      <c r="H1362" s="28">
        <v>11.5</v>
      </c>
      <c r="I1362" s="28">
        <v>13</v>
      </c>
      <c r="J1362" s="29">
        <v>7.4414999999999995E-2</v>
      </c>
      <c r="K1362" s="28">
        <v>11.5</v>
      </c>
      <c r="L1362" s="28">
        <v>13</v>
      </c>
      <c r="M1362" s="29">
        <f>C1362*J1362</f>
        <v>7.4414999999999995E-2</v>
      </c>
      <c r="N1362" s="30">
        <v>0</v>
      </c>
      <c r="O1362" s="27">
        <v>85</v>
      </c>
      <c r="P1362" s="27">
        <v>8516</v>
      </c>
      <c r="Q1362" s="27" t="s">
        <v>1702</v>
      </c>
      <c r="R1362" s="31">
        <f>VLOOKUP(Q1362,[1]Страна!D$1:F$120,2,FALSE)</f>
        <v>0.03</v>
      </c>
      <c r="S1362" s="32" t="s">
        <v>1795</v>
      </c>
      <c r="T1362" s="27" t="str">
        <f>VLOOKUP(S1362,[1]Страна!$A$2:$B$246,2,0)</f>
        <v xml:space="preserve">МАЛАЙЗИЯ </v>
      </c>
      <c r="W1362" s="34"/>
      <c r="X1362" s="35"/>
      <c r="Y1362" s="35"/>
      <c r="Z1362" s="36"/>
      <c r="AA1362" s="37"/>
      <c r="AB1362" s="38"/>
      <c r="AC1362" s="39"/>
    </row>
    <row r="1363" spans="1:29" ht="10.5" customHeight="1">
      <c r="A1363" s="25">
        <v>52435</v>
      </c>
      <c r="B1363" s="26" t="s">
        <v>1829</v>
      </c>
      <c r="C1363" s="27">
        <v>1</v>
      </c>
      <c r="D1363" s="27" t="s">
        <v>26</v>
      </c>
      <c r="E1363" s="28">
        <v>5620</v>
      </c>
      <c r="F1363" s="28">
        <v>5620</v>
      </c>
      <c r="G1363" s="28">
        <v>168.6</v>
      </c>
      <c r="H1363" s="28">
        <v>11.5</v>
      </c>
      <c r="I1363" s="28">
        <v>13</v>
      </c>
      <c r="J1363" s="29">
        <v>8.1872E-2</v>
      </c>
      <c r="K1363" s="28">
        <v>11.5</v>
      </c>
      <c r="L1363" s="28">
        <v>13</v>
      </c>
      <c r="M1363" s="29">
        <f>C1363*J1363</f>
        <v>8.1872E-2</v>
      </c>
      <c r="N1363" s="30">
        <v>0</v>
      </c>
      <c r="O1363" s="27">
        <v>85</v>
      </c>
      <c r="P1363" s="27">
        <v>8516</v>
      </c>
      <c r="Q1363" s="27" t="s">
        <v>1702</v>
      </c>
      <c r="R1363" s="31">
        <f>VLOOKUP(Q1363,[1]Страна!D$1:F$120,2,FALSE)</f>
        <v>0.03</v>
      </c>
      <c r="S1363" s="32" t="s">
        <v>1795</v>
      </c>
      <c r="T1363" s="27" t="str">
        <f>VLOOKUP(S1363,[1]Страна!$A$2:$B$246,2,0)</f>
        <v xml:space="preserve">МАЛАЙЗИЯ </v>
      </c>
      <c r="W1363" s="34"/>
      <c r="X1363" s="35" t="e">
        <f t="shared" ref="X1363:X1373" si="148">VLOOKUP(W1363,$A$2:$S$5784,8,FALSE)</f>
        <v>#N/A</v>
      </c>
      <c r="Y1363" s="35" t="e">
        <f>VLOOKUP(W1363,A1361:$S$5784,9,FALSE)</f>
        <v>#N/A</v>
      </c>
      <c r="Z1363" s="36"/>
      <c r="AA1363" s="37"/>
      <c r="AB1363" s="38"/>
      <c r="AC1363" s="39"/>
    </row>
    <row r="1364" spans="1:29" ht="10.5" customHeight="1">
      <c r="A1364" s="25" t="s">
        <v>1830</v>
      </c>
      <c r="B1364" s="26" t="s">
        <v>1831</v>
      </c>
      <c r="C1364" s="27">
        <v>10</v>
      </c>
      <c r="D1364" s="27" t="s">
        <v>220</v>
      </c>
      <c r="E1364" s="28">
        <v>75</v>
      </c>
      <c r="F1364" s="28">
        <f>C1364*E1364</f>
        <v>750</v>
      </c>
      <c r="G1364" s="28"/>
      <c r="H1364" s="28">
        <v>11.5</v>
      </c>
      <c r="I1364" s="28">
        <v>13</v>
      </c>
      <c r="J1364" s="29">
        <v>8.1872E-2</v>
      </c>
      <c r="K1364" s="28"/>
      <c r="L1364" s="28"/>
      <c r="M1364" s="29">
        <f>C1364*J1364</f>
        <v>0.81872</v>
      </c>
      <c r="N1364" s="30"/>
      <c r="O1364" s="27">
        <v>85</v>
      </c>
      <c r="P1364" s="27">
        <v>8516</v>
      </c>
      <c r="Q1364" s="27" t="s">
        <v>1702</v>
      </c>
      <c r="R1364" s="31">
        <f>VLOOKUP(Q1364,[1]Страна!D$1:F$120,2,FALSE)</f>
        <v>0.03</v>
      </c>
      <c r="S1364" s="32" t="s">
        <v>1795</v>
      </c>
      <c r="T1364" s="27" t="str">
        <f>VLOOKUP(S1364,[1]Страна!$A$2:$B$246,2,0)</f>
        <v xml:space="preserve">МАЛАЙЗИЯ </v>
      </c>
      <c r="W1364" s="34"/>
      <c r="X1364" s="35" t="e">
        <f t="shared" si="148"/>
        <v>#N/A</v>
      </c>
      <c r="Y1364" s="35" t="e">
        <f>VLOOKUP(W1364,A1362:$S$5784,9,FALSE)</f>
        <v>#N/A</v>
      </c>
      <c r="Z1364" s="36"/>
      <c r="AA1364" s="37"/>
      <c r="AB1364" s="38"/>
      <c r="AC1364" s="39"/>
    </row>
    <row r="1365" spans="1:29" ht="10.5" customHeight="1">
      <c r="A1365" s="25">
        <v>164448</v>
      </c>
      <c r="B1365" s="26" t="s">
        <v>1832</v>
      </c>
      <c r="C1365" s="27">
        <v>1</v>
      </c>
      <c r="D1365" s="27" t="s">
        <v>26</v>
      </c>
      <c r="E1365" s="28">
        <v>5679</v>
      </c>
      <c r="F1365" s="28">
        <v>5679</v>
      </c>
      <c r="G1365" s="28">
        <v>170.37</v>
      </c>
      <c r="H1365" s="28">
        <v>11.5</v>
      </c>
      <c r="I1365" s="28">
        <v>13</v>
      </c>
      <c r="J1365" s="29">
        <v>7.9967999999999997E-2</v>
      </c>
      <c r="K1365" s="28">
        <v>11.5</v>
      </c>
      <c r="L1365" s="28">
        <v>13</v>
      </c>
      <c r="M1365" s="29">
        <v>7.9967999999999997E-2</v>
      </c>
      <c r="N1365" s="30">
        <v>0</v>
      </c>
      <c r="O1365" s="27">
        <v>85</v>
      </c>
      <c r="P1365" s="27">
        <v>8516</v>
      </c>
      <c r="Q1365" s="27" t="s">
        <v>1702</v>
      </c>
      <c r="R1365" s="31">
        <f>VLOOKUP(Q1365,[1]Страна!D$1:F$120,2,FALSE)</f>
        <v>0.03</v>
      </c>
      <c r="S1365" s="32" t="s">
        <v>1795</v>
      </c>
      <c r="T1365" s="27" t="str">
        <f>VLOOKUP(S1365,[1]Страна!$A$2:$B$246,2,0)</f>
        <v xml:space="preserve">МАЛАЙЗИЯ </v>
      </c>
      <c r="W1365" s="34"/>
      <c r="X1365" s="35" t="e">
        <f t="shared" si="148"/>
        <v>#N/A</v>
      </c>
      <c r="Y1365" s="35" t="e">
        <f>VLOOKUP(W1365,A1363:$S$5784,9,FALSE)</f>
        <v>#N/A</v>
      </c>
      <c r="Z1365" s="36"/>
      <c r="AA1365" s="37"/>
      <c r="AB1365" s="38"/>
      <c r="AC1365" s="39"/>
    </row>
    <row r="1366" spans="1:29" ht="10.5" customHeight="1">
      <c r="A1366" s="25">
        <v>52432</v>
      </c>
      <c r="B1366" s="26" t="s">
        <v>1833</v>
      </c>
      <c r="C1366" s="27">
        <v>1</v>
      </c>
      <c r="D1366" s="27" t="s">
        <v>26</v>
      </c>
      <c r="E1366" s="28">
        <v>5694</v>
      </c>
      <c r="F1366" s="28">
        <v>5694</v>
      </c>
      <c r="G1366" s="28">
        <v>170.82</v>
      </c>
      <c r="H1366" s="28">
        <v>12</v>
      </c>
      <c r="I1366" s="28">
        <v>13.5</v>
      </c>
      <c r="J1366" s="29">
        <v>7.7616000000000004E-2</v>
      </c>
      <c r="K1366" s="28">
        <v>12</v>
      </c>
      <c r="L1366" s="28">
        <v>13.5</v>
      </c>
      <c r="M1366" s="29">
        <f t="shared" ref="M1366:M1372" si="149">C1366*J1366</f>
        <v>7.7616000000000004E-2</v>
      </c>
      <c r="N1366" s="30">
        <v>0</v>
      </c>
      <c r="O1366" s="27">
        <v>85</v>
      </c>
      <c r="P1366" s="27">
        <v>8516</v>
      </c>
      <c r="Q1366" s="27" t="s">
        <v>1702</v>
      </c>
      <c r="R1366" s="31">
        <f>VLOOKUP(Q1366,[1]Страна!D$1:F$120,2,FALSE)</f>
        <v>0.03</v>
      </c>
      <c r="S1366" s="32" t="s">
        <v>1795</v>
      </c>
      <c r="T1366" s="27" t="str">
        <f>VLOOKUP(S1366,[1]Страна!$A$2:$B$246,2,0)</f>
        <v xml:space="preserve">МАЛАЙЗИЯ </v>
      </c>
      <c r="W1366" s="34"/>
      <c r="X1366" s="35" t="e">
        <f t="shared" si="148"/>
        <v>#N/A</v>
      </c>
      <c r="Y1366" s="35" t="e">
        <f>VLOOKUP(W1366,A1364:$S$5784,9,FALSE)</f>
        <v>#N/A</v>
      </c>
      <c r="Z1366" s="36"/>
      <c r="AA1366" s="37"/>
      <c r="AB1366" s="38"/>
      <c r="AC1366" s="39"/>
    </row>
    <row r="1367" spans="1:29" ht="10.5" customHeight="1">
      <c r="A1367" s="25" t="s">
        <v>1834</v>
      </c>
      <c r="B1367" s="26" t="s">
        <v>1835</v>
      </c>
      <c r="C1367" s="27">
        <v>10</v>
      </c>
      <c r="D1367" s="27" t="s">
        <v>220</v>
      </c>
      <c r="E1367" s="28">
        <v>78</v>
      </c>
      <c r="F1367" s="28">
        <f>C1367*E1367</f>
        <v>780</v>
      </c>
      <c r="G1367" s="28"/>
      <c r="H1367" s="28">
        <v>11.5</v>
      </c>
      <c r="I1367" s="28">
        <v>13</v>
      </c>
      <c r="J1367" s="29">
        <v>8.1872E-2</v>
      </c>
      <c r="K1367" s="28"/>
      <c r="L1367" s="28"/>
      <c r="M1367" s="29">
        <f t="shared" si="149"/>
        <v>0.81872</v>
      </c>
      <c r="N1367" s="30"/>
      <c r="O1367" s="27">
        <v>85</v>
      </c>
      <c r="P1367" s="27">
        <v>8516</v>
      </c>
      <c r="Q1367" s="27" t="s">
        <v>1702</v>
      </c>
      <c r="R1367" s="31">
        <f>VLOOKUP(Q1367,[1]Страна!D$1:F$120,2,FALSE)</f>
        <v>0.03</v>
      </c>
      <c r="S1367" s="32" t="s">
        <v>1795</v>
      </c>
      <c r="T1367" s="27" t="str">
        <f>VLOOKUP(S1367,[1]Страна!$A$2:$B$246,2,0)</f>
        <v xml:space="preserve">МАЛАЙЗИЯ </v>
      </c>
      <c r="W1367" s="34"/>
      <c r="X1367" s="35" t="e">
        <f t="shared" si="148"/>
        <v>#N/A</v>
      </c>
      <c r="Y1367" s="35" t="e">
        <f>VLOOKUP(W1367,A1365:$S$5784,9,FALSE)</f>
        <v>#N/A</v>
      </c>
      <c r="Z1367" s="36"/>
      <c r="AA1367" s="37"/>
      <c r="AB1367" s="38"/>
      <c r="AC1367" s="39"/>
    </row>
    <row r="1368" spans="1:29" ht="10.5" customHeight="1">
      <c r="A1368" s="25">
        <v>164449</v>
      </c>
      <c r="B1368" s="26" t="s">
        <v>1836</v>
      </c>
      <c r="C1368" s="27">
        <v>1</v>
      </c>
      <c r="D1368" s="27" t="s">
        <v>26</v>
      </c>
      <c r="E1368" s="28">
        <v>8588</v>
      </c>
      <c r="F1368" s="28">
        <v>8588</v>
      </c>
      <c r="G1368" s="28">
        <v>257.64</v>
      </c>
      <c r="H1368" s="28">
        <v>13.5</v>
      </c>
      <c r="I1368" s="28">
        <v>15</v>
      </c>
      <c r="J1368" s="29">
        <v>9.604E-2</v>
      </c>
      <c r="K1368" s="28">
        <v>13.5</v>
      </c>
      <c r="L1368" s="28">
        <v>15</v>
      </c>
      <c r="M1368" s="29">
        <f t="shared" si="149"/>
        <v>9.604E-2</v>
      </c>
      <c r="N1368" s="30">
        <v>0</v>
      </c>
      <c r="O1368" s="27">
        <v>85</v>
      </c>
      <c r="P1368" s="27">
        <v>8516</v>
      </c>
      <c r="Q1368" s="27" t="s">
        <v>1702</v>
      </c>
      <c r="R1368" s="31">
        <f>VLOOKUP(Q1368,[1]Страна!D$1:F$120,2,FALSE)</f>
        <v>0.03</v>
      </c>
      <c r="S1368" s="32" t="s">
        <v>1795</v>
      </c>
      <c r="T1368" s="27" t="str">
        <f>VLOOKUP(S1368,[1]Страна!$A$2:$B$246,2,0)</f>
        <v xml:space="preserve">МАЛАЙЗИЯ </v>
      </c>
      <c r="W1368" s="34"/>
      <c r="X1368" s="35" t="e">
        <f t="shared" si="148"/>
        <v>#N/A</v>
      </c>
      <c r="Y1368" s="35" t="e">
        <f>VLOOKUP(W1368,A1366:$S$5784,9,FALSE)</f>
        <v>#N/A</v>
      </c>
      <c r="Z1368" s="36"/>
      <c r="AA1368" s="37"/>
      <c r="AB1368" s="38"/>
      <c r="AC1368" s="39"/>
    </row>
    <row r="1369" spans="1:29" ht="10.5" customHeight="1">
      <c r="A1369" s="25">
        <v>105880</v>
      </c>
      <c r="B1369" s="26" t="s">
        <v>1837</v>
      </c>
      <c r="C1369" s="27">
        <v>1</v>
      </c>
      <c r="D1369" s="27" t="s">
        <v>26</v>
      </c>
      <c r="E1369" s="28">
        <v>7056</v>
      </c>
      <c r="F1369" s="28">
        <v>7056</v>
      </c>
      <c r="G1369" s="28">
        <v>211.67999999999998</v>
      </c>
      <c r="H1369" s="28">
        <v>13.5</v>
      </c>
      <c r="I1369" s="28">
        <v>15</v>
      </c>
      <c r="J1369" s="29">
        <v>7.6230000000000006E-2</v>
      </c>
      <c r="K1369" s="28">
        <v>13.5</v>
      </c>
      <c r="L1369" s="28">
        <v>15</v>
      </c>
      <c r="M1369" s="29">
        <f t="shared" si="149"/>
        <v>7.6230000000000006E-2</v>
      </c>
      <c r="N1369" s="30">
        <v>0</v>
      </c>
      <c r="O1369" s="27">
        <v>83</v>
      </c>
      <c r="P1369" s="27">
        <v>8302</v>
      </c>
      <c r="Q1369" s="27" t="s">
        <v>1702</v>
      </c>
      <c r="R1369" s="31">
        <f>VLOOKUP(Q1369,[1]Страна!D$1:F$120,2,FALSE)</f>
        <v>0.03</v>
      </c>
      <c r="S1369" s="32" t="s">
        <v>1795</v>
      </c>
      <c r="T1369" s="27" t="str">
        <f>VLOOKUP(S1369,[1]Страна!$A$2:$B$246,2,0)</f>
        <v xml:space="preserve">МАЛАЙЗИЯ </v>
      </c>
      <c r="W1369" s="34"/>
      <c r="X1369" s="35" t="e">
        <f t="shared" si="148"/>
        <v>#N/A</v>
      </c>
      <c r="Y1369" s="35" t="e">
        <f>VLOOKUP(W1369,A1367:$S$5784,9,FALSE)</f>
        <v>#N/A</v>
      </c>
      <c r="Z1369" s="36"/>
      <c r="AA1369" s="37"/>
      <c r="AB1369" s="38"/>
      <c r="AC1369" s="39"/>
    </row>
    <row r="1370" spans="1:29" ht="10.5" customHeight="1">
      <c r="A1370" s="25">
        <v>217784</v>
      </c>
      <c r="B1370" s="26" t="s">
        <v>1838</v>
      </c>
      <c r="C1370" s="27">
        <v>1</v>
      </c>
      <c r="D1370" s="27" t="s">
        <v>26</v>
      </c>
      <c r="E1370" s="28">
        <v>9425</v>
      </c>
      <c r="F1370" s="28">
        <v>9425</v>
      </c>
      <c r="G1370" s="28">
        <v>282.75</v>
      </c>
      <c r="H1370" s="28">
        <v>13.5</v>
      </c>
      <c r="I1370" s="28">
        <v>15</v>
      </c>
      <c r="J1370" s="29">
        <v>7.6230000000000006E-2</v>
      </c>
      <c r="K1370" s="28">
        <v>13.5</v>
      </c>
      <c r="L1370" s="28">
        <v>15</v>
      </c>
      <c r="M1370" s="29">
        <f t="shared" si="149"/>
        <v>7.6230000000000006E-2</v>
      </c>
      <c r="N1370" s="30">
        <v>0</v>
      </c>
      <c r="O1370" s="27">
        <v>85</v>
      </c>
      <c r="P1370" s="27">
        <v>8516</v>
      </c>
      <c r="Q1370" s="27" t="s">
        <v>1702</v>
      </c>
      <c r="R1370" s="31">
        <f>VLOOKUP(Q1370,[1]Страна!D$1:F$120,2,FALSE)</f>
        <v>0.03</v>
      </c>
      <c r="S1370" s="32" t="s">
        <v>1795</v>
      </c>
      <c r="T1370" s="27" t="str">
        <f>VLOOKUP(S1370,[1]Страна!$A$2:$B$246,2,0)</f>
        <v xml:space="preserve">МАЛАЙЗИЯ </v>
      </c>
      <c r="W1370" s="34"/>
      <c r="X1370" s="35" t="e">
        <f t="shared" si="148"/>
        <v>#N/A</v>
      </c>
      <c r="Y1370" s="35" t="e">
        <f>VLOOKUP(W1370,A1368:$S$5784,9,FALSE)</f>
        <v>#N/A</v>
      </c>
      <c r="Z1370" s="36"/>
      <c r="AA1370" s="37"/>
      <c r="AB1370" s="38"/>
      <c r="AC1370" s="39"/>
    </row>
    <row r="1371" spans="1:29" ht="10.5" customHeight="1">
      <c r="A1371" s="25">
        <v>217785</v>
      </c>
      <c r="B1371" s="26" t="s">
        <v>1839</v>
      </c>
      <c r="C1371" s="27">
        <v>1</v>
      </c>
      <c r="D1371" s="27" t="s">
        <v>26</v>
      </c>
      <c r="E1371" s="28">
        <v>9425</v>
      </c>
      <c r="F1371" s="28">
        <v>9425</v>
      </c>
      <c r="G1371" s="28">
        <v>282.75</v>
      </c>
      <c r="H1371" s="28">
        <v>13.5</v>
      </c>
      <c r="I1371" s="28">
        <v>15</v>
      </c>
      <c r="J1371" s="29">
        <v>7.6230000000000006E-2</v>
      </c>
      <c r="K1371" s="28">
        <v>13.5</v>
      </c>
      <c r="L1371" s="28">
        <v>15</v>
      </c>
      <c r="M1371" s="29">
        <f t="shared" si="149"/>
        <v>7.6230000000000006E-2</v>
      </c>
      <c r="N1371" s="30">
        <v>0</v>
      </c>
      <c r="O1371" s="27">
        <v>85</v>
      </c>
      <c r="P1371" s="27">
        <v>8516</v>
      </c>
      <c r="Q1371" s="27" t="s">
        <v>1702</v>
      </c>
      <c r="R1371" s="31">
        <f>VLOOKUP(Q1371,[1]Страна!D$1:F$120,2,FALSE)</f>
        <v>0.03</v>
      </c>
      <c r="S1371" s="32" t="s">
        <v>1795</v>
      </c>
      <c r="T1371" s="27" t="str">
        <f>VLOOKUP(S1371,[1]Страна!$A$2:$B$246,2,0)</f>
        <v xml:space="preserve">МАЛАЙЗИЯ </v>
      </c>
      <c r="W1371" s="34"/>
      <c r="X1371" s="35" t="e">
        <f t="shared" si="148"/>
        <v>#N/A</v>
      </c>
      <c r="Y1371" s="35" t="e">
        <f>VLOOKUP(W1371,A1369:$S$5784,9,FALSE)</f>
        <v>#N/A</v>
      </c>
      <c r="Z1371" s="36"/>
      <c r="AA1371" s="37"/>
      <c r="AB1371" s="38"/>
      <c r="AC1371" s="39"/>
    </row>
    <row r="1372" spans="1:29" ht="10.5" customHeight="1">
      <c r="A1372" s="25">
        <v>110150</v>
      </c>
      <c r="B1372" s="26" t="s">
        <v>1840</v>
      </c>
      <c r="C1372" s="27">
        <v>2</v>
      </c>
      <c r="D1372" s="27" t="s">
        <v>26</v>
      </c>
      <c r="E1372" s="28">
        <v>6743</v>
      </c>
      <c r="F1372" s="28">
        <v>13486</v>
      </c>
      <c r="G1372" s="28">
        <v>404.58</v>
      </c>
      <c r="H1372" s="28">
        <v>13.5</v>
      </c>
      <c r="I1372" s="28">
        <v>15</v>
      </c>
      <c r="J1372" s="29">
        <v>7.9475000000000004E-2</v>
      </c>
      <c r="K1372" s="28">
        <v>27</v>
      </c>
      <c r="L1372" s="28">
        <v>30</v>
      </c>
      <c r="M1372" s="29">
        <f t="shared" si="149"/>
        <v>0.15895000000000001</v>
      </c>
      <c r="N1372" s="30">
        <v>0</v>
      </c>
      <c r="O1372" s="27">
        <v>85</v>
      </c>
      <c r="P1372" s="27">
        <v>8516</v>
      </c>
      <c r="Q1372" s="27" t="s">
        <v>1702</v>
      </c>
      <c r="R1372" s="31">
        <f>VLOOKUP(Q1372,[1]Страна!D$1:F$120,2,FALSE)</f>
        <v>0.03</v>
      </c>
      <c r="S1372" s="32" t="s">
        <v>1795</v>
      </c>
      <c r="T1372" s="27" t="str">
        <f>VLOOKUP(S1372,[1]Страна!$A$2:$B$246,2,0)</f>
        <v xml:space="preserve">МАЛАЙЗИЯ </v>
      </c>
      <c r="W1372" s="34"/>
      <c r="X1372" s="35" t="e">
        <f t="shared" si="148"/>
        <v>#N/A</v>
      </c>
      <c r="Y1372" s="35" t="e">
        <f>VLOOKUP(W1372,A1370:$S$5784,9,FALSE)</f>
        <v>#N/A</v>
      </c>
      <c r="Z1372" s="36"/>
      <c r="AA1372" s="37"/>
      <c r="AB1372" s="38"/>
      <c r="AC1372" s="39"/>
    </row>
    <row r="1373" spans="1:29" ht="10.5" customHeight="1">
      <c r="A1373" s="25" t="s">
        <v>1841</v>
      </c>
      <c r="B1373" s="26" t="s">
        <v>1842</v>
      </c>
      <c r="C1373" s="27">
        <v>5</v>
      </c>
      <c r="D1373" s="27" t="s">
        <v>220</v>
      </c>
      <c r="E1373" s="28">
        <v>93</v>
      </c>
      <c r="F1373" s="28">
        <v>465</v>
      </c>
      <c r="G1373" s="28"/>
      <c r="H1373" s="28">
        <f>K1373/C1373</f>
        <v>10</v>
      </c>
      <c r="I1373" s="28">
        <f>L1373/C1373</f>
        <v>13</v>
      </c>
      <c r="J1373" s="29">
        <v>0.06</v>
      </c>
      <c r="K1373" s="28">
        <v>50</v>
      </c>
      <c r="L1373" s="28">
        <v>65</v>
      </c>
      <c r="M1373" s="29">
        <v>3.9</v>
      </c>
      <c r="N1373" s="30"/>
      <c r="O1373" s="27">
        <v>85</v>
      </c>
      <c r="P1373" s="27">
        <v>8516</v>
      </c>
      <c r="Q1373" s="27" t="s">
        <v>1702</v>
      </c>
      <c r="R1373" s="31">
        <f>VLOOKUP(Q1373,[1]Страна!D$1:F$120,2,FALSE)</f>
        <v>0.03</v>
      </c>
      <c r="S1373" s="32" t="s">
        <v>1795</v>
      </c>
      <c r="T1373" s="27" t="str">
        <f>VLOOKUP(S1373,[1]Страна!$A$2:$B$246,2,0)</f>
        <v xml:space="preserve">МАЛАЙЗИЯ </v>
      </c>
      <c r="W1373" s="34"/>
      <c r="X1373" s="35" t="e">
        <f t="shared" si="148"/>
        <v>#N/A</v>
      </c>
      <c r="Y1373" s="35" t="e">
        <f>VLOOKUP(W1373,A1371:$S$5784,9,FALSE)</f>
        <v>#N/A</v>
      </c>
      <c r="Z1373" s="36"/>
      <c r="AA1373" s="37"/>
      <c r="AB1373" s="38"/>
      <c r="AC1373" s="39"/>
    </row>
    <row r="1374" spans="1:29" ht="10.5" customHeight="1">
      <c r="A1374" s="25">
        <v>221193</v>
      </c>
      <c r="B1374" s="26" t="s">
        <v>1843</v>
      </c>
      <c r="C1374" s="27">
        <v>1</v>
      </c>
      <c r="D1374" s="27" t="s">
        <v>26</v>
      </c>
      <c r="E1374" s="28">
        <v>7063</v>
      </c>
      <c r="F1374" s="28">
        <v>7063</v>
      </c>
      <c r="G1374" s="28">
        <v>211.89</v>
      </c>
      <c r="H1374" s="28">
        <v>11.5</v>
      </c>
      <c r="I1374" s="28">
        <v>13</v>
      </c>
      <c r="J1374" s="29">
        <v>7.9464000000000007E-2</v>
      </c>
      <c r="K1374" s="28">
        <v>11.5</v>
      </c>
      <c r="L1374" s="28">
        <v>13</v>
      </c>
      <c r="M1374" s="29">
        <v>7.9464000000000007E-2</v>
      </c>
      <c r="N1374" s="30">
        <v>0</v>
      </c>
      <c r="O1374" s="27">
        <v>85</v>
      </c>
      <c r="P1374" s="27">
        <v>8516</v>
      </c>
      <c r="Q1374" s="27" t="s">
        <v>1702</v>
      </c>
      <c r="R1374" s="31">
        <f>VLOOKUP(Q1374,[1]Страна!D$1:F$120,2,FALSE)</f>
        <v>0.03</v>
      </c>
      <c r="S1374" s="32" t="s">
        <v>1795</v>
      </c>
      <c r="T1374" s="27" t="str">
        <f>VLOOKUP(S1374,[1]Страна!$A$2:$B$246,2,0)</f>
        <v xml:space="preserve">МАЛАЙЗИЯ </v>
      </c>
      <c r="W1374" s="34"/>
      <c r="X1374" s="35"/>
      <c r="Y1374" s="35"/>
      <c r="Z1374" s="36"/>
      <c r="AA1374" s="37"/>
      <c r="AB1374" s="38"/>
      <c r="AC1374" s="39"/>
    </row>
    <row r="1375" spans="1:29" ht="10.5" customHeight="1">
      <c r="A1375" s="68" t="s">
        <v>1844</v>
      </c>
      <c r="B1375" s="56" t="s">
        <v>1845</v>
      </c>
      <c r="C1375" s="69">
        <v>5</v>
      </c>
      <c r="D1375" s="70" t="s">
        <v>220</v>
      </c>
      <c r="E1375" s="60">
        <v>98</v>
      </c>
      <c r="F1375" s="28">
        <v>490</v>
      </c>
      <c r="G1375" s="28"/>
      <c r="H1375" s="28">
        <f>K1375/C1375</f>
        <v>10</v>
      </c>
      <c r="I1375" s="28">
        <f>L1375/C1375</f>
        <v>13.1</v>
      </c>
      <c r="J1375" s="29">
        <v>0.06</v>
      </c>
      <c r="K1375" s="28">
        <v>50</v>
      </c>
      <c r="L1375" s="28">
        <v>65.5</v>
      </c>
      <c r="M1375" s="29">
        <v>0.3</v>
      </c>
      <c r="N1375" s="30"/>
      <c r="O1375" s="27">
        <v>85</v>
      </c>
      <c r="P1375" s="27">
        <v>8516</v>
      </c>
      <c r="Q1375" s="27" t="s">
        <v>1702</v>
      </c>
      <c r="R1375" s="31">
        <f>VLOOKUP(Q1375,[1]Страна!D$1:F$120,2,FALSE)</f>
        <v>0.03</v>
      </c>
      <c r="S1375" s="32" t="s">
        <v>1795</v>
      </c>
      <c r="T1375" s="27" t="str">
        <f>VLOOKUP(S1375,[1]Страна!$A$2:$B$246,2,0)</f>
        <v xml:space="preserve">МАЛАЙЗИЯ </v>
      </c>
      <c r="W1375" s="34"/>
      <c r="X1375" s="35"/>
      <c r="Y1375" s="35"/>
      <c r="Z1375" s="36"/>
      <c r="AA1375" s="37"/>
      <c r="AB1375" s="38"/>
      <c r="AC1375" s="39"/>
    </row>
    <row r="1376" spans="1:29" ht="10.5" customHeight="1">
      <c r="A1376" s="25" t="s">
        <v>1846</v>
      </c>
      <c r="B1376" s="26" t="s">
        <v>1847</v>
      </c>
      <c r="C1376" s="27">
        <v>5</v>
      </c>
      <c r="D1376" s="27" t="s">
        <v>220</v>
      </c>
      <c r="E1376" s="28">
        <v>96</v>
      </c>
      <c r="F1376" s="28">
        <v>480</v>
      </c>
      <c r="G1376" s="28"/>
      <c r="H1376" s="28">
        <f>K1376/C1376</f>
        <v>10</v>
      </c>
      <c r="I1376" s="28">
        <f>L1376/C1376</f>
        <v>12.5</v>
      </c>
      <c r="J1376" s="29">
        <v>0.06</v>
      </c>
      <c r="K1376" s="28">
        <v>50</v>
      </c>
      <c r="L1376" s="28">
        <v>62.5</v>
      </c>
      <c r="M1376" s="29">
        <v>0.6</v>
      </c>
      <c r="N1376" s="30"/>
      <c r="O1376" s="27">
        <v>85</v>
      </c>
      <c r="P1376" s="27">
        <v>8516</v>
      </c>
      <c r="Q1376" s="27" t="s">
        <v>1702</v>
      </c>
      <c r="R1376" s="31">
        <f>VLOOKUP(Q1376,[1]Страна!D$1:F$120,2,FALSE)</f>
        <v>0.03</v>
      </c>
      <c r="S1376" s="32" t="s">
        <v>1795</v>
      </c>
      <c r="T1376" s="27" t="str">
        <f>VLOOKUP(S1376,[1]Страна!$A$2:$B$246,2,0)</f>
        <v xml:space="preserve">МАЛАЙЗИЯ </v>
      </c>
      <c r="W1376" s="40"/>
      <c r="X1376" s="35"/>
      <c r="Y1376" s="35"/>
      <c r="Z1376" s="36"/>
      <c r="AA1376" s="37"/>
      <c r="AB1376" s="38"/>
      <c r="AC1376" s="39"/>
    </row>
    <row r="1377" spans="1:29" ht="10.5" customHeight="1">
      <c r="A1377" s="25">
        <v>238205</v>
      </c>
      <c r="B1377" s="26" t="s">
        <v>1848</v>
      </c>
      <c r="C1377" s="27">
        <v>6</v>
      </c>
      <c r="D1377" s="27" t="s">
        <v>26</v>
      </c>
      <c r="E1377" s="28">
        <v>3626</v>
      </c>
      <c r="F1377" s="28">
        <v>21756</v>
      </c>
      <c r="G1377" s="28">
        <v>652.67999999999995</v>
      </c>
      <c r="H1377" s="28">
        <v>10.7</v>
      </c>
      <c r="I1377" s="28">
        <v>11.4</v>
      </c>
      <c r="J1377" s="29">
        <v>5.6160000000000002E-2</v>
      </c>
      <c r="K1377" s="28">
        <v>64.199999999999989</v>
      </c>
      <c r="L1377" s="28">
        <v>68.400000000000006</v>
      </c>
      <c r="M1377" s="29">
        <v>0.33696000000000004</v>
      </c>
      <c r="N1377" s="30" t="s">
        <v>1849</v>
      </c>
      <c r="O1377" s="27">
        <v>85</v>
      </c>
      <c r="P1377" s="27">
        <v>8516</v>
      </c>
      <c r="Q1377" s="27" t="s">
        <v>1702</v>
      </c>
      <c r="R1377" s="31">
        <f>VLOOKUP(Q1377,[1]Страна!D$1:F$120,2,FALSE)</f>
        <v>0.03</v>
      </c>
      <c r="S1377" s="32" t="s">
        <v>47</v>
      </c>
      <c r="T1377" s="27" t="str">
        <f>VLOOKUP(S1377,[1]Страна!$A$2:$B$246,2,0)</f>
        <v>РОССИЯ</v>
      </c>
      <c r="W1377" s="34"/>
      <c r="X1377" s="35"/>
      <c r="Y1377" s="35"/>
      <c r="Z1377" s="36"/>
      <c r="AA1377" s="37"/>
      <c r="AB1377" s="38"/>
      <c r="AC1377" s="39"/>
    </row>
    <row r="1378" spans="1:29" ht="10.5" customHeight="1">
      <c r="A1378" s="25">
        <v>52578</v>
      </c>
      <c r="B1378" s="26" t="s">
        <v>1850</v>
      </c>
      <c r="C1378" s="27">
        <v>2</v>
      </c>
      <c r="D1378" s="27" t="s">
        <v>26</v>
      </c>
      <c r="E1378" s="28">
        <v>3052</v>
      </c>
      <c r="F1378" s="28">
        <v>6104</v>
      </c>
      <c r="G1378" s="28">
        <v>183.12</v>
      </c>
      <c r="H1378" s="28">
        <v>7.4</v>
      </c>
      <c r="I1378" s="28">
        <v>8</v>
      </c>
      <c r="J1378" s="29">
        <v>4.8599999999999997E-2</v>
      </c>
      <c r="K1378" s="28">
        <v>14.8</v>
      </c>
      <c r="L1378" s="28">
        <v>16</v>
      </c>
      <c r="M1378" s="29">
        <f t="shared" ref="M1378:M1390" si="150">C1378*J1378</f>
        <v>9.7199999999999995E-2</v>
      </c>
      <c r="N1378" s="30">
        <v>8693807227514</v>
      </c>
      <c r="O1378" s="27">
        <v>85</v>
      </c>
      <c r="P1378" s="27">
        <v>8516</v>
      </c>
      <c r="Q1378" s="27" t="s">
        <v>1702</v>
      </c>
      <c r="R1378" s="31">
        <f>VLOOKUP(Q1378,[1]Страна!D$1:F$120,2,FALSE)</f>
        <v>0.03</v>
      </c>
      <c r="S1378" s="32" t="s">
        <v>28</v>
      </c>
      <c r="T1378" s="27" t="str">
        <f>VLOOKUP(S1378,[1]Страна!$A$2:$B$246,2,0)</f>
        <v>КИТАЙ</v>
      </c>
      <c r="W1378" s="34"/>
      <c r="X1378" s="35"/>
      <c r="Y1378" s="35"/>
      <c r="Z1378" s="36"/>
      <c r="AA1378" s="37"/>
      <c r="AB1378" s="38"/>
      <c r="AC1378" s="39"/>
    </row>
    <row r="1379" spans="1:29" ht="10.5" customHeight="1">
      <c r="A1379" s="25">
        <v>211672</v>
      </c>
      <c r="B1379" s="26" t="s">
        <v>1851</v>
      </c>
      <c r="C1379" s="27">
        <v>1</v>
      </c>
      <c r="D1379" s="27" t="s">
        <v>26</v>
      </c>
      <c r="E1379" s="28">
        <v>2890</v>
      </c>
      <c r="F1379" s="28">
        <v>2890</v>
      </c>
      <c r="G1379" s="28">
        <v>86.7</v>
      </c>
      <c r="H1379" s="28">
        <v>9</v>
      </c>
      <c r="I1379" s="28">
        <v>10.8</v>
      </c>
      <c r="J1379" s="29">
        <v>5.2895999999999999E-2</v>
      </c>
      <c r="K1379" s="28">
        <v>9</v>
      </c>
      <c r="L1379" s="28">
        <v>10.8</v>
      </c>
      <c r="M1379" s="29">
        <f t="shared" si="150"/>
        <v>5.2895999999999999E-2</v>
      </c>
      <c r="N1379" s="30">
        <v>4660006395379</v>
      </c>
      <c r="O1379" s="27">
        <v>85</v>
      </c>
      <c r="P1379" s="27">
        <v>8516</v>
      </c>
      <c r="Q1379" s="27" t="s">
        <v>1702</v>
      </c>
      <c r="R1379" s="31">
        <f>VLOOKUP(Q1379,[1]Страна!D$1:F$120,2,FALSE)</f>
        <v>0.03</v>
      </c>
      <c r="S1379" s="32" t="s">
        <v>47</v>
      </c>
      <c r="T1379" s="27" t="str">
        <f>VLOOKUP(S1379,[1]Страна!$A$2:$B$246,2,0)</f>
        <v>РОССИЯ</v>
      </c>
      <c r="W1379" s="34"/>
      <c r="X1379" s="35" t="e">
        <f t="shared" ref="X1379:X1396" si="151">VLOOKUP(W1379,$A$2:$S$5784,8,FALSE)</f>
        <v>#N/A</v>
      </c>
      <c r="Y1379" s="35" t="e">
        <f>VLOOKUP(W1379,A1377:$S$5784,9,FALSE)</f>
        <v>#N/A</v>
      </c>
      <c r="Z1379" s="36"/>
      <c r="AA1379" s="37"/>
      <c r="AB1379" s="38"/>
      <c r="AC1379" s="39"/>
    </row>
    <row r="1380" spans="1:29" ht="10.5" customHeight="1">
      <c r="A1380" s="25">
        <v>204994</v>
      </c>
      <c r="B1380" s="26" t="s">
        <v>1852</v>
      </c>
      <c r="C1380" s="27">
        <v>2</v>
      </c>
      <c r="D1380" s="27" t="s">
        <v>26</v>
      </c>
      <c r="E1380" s="28">
        <v>3154</v>
      </c>
      <c r="F1380" s="28">
        <v>6308</v>
      </c>
      <c r="G1380" s="28">
        <v>189.23999999999998</v>
      </c>
      <c r="H1380" s="28">
        <v>9.5</v>
      </c>
      <c r="I1380" s="28">
        <v>10.8</v>
      </c>
      <c r="J1380" s="29">
        <v>4.725E-2</v>
      </c>
      <c r="K1380" s="28">
        <v>19</v>
      </c>
      <c r="L1380" s="28">
        <v>21.6</v>
      </c>
      <c r="M1380" s="29">
        <f t="shared" si="150"/>
        <v>9.4500000000000001E-2</v>
      </c>
      <c r="N1380" s="30">
        <v>4660006395386</v>
      </c>
      <c r="O1380" s="27">
        <v>85</v>
      </c>
      <c r="P1380" s="27">
        <v>8516</v>
      </c>
      <c r="Q1380" s="27" t="s">
        <v>1702</v>
      </c>
      <c r="R1380" s="31">
        <f>VLOOKUP(Q1380,[1]Страна!D$1:F$120,2,FALSE)</f>
        <v>0.03</v>
      </c>
      <c r="S1380" s="32" t="s">
        <v>28</v>
      </c>
      <c r="T1380" s="27" t="str">
        <f>VLOOKUP(S1380,[1]Страна!$A$2:$B$246,2,0)</f>
        <v>КИТАЙ</v>
      </c>
      <c r="W1380" s="34"/>
      <c r="X1380" s="35" t="e">
        <f t="shared" si="151"/>
        <v>#N/A</v>
      </c>
      <c r="Y1380" s="35" t="e">
        <f>VLOOKUP(W1380,A1378:$S$5784,9,FALSE)</f>
        <v>#N/A</v>
      </c>
      <c r="Z1380" s="36"/>
      <c r="AA1380" s="37"/>
      <c r="AB1380" s="38"/>
      <c r="AC1380" s="39"/>
    </row>
    <row r="1381" spans="1:29" ht="10.5" customHeight="1">
      <c r="A1381" s="25">
        <v>206538</v>
      </c>
      <c r="B1381" s="26" t="s">
        <v>1853</v>
      </c>
      <c r="C1381" s="27">
        <v>1</v>
      </c>
      <c r="D1381" s="27" t="s">
        <v>26</v>
      </c>
      <c r="E1381" s="28">
        <v>2907</v>
      </c>
      <c r="F1381" s="28">
        <v>2907</v>
      </c>
      <c r="G1381" s="28">
        <v>87.21</v>
      </c>
      <c r="H1381" s="28">
        <v>10.5</v>
      </c>
      <c r="I1381" s="28">
        <v>12</v>
      </c>
      <c r="J1381" s="29">
        <v>5.2499999999999998E-2</v>
      </c>
      <c r="K1381" s="28">
        <v>10.5</v>
      </c>
      <c r="L1381" s="28">
        <v>12</v>
      </c>
      <c r="M1381" s="29">
        <f t="shared" si="150"/>
        <v>5.2499999999999998E-2</v>
      </c>
      <c r="N1381" s="30">
        <v>4660006395393</v>
      </c>
      <c r="O1381" s="27">
        <v>85</v>
      </c>
      <c r="P1381" s="27">
        <v>8516</v>
      </c>
      <c r="Q1381" s="27" t="s">
        <v>1702</v>
      </c>
      <c r="R1381" s="31">
        <f>VLOOKUP(Q1381,[1]Страна!D$1:F$120,2,FALSE)</f>
        <v>0.03</v>
      </c>
      <c r="S1381" s="32" t="s">
        <v>28</v>
      </c>
      <c r="T1381" s="27" t="str">
        <f>VLOOKUP(S1381,[1]Страна!$A$2:$B$246,2,0)</f>
        <v>КИТАЙ</v>
      </c>
      <c r="W1381" s="34"/>
      <c r="X1381" s="35" t="e">
        <f t="shared" si="151"/>
        <v>#N/A</v>
      </c>
      <c r="Y1381" s="35" t="e">
        <f>VLOOKUP(W1381,A1379:$S$5784,9,FALSE)</f>
        <v>#N/A</v>
      </c>
      <c r="Z1381" s="36"/>
      <c r="AA1381" s="37"/>
      <c r="AB1381" s="38"/>
      <c r="AC1381" s="39"/>
    </row>
    <row r="1382" spans="1:29" ht="10.5" customHeight="1">
      <c r="A1382" s="25">
        <v>204995</v>
      </c>
      <c r="B1382" s="26" t="s">
        <v>1854</v>
      </c>
      <c r="C1382" s="27">
        <v>1</v>
      </c>
      <c r="D1382" s="27" t="s">
        <v>26</v>
      </c>
      <c r="E1382" s="28">
        <v>2722</v>
      </c>
      <c r="F1382" s="28">
        <v>2722</v>
      </c>
      <c r="G1382" s="28">
        <v>81.66</v>
      </c>
      <c r="H1382" s="28">
        <v>9.1999999999999993</v>
      </c>
      <c r="I1382" s="28">
        <v>10.8</v>
      </c>
      <c r="J1382" s="29">
        <v>0.01</v>
      </c>
      <c r="K1382" s="28">
        <v>9.1999999999999993</v>
      </c>
      <c r="L1382" s="28">
        <v>10.8</v>
      </c>
      <c r="M1382" s="29">
        <f t="shared" si="150"/>
        <v>0.01</v>
      </c>
      <c r="N1382" s="30">
        <v>0</v>
      </c>
      <c r="O1382" s="27">
        <v>85</v>
      </c>
      <c r="P1382" s="27">
        <v>8516</v>
      </c>
      <c r="Q1382" s="27" t="s">
        <v>1702</v>
      </c>
      <c r="R1382" s="31">
        <f>VLOOKUP(Q1382,[1]Страна!D$1:F$120,2,FALSE)</f>
        <v>0.03</v>
      </c>
      <c r="S1382" s="32" t="s">
        <v>28</v>
      </c>
      <c r="T1382" s="27" t="str">
        <f>VLOOKUP(S1382,[1]Страна!$A$2:$B$246,2,0)</f>
        <v>КИТАЙ</v>
      </c>
      <c r="W1382" s="34"/>
      <c r="X1382" s="35" t="e">
        <f t="shared" si="151"/>
        <v>#N/A</v>
      </c>
      <c r="Y1382" s="35" t="e">
        <f>VLOOKUP(W1382,A1380:$S$5784,9,FALSE)</f>
        <v>#N/A</v>
      </c>
      <c r="Z1382" s="36"/>
      <c r="AA1382" s="37"/>
      <c r="AB1382" s="38"/>
      <c r="AC1382" s="39"/>
    </row>
    <row r="1383" spans="1:29" ht="10.5" customHeight="1">
      <c r="A1383" s="25">
        <v>206540</v>
      </c>
      <c r="B1383" s="26" t="s">
        <v>1855</v>
      </c>
      <c r="C1383" s="27">
        <v>1</v>
      </c>
      <c r="D1383" s="27" t="s">
        <v>26</v>
      </c>
      <c r="E1383" s="28">
        <v>3706</v>
      </c>
      <c r="F1383" s="28">
        <v>3706</v>
      </c>
      <c r="G1383" s="28">
        <v>111.17999999999999</v>
      </c>
      <c r="H1383" s="28">
        <v>10.8</v>
      </c>
      <c r="I1383" s="28">
        <v>12</v>
      </c>
      <c r="J1383" s="29">
        <v>4.9391999999999998E-2</v>
      </c>
      <c r="K1383" s="28">
        <v>10.8</v>
      </c>
      <c r="L1383" s="28">
        <v>12</v>
      </c>
      <c r="M1383" s="29">
        <f t="shared" si="150"/>
        <v>4.9391999999999998E-2</v>
      </c>
      <c r="N1383" s="30">
        <v>4660006395423</v>
      </c>
      <c r="O1383" s="27">
        <v>85</v>
      </c>
      <c r="P1383" s="27">
        <v>8516</v>
      </c>
      <c r="Q1383" s="27" t="s">
        <v>1702</v>
      </c>
      <c r="R1383" s="31">
        <f>VLOOKUP(Q1383,[1]Страна!D$1:F$120,2,FALSE)</f>
        <v>0.03</v>
      </c>
      <c r="S1383" s="32" t="s">
        <v>28</v>
      </c>
      <c r="T1383" s="27" t="str">
        <f>VLOOKUP(S1383,[1]Страна!$A$2:$B$246,2,0)</f>
        <v>КИТАЙ</v>
      </c>
      <c r="W1383" s="34"/>
      <c r="X1383" s="35" t="e">
        <f t="shared" si="151"/>
        <v>#N/A</v>
      </c>
      <c r="Y1383" s="35" t="e">
        <f>VLOOKUP(W1383,A1381:$S$5784,9,FALSE)</f>
        <v>#N/A</v>
      </c>
      <c r="Z1383" s="36"/>
      <c r="AA1383" s="37"/>
      <c r="AB1383" s="38"/>
      <c r="AC1383" s="39"/>
    </row>
    <row r="1384" spans="1:29" ht="10.5" customHeight="1">
      <c r="A1384" s="25">
        <v>211673</v>
      </c>
      <c r="B1384" s="26" t="s">
        <v>1856</v>
      </c>
      <c r="C1384" s="27">
        <v>2</v>
      </c>
      <c r="D1384" s="27" t="s">
        <v>26</v>
      </c>
      <c r="E1384" s="28">
        <v>2907</v>
      </c>
      <c r="F1384" s="28">
        <v>5814</v>
      </c>
      <c r="G1384" s="28">
        <v>174.42</v>
      </c>
      <c r="H1384" s="28">
        <v>10.8</v>
      </c>
      <c r="I1384" s="28">
        <v>12</v>
      </c>
      <c r="J1384" s="29">
        <v>5.4288000000000003E-2</v>
      </c>
      <c r="K1384" s="28">
        <v>21.6</v>
      </c>
      <c r="L1384" s="28">
        <v>24</v>
      </c>
      <c r="M1384" s="29">
        <f t="shared" si="150"/>
        <v>0.10857600000000001</v>
      </c>
      <c r="N1384" s="30">
        <v>0</v>
      </c>
      <c r="O1384" s="27">
        <v>85</v>
      </c>
      <c r="P1384" s="27">
        <v>8516</v>
      </c>
      <c r="Q1384" s="27" t="s">
        <v>1702</v>
      </c>
      <c r="R1384" s="31">
        <f>VLOOKUP(Q1384,[1]Страна!D$1:F$120,2,FALSE)</f>
        <v>0.03</v>
      </c>
      <c r="S1384" s="32" t="s">
        <v>47</v>
      </c>
      <c r="T1384" s="27" t="str">
        <f>VLOOKUP(S1384,[1]Страна!$A$2:$B$246,2,0)</f>
        <v>РОССИЯ</v>
      </c>
      <c r="W1384" s="34"/>
      <c r="X1384" s="35" t="e">
        <f t="shared" si="151"/>
        <v>#N/A</v>
      </c>
      <c r="Y1384" s="35" t="e">
        <f>VLOOKUP(W1384,A1382:$S$5784,9,FALSE)</f>
        <v>#N/A</v>
      </c>
      <c r="Z1384" s="36"/>
      <c r="AA1384" s="37"/>
      <c r="AB1384" s="38"/>
      <c r="AC1384" s="39"/>
    </row>
    <row r="1385" spans="1:29" ht="10.5" customHeight="1">
      <c r="A1385" s="25">
        <v>206541</v>
      </c>
      <c r="B1385" s="26" t="s">
        <v>1857</v>
      </c>
      <c r="C1385" s="27">
        <v>1</v>
      </c>
      <c r="D1385" s="27" t="s">
        <v>1009</v>
      </c>
      <c r="E1385" s="28">
        <v>2967</v>
      </c>
      <c r="F1385" s="28">
        <v>2967</v>
      </c>
      <c r="G1385" s="28">
        <v>89.009999999999991</v>
      </c>
      <c r="H1385" s="28">
        <v>10.8</v>
      </c>
      <c r="I1385" s="28">
        <v>12</v>
      </c>
      <c r="J1385" s="29">
        <v>4.725E-2</v>
      </c>
      <c r="K1385" s="28">
        <v>10.8</v>
      </c>
      <c r="L1385" s="28">
        <v>12</v>
      </c>
      <c r="M1385" s="29">
        <f t="shared" si="150"/>
        <v>4.725E-2</v>
      </c>
      <c r="N1385" s="30">
        <v>4660006395447</v>
      </c>
      <c r="O1385" s="27">
        <v>85</v>
      </c>
      <c r="P1385" s="27">
        <v>8516</v>
      </c>
      <c r="Q1385" s="27" t="s">
        <v>1702</v>
      </c>
      <c r="R1385" s="31">
        <f>VLOOKUP(Q1385,[1]Страна!D$1:F$120,2,FALSE)</f>
        <v>0.03</v>
      </c>
      <c r="S1385" s="32" t="s">
        <v>28</v>
      </c>
      <c r="T1385" s="27" t="str">
        <f>VLOOKUP(S1385,[1]Страна!$A$2:$B$246,2,0)</f>
        <v>КИТАЙ</v>
      </c>
      <c r="W1385" s="34"/>
      <c r="X1385" s="35" t="e">
        <f t="shared" si="151"/>
        <v>#N/A</v>
      </c>
      <c r="Y1385" s="35" t="e">
        <f>VLOOKUP(W1385,A1383:$S$5784,9,FALSE)</f>
        <v>#N/A</v>
      </c>
      <c r="Z1385" s="36"/>
      <c r="AA1385" s="37"/>
      <c r="AB1385" s="38"/>
      <c r="AC1385" s="39"/>
    </row>
    <row r="1386" spans="1:29" ht="10.5" customHeight="1">
      <c r="A1386" s="25">
        <v>206542</v>
      </c>
      <c r="B1386" s="26" t="s">
        <v>1858</v>
      </c>
      <c r="C1386" s="27">
        <v>1</v>
      </c>
      <c r="D1386" s="27" t="s">
        <v>26</v>
      </c>
      <c r="E1386" s="28">
        <v>2941</v>
      </c>
      <c r="F1386" s="28">
        <v>2941</v>
      </c>
      <c r="G1386" s="28">
        <v>88.22999999999999</v>
      </c>
      <c r="H1386" s="28">
        <v>10.8</v>
      </c>
      <c r="I1386" s="28">
        <v>12</v>
      </c>
      <c r="J1386" s="29">
        <v>5.2499999999999998E-2</v>
      </c>
      <c r="K1386" s="28">
        <v>10.8</v>
      </c>
      <c r="L1386" s="28">
        <v>12</v>
      </c>
      <c r="M1386" s="29">
        <f t="shared" si="150"/>
        <v>5.2499999999999998E-2</v>
      </c>
      <c r="N1386" s="30">
        <v>4660006395454</v>
      </c>
      <c r="O1386" s="27">
        <v>85</v>
      </c>
      <c r="P1386" s="27">
        <v>8516</v>
      </c>
      <c r="Q1386" s="27" t="s">
        <v>1702</v>
      </c>
      <c r="R1386" s="31">
        <f>VLOOKUP(Q1386,[1]Страна!D$1:F$120,2,FALSE)</f>
        <v>0.03</v>
      </c>
      <c r="S1386" s="32" t="s">
        <v>28</v>
      </c>
      <c r="T1386" s="27" t="str">
        <f>VLOOKUP(S1386,[1]Страна!$A$2:$B$246,2,0)</f>
        <v>КИТАЙ</v>
      </c>
      <c r="W1386" s="34"/>
      <c r="X1386" s="35" t="e">
        <f t="shared" si="151"/>
        <v>#N/A</v>
      </c>
      <c r="Y1386" s="35" t="e">
        <f>VLOOKUP(W1386,A1384:$S$5784,9,FALSE)</f>
        <v>#N/A</v>
      </c>
      <c r="Z1386" s="36"/>
      <c r="AA1386" s="37"/>
      <c r="AB1386" s="38"/>
      <c r="AC1386" s="39"/>
    </row>
    <row r="1387" spans="1:29" ht="10.5" customHeight="1">
      <c r="A1387" s="25">
        <v>206544</v>
      </c>
      <c r="B1387" s="26" t="s">
        <v>1859</v>
      </c>
      <c r="C1387" s="27">
        <v>6</v>
      </c>
      <c r="D1387" s="27" t="s">
        <v>26</v>
      </c>
      <c r="E1387" s="28">
        <v>3162</v>
      </c>
      <c r="F1387" s="28">
        <v>18972</v>
      </c>
      <c r="G1387" s="28">
        <v>569.16</v>
      </c>
      <c r="H1387" s="28">
        <v>13.6</v>
      </c>
      <c r="I1387" s="28">
        <v>14</v>
      </c>
      <c r="J1387" s="29">
        <v>4.2000000000000003E-2</v>
      </c>
      <c r="K1387" s="28">
        <v>81.599999999999994</v>
      </c>
      <c r="L1387" s="28">
        <v>84</v>
      </c>
      <c r="M1387" s="29">
        <f t="shared" si="150"/>
        <v>0.252</v>
      </c>
      <c r="N1387" s="30">
        <v>4660006395461</v>
      </c>
      <c r="O1387" s="27">
        <v>85</v>
      </c>
      <c r="P1387" s="27">
        <v>8516</v>
      </c>
      <c r="Q1387" s="27" t="s">
        <v>1702</v>
      </c>
      <c r="R1387" s="31">
        <f>VLOOKUP(Q1387,[1]Страна!D$1:F$120,2,FALSE)</f>
        <v>0.03</v>
      </c>
      <c r="S1387" s="32" t="s">
        <v>28</v>
      </c>
      <c r="T1387" s="27" t="str">
        <f>VLOOKUP(S1387,[1]Страна!$A$2:$B$246,2,0)</f>
        <v>КИТАЙ</v>
      </c>
      <c r="W1387" s="34"/>
      <c r="X1387" s="35" t="e">
        <f t="shared" si="151"/>
        <v>#N/A</v>
      </c>
      <c r="Y1387" s="35" t="e">
        <f>VLOOKUP(W1387,A1385:$S$5784,9,FALSE)</f>
        <v>#N/A</v>
      </c>
      <c r="Z1387" s="36"/>
      <c r="AA1387" s="37"/>
      <c r="AB1387" s="38"/>
      <c r="AC1387" s="39"/>
    </row>
    <row r="1388" spans="1:29" ht="10.5" customHeight="1">
      <c r="A1388" s="25">
        <v>206543</v>
      </c>
      <c r="B1388" s="26" t="s">
        <v>1860</v>
      </c>
      <c r="C1388" s="27">
        <v>4</v>
      </c>
      <c r="D1388" s="27" t="s">
        <v>26</v>
      </c>
      <c r="E1388" s="28">
        <v>3196</v>
      </c>
      <c r="F1388" s="28">
        <v>12784</v>
      </c>
      <c r="G1388" s="28">
        <v>383.52</v>
      </c>
      <c r="H1388" s="28">
        <v>10.8</v>
      </c>
      <c r="I1388" s="28">
        <v>12</v>
      </c>
      <c r="J1388" s="29">
        <v>4.725E-2</v>
      </c>
      <c r="K1388" s="28">
        <v>43.2</v>
      </c>
      <c r="L1388" s="28">
        <v>48</v>
      </c>
      <c r="M1388" s="29">
        <f t="shared" si="150"/>
        <v>0.189</v>
      </c>
      <c r="N1388" s="30">
        <v>4660006395478</v>
      </c>
      <c r="O1388" s="27">
        <v>85</v>
      </c>
      <c r="P1388" s="27">
        <v>8516</v>
      </c>
      <c r="Q1388" s="27" t="s">
        <v>1702</v>
      </c>
      <c r="R1388" s="31">
        <f>VLOOKUP(Q1388,[1]Страна!D$1:F$120,2,FALSE)</f>
        <v>0.03</v>
      </c>
      <c r="S1388" s="32" t="s">
        <v>28</v>
      </c>
      <c r="T1388" s="27" t="str">
        <f>VLOOKUP(S1388,[1]Страна!$A$2:$B$246,2,0)</f>
        <v>КИТАЙ</v>
      </c>
      <c r="W1388" s="34"/>
      <c r="X1388" s="35" t="e">
        <f t="shared" si="151"/>
        <v>#N/A</v>
      </c>
      <c r="Y1388" s="35" t="e">
        <f>VLOOKUP(W1388,A1386:$S$5784,9,FALSE)</f>
        <v>#N/A</v>
      </c>
      <c r="Z1388" s="36"/>
      <c r="AA1388" s="37"/>
      <c r="AB1388" s="38"/>
      <c r="AC1388" s="39"/>
    </row>
    <row r="1389" spans="1:29" ht="10.5" customHeight="1">
      <c r="A1389" s="25">
        <v>210682</v>
      </c>
      <c r="B1389" s="26" t="s">
        <v>1861</v>
      </c>
      <c r="C1389" s="27">
        <v>2</v>
      </c>
      <c r="D1389" s="27" t="s">
        <v>26</v>
      </c>
      <c r="E1389" s="28">
        <v>3213</v>
      </c>
      <c r="F1389" s="28">
        <v>6426</v>
      </c>
      <c r="G1389" s="28">
        <v>192.78</v>
      </c>
      <c r="H1389" s="28">
        <v>10.5</v>
      </c>
      <c r="I1389" s="28">
        <v>11</v>
      </c>
      <c r="J1389" s="29">
        <v>5.3999999999999999E-2</v>
      </c>
      <c r="K1389" s="28">
        <v>21</v>
      </c>
      <c r="L1389" s="28">
        <v>22</v>
      </c>
      <c r="M1389" s="29">
        <f t="shared" si="150"/>
        <v>0.108</v>
      </c>
      <c r="N1389" s="30">
        <v>4660006395485</v>
      </c>
      <c r="O1389" s="27">
        <v>85</v>
      </c>
      <c r="P1389" s="27">
        <v>8516</v>
      </c>
      <c r="Q1389" s="27" t="s">
        <v>1702</v>
      </c>
      <c r="R1389" s="31">
        <f>VLOOKUP(Q1389,[1]Страна!D$1:F$120,2,FALSE)</f>
        <v>0.03</v>
      </c>
      <c r="S1389" s="32" t="s">
        <v>28</v>
      </c>
      <c r="T1389" s="27" t="str">
        <f>VLOOKUP(S1389,[1]Страна!$A$2:$B$246,2,0)</f>
        <v>КИТАЙ</v>
      </c>
      <c r="W1389" s="34"/>
      <c r="X1389" s="35" t="e">
        <f t="shared" si="151"/>
        <v>#N/A</v>
      </c>
      <c r="Y1389" s="35" t="e">
        <f>VLOOKUP(W1389,A1387:$S$5784,9,FALSE)</f>
        <v>#N/A</v>
      </c>
      <c r="Z1389" s="36"/>
      <c r="AA1389" s="37"/>
      <c r="AB1389" s="38"/>
      <c r="AC1389" s="39"/>
    </row>
    <row r="1390" spans="1:29" ht="10.5" customHeight="1">
      <c r="A1390" s="25">
        <v>33147</v>
      </c>
      <c r="B1390" s="26" t="s">
        <v>1862</v>
      </c>
      <c r="C1390" s="27">
        <v>2</v>
      </c>
      <c r="D1390" s="27" t="s">
        <v>26</v>
      </c>
      <c r="E1390" s="28">
        <v>2593</v>
      </c>
      <c r="F1390" s="28">
        <v>5186</v>
      </c>
      <c r="G1390" s="28">
        <v>155.58000000000001</v>
      </c>
      <c r="H1390" s="28">
        <v>10.8</v>
      </c>
      <c r="I1390" s="28">
        <v>12</v>
      </c>
      <c r="J1390" s="29">
        <v>0.151536</v>
      </c>
      <c r="K1390" s="28">
        <v>21.6</v>
      </c>
      <c r="L1390" s="28">
        <v>24</v>
      </c>
      <c r="M1390" s="29">
        <f t="shared" si="150"/>
        <v>0.30307200000000001</v>
      </c>
      <c r="N1390" s="30">
        <v>4895156832980</v>
      </c>
      <c r="O1390" s="27">
        <v>85</v>
      </c>
      <c r="P1390" s="27">
        <v>8516</v>
      </c>
      <c r="Q1390" s="27" t="s">
        <v>1702</v>
      </c>
      <c r="R1390" s="31">
        <f>VLOOKUP(Q1390,[1]Страна!D$1:F$120,2,FALSE)</f>
        <v>0.03</v>
      </c>
      <c r="S1390" s="32" t="s">
        <v>28</v>
      </c>
      <c r="T1390" s="27" t="str">
        <f>VLOOKUP(S1390,[1]Страна!$A$2:$B$246,2,0)</f>
        <v>КИТАЙ</v>
      </c>
      <c r="W1390" s="34"/>
      <c r="X1390" s="35" t="e">
        <f t="shared" si="151"/>
        <v>#N/A</v>
      </c>
      <c r="Y1390" s="35" t="e">
        <f>VLOOKUP(W1390,A1388:$S$5784,9,FALSE)</f>
        <v>#N/A</v>
      </c>
      <c r="Z1390" s="36"/>
      <c r="AA1390" s="37"/>
      <c r="AB1390" s="38"/>
      <c r="AC1390" s="39"/>
    </row>
    <row r="1391" spans="1:29" ht="10.5" customHeight="1">
      <c r="A1391" s="25">
        <v>32837</v>
      </c>
      <c r="B1391" s="26" t="s">
        <v>1863</v>
      </c>
      <c r="C1391" s="27">
        <v>3</v>
      </c>
      <c r="D1391" s="27" t="s">
        <v>26</v>
      </c>
      <c r="E1391" s="28">
        <v>2592</v>
      </c>
      <c r="F1391" s="28">
        <v>7776</v>
      </c>
      <c r="G1391" s="28">
        <v>233.28</v>
      </c>
      <c r="H1391" s="28">
        <v>10.8</v>
      </c>
      <c r="I1391" s="28">
        <v>12</v>
      </c>
      <c r="J1391" s="29">
        <v>5.0692000000000001E-2</v>
      </c>
      <c r="K1391" s="28">
        <v>32.4</v>
      </c>
      <c r="L1391" s="28">
        <v>36</v>
      </c>
      <c r="M1391" s="29">
        <v>0.15207599999999999</v>
      </c>
      <c r="N1391" s="30">
        <v>4895156833017</v>
      </c>
      <c r="O1391" s="27">
        <v>85</v>
      </c>
      <c r="P1391" s="27">
        <v>8516</v>
      </c>
      <c r="Q1391" s="27" t="s">
        <v>1702</v>
      </c>
      <c r="R1391" s="31">
        <f>VLOOKUP(Q1391,[1]Страна!D$1:F$120,2,FALSE)</f>
        <v>0.03</v>
      </c>
      <c r="S1391" s="32" t="s">
        <v>28</v>
      </c>
      <c r="T1391" s="27" t="str">
        <f>VLOOKUP(S1391,[1]Страна!$A$2:$B$246,2,0)</f>
        <v>КИТАЙ</v>
      </c>
      <c r="W1391" s="34"/>
      <c r="X1391" s="35" t="e">
        <f t="shared" si="151"/>
        <v>#N/A</v>
      </c>
      <c r="Y1391" s="35" t="e">
        <f>VLOOKUP(W1391,A1389:$S$5784,9,FALSE)</f>
        <v>#N/A</v>
      </c>
      <c r="Z1391" s="36"/>
      <c r="AA1391" s="37"/>
      <c r="AB1391" s="38"/>
      <c r="AC1391" s="39"/>
    </row>
    <row r="1392" spans="1:29" ht="10.5" customHeight="1">
      <c r="A1392" s="25">
        <v>35028</v>
      </c>
      <c r="B1392" s="26" t="s">
        <v>1864</v>
      </c>
      <c r="C1392" s="27">
        <v>1</v>
      </c>
      <c r="D1392" s="27" t="s">
        <v>26</v>
      </c>
      <c r="E1392" s="28">
        <v>3270</v>
      </c>
      <c r="F1392" s="28">
        <v>3270</v>
      </c>
      <c r="G1392" s="28">
        <v>98.1</v>
      </c>
      <c r="H1392" s="28">
        <v>13</v>
      </c>
      <c r="I1392" s="28">
        <v>15</v>
      </c>
      <c r="J1392" s="29">
        <v>2.9399999999999999E-2</v>
      </c>
      <c r="K1392" s="28">
        <v>13</v>
      </c>
      <c r="L1392" s="28">
        <v>15</v>
      </c>
      <c r="M1392" s="29">
        <f>C1392*J1392</f>
        <v>2.9399999999999999E-2</v>
      </c>
      <c r="N1392" s="30">
        <v>4895156830252</v>
      </c>
      <c r="O1392" s="27">
        <v>85</v>
      </c>
      <c r="P1392" s="27">
        <v>8516</v>
      </c>
      <c r="Q1392" s="27" t="s">
        <v>1702</v>
      </c>
      <c r="R1392" s="31">
        <f>VLOOKUP(Q1392,[1]Страна!D$1:F$120,2,FALSE)</f>
        <v>0.03</v>
      </c>
      <c r="S1392" s="32" t="s">
        <v>47</v>
      </c>
      <c r="T1392" s="27" t="str">
        <f>VLOOKUP(S1392,[1]Страна!$A$2:$B$246,2,0)</f>
        <v>РОССИЯ</v>
      </c>
      <c r="W1392" s="34"/>
      <c r="X1392" s="35" t="e">
        <f t="shared" si="151"/>
        <v>#N/A</v>
      </c>
      <c r="Y1392" s="35" t="e">
        <f>VLOOKUP(W1392,A1390:$S$5784,9,FALSE)</f>
        <v>#N/A</v>
      </c>
      <c r="Z1392" s="36"/>
      <c r="AA1392" s="37"/>
      <c r="AB1392" s="38"/>
      <c r="AC1392" s="39"/>
    </row>
    <row r="1393" spans="1:29" ht="10.5" customHeight="1">
      <c r="A1393" s="25">
        <v>74129</v>
      </c>
      <c r="B1393" s="26" t="s">
        <v>1865</v>
      </c>
      <c r="C1393" s="27">
        <v>1</v>
      </c>
      <c r="D1393" s="27" t="s">
        <v>26</v>
      </c>
      <c r="E1393" s="28">
        <v>3494</v>
      </c>
      <c r="F1393" s="28">
        <v>3494</v>
      </c>
      <c r="G1393" s="28">
        <v>104.82</v>
      </c>
      <c r="H1393" s="28">
        <v>9</v>
      </c>
      <c r="I1393" s="28">
        <v>10</v>
      </c>
      <c r="J1393" s="29">
        <v>4.725E-2</v>
      </c>
      <c r="K1393" s="28">
        <v>9</v>
      </c>
      <c r="L1393" s="28">
        <v>10</v>
      </c>
      <c r="M1393" s="29">
        <f>C1393*J1393</f>
        <v>4.725E-2</v>
      </c>
      <c r="N1393" s="30">
        <v>4895156854951</v>
      </c>
      <c r="O1393" s="27">
        <v>85</v>
      </c>
      <c r="P1393" s="27">
        <v>8516</v>
      </c>
      <c r="Q1393" s="27" t="s">
        <v>1702</v>
      </c>
      <c r="R1393" s="31">
        <f>VLOOKUP(Q1393,[1]Страна!D$1:F$120,2,FALSE)</f>
        <v>0.03</v>
      </c>
      <c r="S1393" s="32" t="s">
        <v>47</v>
      </c>
      <c r="T1393" s="27" t="str">
        <f>VLOOKUP(S1393,[1]Страна!$A$2:$B$246,2,0)</f>
        <v>РОССИЯ</v>
      </c>
      <c r="W1393" s="34"/>
      <c r="X1393" s="35" t="e">
        <f t="shared" si="151"/>
        <v>#N/A</v>
      </c>
      <c r="Y1393" s="35" t="e">
        <f>VLOOKUP(W1393,A1392:$S$5784,9,FALSE)</f>
        <v>#N/A</v>
      </c>
      <c r="Z1393" s="36"/>
      <c r="AA1393" s="37"/>
      <c r="AB1393" s="38"/>
      <c r="AC1393" s="39"/>
    </row>
    <row r="1394" spans="1:29" ht="10.5" customHeight="1">
      <c r="A1394" s="25">
        <v>32838</v>
      </c>
      <c r="B1394" s="26" t="s">
        <v>1866</v>
      </c>
      <c r="C1394" s="27">
        <v>1</v>
      </c>
      <c r="D1394" s="27" t="s">
        <v>26</v>
      </c>
      <c r="E1394" s="28">
        <v>3255</v>
      </c>
      <c r="F1394" s="28">
        <v>3255</v>
      </c>
      <c r="G1394" s="28">
        <v>97.649999999999991</v>
      </c>
      <c r="H1394" s="28">
        <v>11</v>
      </c>
      <c r="I1394" s="28">
        <v>11.8</v>
      </c>
      <c r="J1394" s="29">
        <v>5.2200000000000003E-2</v>
      </c>
      <c r="K1394" s="28">
        <v>11</v>
      </c>
      <c r="L1394" s="28">
        <v>11.8</v>
      </c>
      <c r="M1394" s="29">
        <f>C1394*J1394</f>
        <v>5.2200000000000003E-2</v>
      </c>
      <c r="N1394" s="30">
        <v>4895156831686</v>
      </c>
      <c r="O1394" s="27">
        <v>85</v>
      </c>
      <c r="P1394" s="27">
        <v>8516</v>
      </c>
      <c r="Q1394" s="27" t="s">
        <v>1702</v>
      </c>
      <c r="R1394" s="31">
        <f>VLOOKUP(Q1394,[1]Страна!D$1:F$120,2,FALSE)</f>
        <v>0.03</v>
      </c>
      <c r="S1394" s="32" t="s">
        <v>28</v>
      </c>
      <c r="T1394" s="27" t="str">
        <f>VLOOKUP(S1394,[1]Страна!$A$2:$B$246,2,0)</f>
        <v>КИТАЙ</v>
      </c>
      <c r="W1394" s="34"/>
      <c r="X1394" s="35" t="e">
        <f t="shared" si="151"/>
        <v>#N/A</v>
      </c>
      <c r="Y1394" s="35" t="e">
        <f>VLOOKUP(W1394,A1392:$S$5784,9,FALSE)</f>
        <v>#N/A</v>
      </c>
      <c r="Z1394" s="36"/>
      <c r="AA1394" s="37"/>
      <c r="AB1394" s="38"/>
      <c r="AC1394" s="39"/>
    </row>
    <row r="1395" spans="1:29" ht="10.5" customHeight="1">
      <c r="A1395" s="25">
        <v>103019</v>
      </c>
      <c r="B1395" s="26" t="s">
        <v>1867</v>
      </c>
      <c r="C1395" s="27">
        <v>4</v>
      </c>
      <c r="D1395" s="27" t="s">
        <v>26</v>
      </c>
      <c r="E1395" s="28">
        <v>3537</v>
      </c>
      <c r="F1395" s="28">
        <v>14148</v>
      </c>
      <c r="G1395" s="28">
        <v>424.44</v>
      </c>
      <c r="H1395" s="28">
        <v>13.6</v>
      </c>
      <c r="I1395" s="28">
        <v>14</v>
      </c>
      <c r="J1395" s="29">
        <v>4.2000000000000003E-2</v>
      </c>
      <c r="K1395" s="28">
        <v>54.4</v>
      </c>
      <c r="L1395" s="28">
        <v>56</v>
      </c>
      <c r="M1395" s="29">
        <f>C1395*J1395</f>
        <v>0.16800000000000001</v>
      </c>
      <c r="N1395" s="30">
        <v>4895156863458</v>
      </c>
      <c r="O1395" s="27">
        <v>85</v>
      </c>
      <c r="P1395" s="27">
        <v>8516</v>
      </c>
      <c r="Q1395" s="27" t="s">
        <v>1702</v>
      </c>
      <c r="R1395" s="31">
        <f>VLOOKUP(Q1395,[1]Страна!D$1:F$120,2,FALSE)</f>
        <v>0.03</v>
      </c>
      <c r="S1395" s="32" t="s">
        <v>47</v>
      </c>
      <c r="T1395" s="27" t="str">
        <f>VLOOKUP(S1395,[1]Страна!$A$2:$B$246,2,0)</f>
        <v>РОССИЯ</v>
      </c>
      <c r="W1395" s="34"/>
      <c r="X1395" s="35" t="e">
        <f t="shared" si="151"/>
        <v>#N/A</v>
      </c>
      <c r="Y1395" s="35" t="e">
        <f>VLOOKUP(W1395,A1393:$S$5784,9,FALSE)</f>
        <v>#N/A</v>
      </c>
      <c r="Z1395" s="36"/>
      <c r="AA1395" s="37"/>
      <c r="AB1395" s="38"/>
      <c r="AC1395" s="39"/>
    </row>
    <row r="1396" spans="1:29" ht="10.5" customHeight="1">
      <c r="A1396" s="25">
        <v>208346</v>
      </c>
      <c r="B1396" s="26" t="s">
        <v>1868</v>
      </c>
      <c r="C1396" s="27">
        <v>1</v>
      </c>
      <c r="D1396" s="27" t="s">
        <v>26</v>
      </c>
      <c r="E1396" s="28">
        <v>2839</v>
      </c>
      <c r="F1396" s="28">
        <v>2839</v>
      </c>
      <c r="G1396" s="28">
        <v>85.17</v>
      </c>
      <c r="H1396" s="28">
        <v>9</v>
      </c>
      <c r="I1396" s="28">
        <v>10.6</v>
      </c>
      <c r="J1396" s="29">
        <v>5.5100000000000003E-2</v>
      </c>
      <c r="K1396" s="28">
        <v>9</v>
      </c>
      <c r="L1396" s="28">
        <v>10.6</v>
      </c>
      <c r="M1396" s="29">
        <v>5.5100000000000003E-2</v>
      </c>
      <c r="N1396" s="30">
        <v>4895156875147</v>
      </c>
      <c r="O1396" s="27">
        <v>85</v>
      </c>
      <c r="P1396" s="27">
        <v>8516</v>
      </c>
      <c r="Q1396" s="27" t="s">
        <v>1702</v>
      </c>
      <c r="R1396" s="31">
        <v>0.03</v>
      </c>
      <c r="S1396" s="32" t="s">
        <v>28</v>
      </c>
      <c r="T1396" s="27" t="str">
        <f>VLOOKUP(S1396,[1]Страна!$A$2:$B$246,2,0)</f>
        <v>КИТАЙ</v>
      </c>
      <c r="W1396" s="34"/>
      <c r="X1396" s="35" t="e">
        <f t="shared" si="151"/>
        <v>#N/A</v>
      </c>
      <c r="Y1396" s="35" t="e">
        <f>VLOOKUP(W1396,A1394:$S$5784,9,FALSE)</f>
        <v>#N/A</v>
      </c>
      <c r="Z1396" s="36"/>
      <c r="AA1396" s="37"/>
      <c r="AB1396" s="38"/>
      <c r="AC1396" s="39"/>
    </row>
    <row r="1397" spans="1:29" ht="10.5" customHeight="1">
      <c r="A1397" s="41">
        <v>33146</v>
      </c>
      <c r="B1397" s="42" t="s">
        <v>1869</v>
      </c>
      <c r="C1397" s="43">
        <v>3</v>
      </c>
      <c r="D1397" s="44" t="s">
        <v>26</v>
      </c>
      <c r="E1397" s="45">
        <v>2457</v>
      </c>
      <c r="F1397" s="45">
        <v>7371</v>
      </c>
      <c r="G1397" s="46">
        <v>221.13</v>
      </c>
      <c r="H1397" s="46">
        <v>10.5</v>
      </c>
      <c r="I1397" s="46">
        <v>15</v>
      </c>
      <c r="J1397" s="47">
        <v>5.1060000000000001E-2</v>
      </c>
      <c r="K1397" s="46">
        <v>31.5</v>
      </c>
      <c r="L1397" s="46">
        <v>45</v>
      </c>
      <c r="M1397" s="47">
        <v>0.15318000000000001</v>
      </c>
      <c r="N1397" s="48" t="s">
        <v>1870</v>
      </c>
      <c r="O1397" s="49">
        <v>85</v>
      </c>
      <c r="P1397" s="49">
        <v>8516</v>
      </c>
      <c r="Q1397" s="49" t="s">
        <v>1702</v>
      </c>
      <c r="R1397" s="50">
        <v>0.03</v>
      </c>
      <c r="S1397" s="51" t="s">
        <v>28</v>
      </c>
      <c r="T1397" s="27" t="str">
        <f>VLOOKUP(S1397,[1]Страна!$A$2:$B$246,2,0)</f>
        <v>КИТАЙ</v>
      </c>
      <c r="W1397" s="40"/>
      <c r="X1397" s="35"/>
      <c r="Y1397" s="35"/>
      <c r="Z1397" s="36"/>
      <c r="AA1397" s="37"/>
      <c r="AB1397" s="38"/>
      <c r="AC1397" s="39"/>
    </row>
    <row r="1398" spans="1:29" ht="10.5" customHeight="1">
      <c r="A1398" s="25">
        <v>31866</v>
      </c>
      <c r="B1398" s="26" t="s">
        <v>1871</v>
      </c>
      <c r="C1398" s="27">
        <v>2</v>
      </c>
      <c r="D1398" s="27" t="s">
        <v>26</v>
      </c>
      <c r="E1398" s="28">
        <v>2593</v>
      </c>
      <c r="F1398" s="28">
        <v>5186</v>
      </c>
      <c r="G1398" s="28">
        <v>155.58000000000001</v>
      </c>
      <c r="H1398" s="28">
        <v>10.8</v>
      </c>
      <c r="I1398" s="28">
        <v>12</v>
      </c>
      <c r="J1398" s="29">
        <v>4.7655999999999997E-2</v>
      </c>
      <c r="K1398" s="28">
        <v>21.6</v>
      </c>
      <c r="L1398" s="28">
        <v>24</v>
      </c>
      <c r="M1398" s="29">
        <f>C1398*J1398</f>
        <v>9.5311999999999994E-2</v>
      </c>
      <c r="N1398" s="30">
        <v>4895156830221</v>
      </c>
      <c r="O1398" s="27">
        <v>85</v>
      </c>
      <c r="P1398" s="27">
        <v>8516</v>
      </c>
      <c r="Q1398" s="27" t="s">
        <v>1702</v>
      </c>
      <c r="R1398" s="31">
        <f>VLOOKUP(Q1398,[1]Страна!D$1:F$120,2,FALSE)</f>
        <v>0.03</v>
      </c>
      <c r="S1398" s="32" t="s">
        <v>28</v>
      </c>
      <c r="T1398" s="27" t="str">
        <f>VLOOKUP(S1398,[1]Страна!$A$2:$B$246,2,0)</f>
        <v>КИТАЙ</v>
      </c>
      <c r="W1398" s="40"/>
      <c r="X1398" s="35"/>
      <c r="Y1398" s="35"/>
      <c r="Z1398" s="36"/>
      <c r="AA1398" s="37"/>
      <c r="AB1398" s="38"/>
      <c r="AC1398" s="39"/>
    </row>
    <row r="1399" spans="1:29" ht="10.5" customHeight="1">
      <c r="A1399" s="25">
        <v>33145</v>
      </c>
      <c r="B1399" s="26" t="s">
        <v>1872</v>
      </c>
      <c r="C1399" s="27">
        <v>6</v>
      </c>
      <c r="D1399" s="27" t="s">
        <v>26</v>
      </c>
      <c r="E1399" s="28">
        <v>2507</v>
      </c>
      <c r="F1399" s="28">
        <f>C1399*E1399</f>
        <v>15042</v>
      </c>
      <c r="G1399" s="28">
        <f>F1399*R1399</f>
        <v>451.26</v>
      </c>
      <c r="H1399" s="28">
        <v>9.1999999999999993</v>
      </c>
      <c r="I1399" s="28">
        <v>11</v>
      </c>
      <c r="J1399" s="29">
        <v>5.1291000000000003E-2</v>
      </c>
      <c r="K1399" s="28">
        <f>H1399*C1399</f>
        <v>55.199999999999996</v>
      </c>
      <c r="L1399" s="28">
        <f>I1399*C1399</f>
        <v>66</v>
      </c>
      <c r="M1399" s="29">
        <f>J1399*C1399</f>
        <v>0.30774600000000002</v>
      </c>
      <c r="N1399" s="30" t="s">
        <v>1873</v>
      </c>
      <c r="O1399" s="27">
        <v>85</v>
      </c>
      <c r="P1399" s="27">
        <v>8516</v>
      </c>
      <c r="Q1399" s="27" t="s">
        <v>1702</v>
      </c>
      <c r="R1399" s="31">
        <f>VLOOKUP(Q1399,[1]Страна!D$1:F$120,2,FALSE)</f>
        <v>0.03</v>
      </c>
      <c r="S1399" s="32" t="s">
        <v>28</v>
      </c>
      <c r="T1399" s="27" t="str">
        <f>VLOOKUP(S1399,[1]Страна!$A$2:$B$246,2,0)</f>
        <v>КИТАЙ</v>
      </c>
      <c r="W1399" s="34"/>
      <c r="X1399" s="35" t="e">
        <f>VLOOKUP(W1399,$A$2:$S$5784,8,FALSE)</f>
        <v>#N/A</v>
      </c>
      <c r="Y1399" s="35" t="e">
        <f>VLOOKUP(W1399,A1397:$S$5784,9,FALSE)</f>
        <v>#N/A</v>
      </c>
      <c r="Z1399" s="36"/>
      <c r="AA1399" s="37"/>
      <c r="AB1399" s="38"/>
      <c r="AC1399" s="39"/>
    </row>
    <row r="1400" spans="1:29" ht="10.5" customHeight="1">
      <c r="A1400" s="25">
        <v>47456</v>
      </c>
      <c r="B1400" s="26" t="s">
        <v>1874</v>
      </c>
      <c r="C1400" s="27">
        <v>2</v>
      </c>
      <c r="D1400" s="27" t="s">
        <v>26</v>
      </c>
      <c r="E1400" s="28">
        <v>3443</v>
      </c>
      <c r="F1400" s="28">
        <v>6886</v>
      </c>
      <c r="G1400" s="28">
        <v>206.57999999999998</v>
      </c>
      <c r="H1400" s="28">
        <v>10</v>
      </c>
      <c r="I1400" s="28">
        <v>11</v>
      </c>
      <c r="J1400" s="29">
        <v>5.0111999999999997E-2</v>
      </c>
      <c r="K1400" s="28">
        <v>20</v>
      </c>
      <c r="L1400" s="28">
        <v>22</v>
      </c>
      <c r="M1400" s="29">
        <f t="shared" ref="M1400:M1405" si="152">C1400*J1400</f>
        <v>0.10022399999999999</v>
      </c>
      <c r="N1400" s="30">
        <v>4895156852872</v>
      </c>
      <c r="O1400" s="27">
        <v>85</v>
      </c>
      <c r="P1400" s="27">
        <v>8516</v>
      </c>
      <c r="Q1400" s="27" t="s">
        <v>1702</v>
      </c>
      <c r="R1400" s="31">
        <f>VLOOKUP(Q1400,[1]Страна!D$1:F$120,2,FALSE)</f>
        <v>0.03</v>
      </c>
      <c r="S1400" s="32" t="s">
        <v>47</v>
      </c>
      <c r="T1400" s="27" t="str">
        <f>VLOOKUP(S1400,[1]Страна!$A$2:$B$246,2,0)</f>
        <v>РОССИЯ</v>
      </c>
      <c r="W1400" s="34"/>
      <c r="X1400" s="35"/>
      <c r="Y1400" s="35"/>
      <c r="Z1400" s="36"/>
      <c r="AA1400" s="37"/>
      <c r="AB1400" s="38"/>
      <c r="AC1400" s="39"/>
    </row>
    <row r="1401" spans="1:29" ht="10.5" customHeight="1">
      <c r="A1401" s="25">
        <v>208188</v>
      </c>
      <c r="B1401" s="26" t="s">
        <v>1875</v>
      </c>
      <c r="C1401" s="27">
        <v>1</v>
      </c>
      <c r="D1401" s="27" t="s">
        <v>26</v>
      </c>
      <c r="E1401" s="28">
        <v>3531</v>
      </c>
      <c r="F1401" s="28">
        <v>3531</v>
      </c>
      <c r="G1401" s="28">
        <v>105.92999999999999</v>
      </c>
      <c r="H1401" s="28">
        <v>9</v>
      </c>
      <c r="I1401" s="28">
        <v>10</v>
      </c>
      <c r="J1401" s="29">
        <v>5.4516000000000002E-2</v>
      </c>
      <c r="K1401" s="28">
        <v>9</v>
      </c>
      <c r="L1401" s="28">
        <v>10</v>
      </c>
      <c r="M1401" s="29">
        <f t="shared" si="152"/>
        <v>5.4516000000000002E-2</v>
      </c>
      <c r="N1401" s="30">
        <v>4895156874935</v>
      </c>
      <c r="O1401" s="27">
        <v>85</v>
      </c>
      <c r="P1401" s="27">
        <v>8516</v>
      </c>
      <c r="Q1401" s="27" t="s">
        <v>1702</v>
      </c>
      <c r="R1401" s="31">
        <f>VLOOKUP(Q1401,[1]Страна!D$1:F$120,2,FALSE)</f>
        <v>0.03</v>
      </c>
      <c r="S1401" s="32" t="s">
        <v>47</v>
      </c>
      <c r="T1401" s="27" t="str">
        <f>VLOOKUP(S1401,[1]Страна!$A$2:$B$246,2,0)</f>
        <v>РОССИЯ</v>
      </c>
      <c r="W1401" s="34"/>
      <c r="X1401" s="35" t="e">
        <f t="shared" ref="X1401:X1406" si="153">VLOOKUP(W1401,$A$2:$S$5784,8,FALSE)</f>
        <v>#N/A</v>
      </c>
      <c r="Y1401" s="35" t="e">
        <f>VLOOKUP(W1401,A1399:$S$5784,9,FALSE)</f>
        <v>#N/A</v>
      </c>
      <c r="Z1401" s="36"/>
      <c r="AA1401" s="37"/>
      <c r="AB1401" s="38"/>
      <c r="AC1401" s="39"/>
    </row>
    <row r="1402" spans="1:29" ht="10.5" customHeight="1">
      <c r="A1402" s="25">
        <v>52466</v>
      </c>
      <c r="B1402" s="26" t="s">
        <v>1876</v>
      </c>
      <c r="C1402" s="27">
        <v>1</v>
      </c>
      <c r="D1402" s="27" t="s">
        <v>26</v>
      </c>
      <c r="E1402" s="28">
        <v>3311</v>
      </c>
      <c r="F1402" s="28">
        <v>3311</v>
      </c>
      <c r="G1402" s="28">
        <v>99.33</v>
      </c>
      <c r="H1402" s="28">
        <v>11.2</v>
      </c>
      <c r="I1402" s="28">
        <v>12</v>
      </c>
      <c r="J1402" s="29">
        <v>4.725E-2</v>
      </c>
      <c r="K1402" s="28">
        <v>11.2</v>
      </c>
      <c r="L1402" s="28">
        <v>12</v>
      </c>
      <c r="M1402" s="29">
        <f t="shared" si="152"/>
        <v>4.725E-2</v>
      </c>
      <c r="N1402" s="30">
        <v>4895156852896</v>
      </c>
      <c r="O1402" s="27">
        <v>85</v>
      </c>
      <c r="P1402" s="27">
        <v>8516</v>
      </c>
      <c r="Q1402" s="27" t="s">
        <v>1702</v>
      </c>
      <c r="R1402" s="31">
        <f>VLOOKUP(Q1402,[1]Страна!D$1:F$120,2,FALSE)</f>
        <v>0.03</v>
      </c>
      <c r="S1402" s="32" t="s">
        <v>47</v>
      </c>
      <c r="T1402" s="27" t="str">
        <f>VLOOKUP(S1402,[1]Страна!$A$2:$B$246,2,0)</f>
        <v>РОССИЯ</v>
      </c>
      <c r="W1402" s="34"/>
      <c r="X1402" s="35" t="e">
        <f t="shared" si="153"/>
        <v>#N/A</v>
      </c>
      <c r="Y1402" s="35" t="e">
        <f>VLOOKUP(W1402,A1400:$S$5784,9,FALSE)</f>
        <v>#N/A</v>
      </c>
      <c r="Z1402" s="36"/>
      <c r="AA1402" s="37"/>
      <c r="AB1402" s="38"/>
      <c r="AC1402" s="39"/>
    </row>
    <row r="1403" spans="1:29" ht="10.5" customHeight="1">
      <c r="A1403" s="25">
        <v>51629</v>
      </c>
      <c r="B1403" s="26" t="s">
        <v>1877</v>
      </c>
      <c r="C1403" s="27">
        <v>2</v>
      </c>
      <c r="D1403" s="27" t="s">
        <v>26</v>
      </c>
      <c r="E1403" s="28">
        <v>3570</v>
      </c>
      <c r="F1403" s="28">
        <v>7140</v>
      </c>
      <c r="G1403" s="28">
        <v>214.2</v>
      </c>
      <c r="H1403" s="28">
        <v>10.4</v>
      </c>
      <c r="I1403" s="28">
        <v>11.4</v>
      </c>
      <c r="J1403" s="29">
        <v>5.5419000000000003E-2</v>
      </c>
      <c r="K1403" s="28">
        <v>20.8</v>
      </c>
      <c r="L1403" s="28">
        <v>22.8</v>
      </c>
      <c r="M1403" s="29">
        <f t="shared" si="152"/>
        <v>0.11083800000000001</v>
      </c>
      <c r="N1403" s="30">
        <v>4895156852919</v>
      </c>
      <c r="O1403" s="27">
        <v>85</v>
      </c>
      <c r="P1403" s="27">
        <v>8516</v>
      </c>
      <c r="Q1403" s="27" t="s">
        <v>1702</v>
      </c>
      <c r="R1403" s="31">
        <f>VLOOKUP(Q1403,[1]Страна!D$1:F$120,2,FALSE)</f>
        <v>0.03</v>
      </c>
      <c r="S1403" s="32" t="s">
        <v>47</v>
      </c>
      <c r="T1403" s="27" t="str">
        <f>VLOOKUP(S1403,[1]Страна!$A$2:$B$246,2,0)</f>
        <v>РОССИЯ</v>
      </c>
      <c r="W1403" s="34"/>
      <c r="X1403" s="35" t="e">
        <f t="shared" si="153"/>
        <v>#N/A</v>
      </c>
      <c r="Y1403" s="35" t="e">
        <f>VLOOKUP(W1403,A1401:$S$5784,9,FALSE)</f>
        <v>#N/A</v>
      </c>
      <c r="Z1403" s="36"/>
      <c r="AA1403" s="37"/>
      <c r="AB1403" s="38"/>
      <c r="AC1403" s="39"/>
    </row>
    <row r="1404" spans="1:29" ht="10.5" customHeight="1">
      <c r="A1404" s="25">
        <v>53146</v>
      </c>
      <c r="B1404" s="26" t="s">
        <v>1878</v>
      </c>
      <c r="C1404" s="27">
        <v>2</v>
      </c>
      <c r="D1404" s="27" t="s">
        <v>26</v>
      </c>
      <c r="E1404" s="28">
        <v>3241</v>
      </c>
      <c r="F1404" s="28">
        <v>6482</v>
      </c>
      <c r="G1404" s="28">
        <v>194.45999999999998</v>
      </c>
      <c r="H1404" s="28">
        <v>11.2</v>
      </c>
      <c r="I1404" s="28">
        <v>12</v>
      </c>
      <c r="J1404" s="29">
        <v>5.3997999999999997E-2</v>
      </c>
      <c r="K1404" s="28">
        <v>22.4</v>
      </c>
      <c r="L1404" s="28">
        <v>24</v>
      </c>
      <c r="M1404" s="29">
        <f t="shared" si="152"/>
        <v>0.10799599999999999</v>
      </c>
      <c r="N1404" s="30">
        <v>4895156854982</v>
      </c>
      <c r="O1404" s="27">
        <v>85</v>
      </c>
      <c r="P1404" s="27">
        <v>8516</v>
      </c>
      <c r="Q1404" s="27" t="s">
        <v>1702</v>
      </c>
      <c r="R1404" s="31">
        <f>VLOOKUP(Q1404,[1]Страна!D$1:F$120,2,FALSE)</f>
        <v>0.03</v>
      </c>
      <c r="S1404" s="32" t="s">
        <v>47</v>
      </c>
      <c r="T1404" s="27" t="str">
        <f>VLOOKUP(S1404,[1]Страна!$A$2:$B$246,2,0)</f>
        <v>РОССИЯ</v>
      </c>
      <c r="W1404" s="34"/>
      <c r="X1404" s="35" t="e">
        <f t="shared" si="153"/>
        <v>#N/A</v>
      </c>
      <c r="Y1404" s="35" t="e">
        <f>VLOOKUP(W1404,A1402:$S$5784,9,FALSE)</f>
        <v>#N/A</v>
      </c>
      <c r="Z1404" s="36"/>
      <c r="AA1404" s="37"/>
      <c r="AB1404" s="38"/>
      <c r="AC1404" s="39"/>
    </row>
    <row r="1405" spans="1:29" ht="10.5" customHeight="1">
      <c r="A1405" s="25">
        <v>52936</v>
      </c>
      <c r="B1405" s="26" t="s">
        <v>1879</v>
      </c>
      <c r="C1405" s="27">
        <v>1</v>
      </c>
      <c r="D1405" s="27" t="s">
        <v>26</v>
      </c>
      <c r="E1405" s="28">
        <v>3137</v>
      </c>
      <c r="F1405" s="28">
        <v>3137</v>
      </c>
      <c r="G1405" s="28">
        <v>62.74</v>
      </c>
      <c r="H1405" s="28">
        <v>10</v>
      </c>
      <c r="I1405" s="28">
        <v>12</v>
      </c>
      <c r="J1405" s="29">
        <v>5.3997999999999997E-2</v>
      </c>
      <c r="K1405" s="28">
        <v>10</v>
      </c>
      <c r="L1405" s="28">
        <v>12</v>
      </c>
      <c r="M1405" s="29">
        <f t="shared" si="152"/>
        <v>5.3997999999999997E-2</v>
      </c>
      <c r="N1405" s="30">
        <v>4895156861171</v>
      </c>
      <c r="O1405" s="27">
        <v>85</v>
      </c>
      <c r="P1405" s="27">
        <v>8516</v>
      </c>
      <c r="Q1405" s="27" t="s">
        <v>1702</v>
      </c>
      <c r="R1405" s="31">
        <f>VLOOKUP(Q1405,[1]Страна!D$1:F$120,2,FALSE)</f>
        <v>0.03</v>
      </c>
      <c r="S1405" s="32" t="s">
        <v>28</v>
      </c>
      <c r="T1405" s="27" t="str">
        <f>VLOOKUP(S1405,[1]Страна!$A$2:$B$246,2,0)</f>
        <v>КИТАЙ</v>
      </c>
      <c r="W1405" s="34"/>
      <c r="X1405" s="35" t="e">
        <f t="shared" si="153"/>
        <v>#N/A</v>
      </c>
      <c r="Y1405" s="35" t="e">
        <f>VLOOKUP(W1405,A1403:$S$5784,9,FALSE)</f>
        <v>#N/A</v>
      </c>
      <c r="Z1405" s="36"/>
      <c r="AA1405" s="37"/>
      <c r="AB1405" s="38"/>
      <c r="AC1405" s="39"/>
    </row>
    <row r="1406" spans="1:29" ht="10.5" customHeight="1">
      <c r="A1406" s="25">
        <v>208348</v>
      </c>
      <c r="B1406" s="26" t="s">
        <v>1880</v>
      </c>
      <c r="C1406" s="27">
        <v>1</v>
      </c>
      <c r="D1406" s="27" t="s">
        <v>26</v>
      </c>
      <c r="E1406" s="28">
        <v>3052</v>
      </c>
      <c r="F1406" s="28">
        <v>3052</v>
      </c>
      <c r="G1406" s="28">
        <v>91.56</v>
      </c>
      <c r="H1406" s="28">
        <v>9</v>
      </c>
      <c r="I1406" s="28">
        <v>10</v>
      </c>
      <c r="J1406" s="29">
        <v>2.1559999999999999E-2</v>
      </c>
      <c r="K1406" s="28">
        <v>9</v>
      </c>
      <c r="L1406" s="28">
        <v>10</v>
      </c>
      <c r="M1406" s="29">
        <v>2.1559999999999999E-2</v>
      </c>
      <c r="N1406" s="30">
        <v>4895156874959</v>
      </c>
      <c r="O1406" s="27">
        <v>85</v>
      </c>
      <c r="P1406" s="27">
        <v>8516</v>
      </c>
      <c r="Q1406" s="27" t="s">
        <v>1702</v>
      </c>
      <c r="R1406" s="31">
        <v>0.03</v>
      </c>
      <c r="S1406" s="32" t="s">
        <v>28</v>
      </c>
      <c r="T1406" s="27" t="str">
        <f>VLOOKUP(S1406,[1]Страна!$A$2:$B$246,2,0)</f>
        <v>КИТАЙ</v>
      </c>
      <c r="W1406" s="34"/>
      <c r="X1406" s="35" t="e">
        <f t="shared" si="153"/>
        <v>#N/A</v>
      </c>
      <c r="Y1406" s="35" t="e">
        <f>VLOOKUP(W1406,A1404:$S$5784,9,FALSE)</f>
        <v>#N/A</v>
      </c>
      <c r="Z1406" s="36"/>
      <c r="AA1406" s="37"/>
      <c r="AB1406" s="38"/>
      <c r="AC1406" s="39"/>
    </row>
    <row r="1407" spans="1:29" ht="10.5" customHeight="1">
      <c r="A1407" s="25">
        <v>208367</v>
      </c>
      <c r="B1407" s="26" t="s">
        <v>1881</v>
      </c>
      <c r="C1407" s="27">
        <v>1</v>
      </c>
      <c r="D1407" s="27" t="s">
        <v>26</v>
      </c>
      <c r="E1407" s="28">
        <v>2890</v>
      </c>
      <c r="F1407" s="28">
        <v>2890</v>
      </c>
      <c r="G1407" s="28">
        <v>57.8</v>
      </c>
      <c r="H1407" s="28">
        <v>9</v>
      </c>
      <c r="I1407" s="28">
        <v>10</v>
      </c>
      <c r="J1407" s="29">
        <v>5.6050000000000003E-2</v>
      </c>
      <c r="K1407" s="28">
        <v>9</v>
      </c>
      <c r="L1407" s="28">
        <v>10</v>
      </c>
      <c r="M1407" s="29">
        <f>C1407*J1407</f>
        <v>5.6050000000000003E-2</v>
      </c>
      <c r="N1407" s="30">
        <v>4895156873303</v>
      </c>
      <c r="O1407" s="27">
        <v>85</v>
      </c>
      <c r="P1407" s="27">
        <v>8516</v>
      </c>
      <c r="Q1407" s="27" t="s">
        <v>1702</v>
      </c>
      <c r="R1407" s="31">
        <f>VLOOKUP(Q1407,[1]Страна!D$1:F$120,2,FALSE)</f>
        <v>0.03</v>
      </c>
      <c r="S1407" s="32" t="s">
        <v>28</v>
      </c>
      <c r="T1407" s="27" t="str">
        <f>VLOOKUP(S1407,[1]Страна!$A$2:$B$246,2,0)</f>
        <v>КИТАЙ</v>
      </c>
      <c r="W1407" s="40"/>
      <c r="X1407" s="35"/>
      <c r="Y1407" s="35"/>
      <c r="Z1407" s="36"/>
      <c r="AA1407" s="37"/>
      <c r="AB1407" s="38"/>
      <c r="AC1407" s="39"/>
    </row>
    <row r="1408" spans="1:29" ht="10.5" customHeight="1">
      <c r="A1408" s="25">
        <v>217110</v>
      </c>
      <c r="B1408" s="26" t="s">
        <v>1882</v>
      </c>
      <c r="C1408" s="27">
        <v>4</v>
      </c>
      <c r="D1408" s="27" t="s">
        <v>26</v>
      </c>
      <c r="E1408" s="28">
        <v>3602</v>
      </c>
      <c r="F1408" s="28">
        <v>14408</v>
      </c>
      <c r="G1408" s="28">
        <v>432.24</v>
      </c>
      <c r="H1408" s="28">
        <v>10.8</v>
      </c>
      <c r="I1408" s="28">
        <v>12</v>
      </c>
      <c r="J1408" s="29">
        <v>5.4314000000000001E-2</v>
      </c>
      <c r="K1408" s="28">
        <v>43.2</v>
      </c>
      <c r="L1408" s="28">
        <v>48</v>
      </c>
      <c r="M1408" s="29">
        <f>C1408*J1408</f>
        <v>0.217256</v>
      </c>
      <c r="N1408" s="30">
        <v>0</v>
      </c>
      <c r="O1408" s="27">
        <v>85</v>
      </c>
      <c r="P1408" s="27">
        <v>8516</v>
      </c>
      <c r="Q1408" s="27" t="s">
        <v>1702</v>
      </c>
      <c r="R1408" s="31">
        <f>VLOOKUP(Q1408,[1]Страна!D$1:F$120,2,FALSE)</f>
        <v>0.03</v>
      </c>
      <c r="S1408" s="32" t="s">
        <v>47</v>
      </c>
      <c r="T1408" s="27" t="str">
        <f>VLOOKUP(S1408,[1]Страна!$A$2:$B$246,2,0)</f>
        <v>РОССИЯ</v>
      </c>
      <c r="W1408" s="34"/>
      <c r="X1408" s="35" t="e">
        <f>VLOOKUP(W1408,$A$2:$S$5784,8,FALSE)</f>
        <v>#N/A</v>
      </c>
      <c r="Y1408" s="35" t="e">
        <f>VLOOKUP(W1408,A1406:$S$5784,9,FALSE)</f>
        <v>#N/A</v>
      </c>
      <c r="Z1408" s="36"/>
      <c r="AA1408" s="37"/>
      <c r="AB1408" s="38"/>
      <c r="AC1408" s="39"/>
    </row>
    <row r="1409" spans="1:29" ht="10.5" customHeight="1">
      <c r="A1409" s="25">
        <v>52687</v>
      </c>
      <c r="B1409" s="26" t="s">
        <v>1883</v>
      </c>
      <c r="C1409" s="27">
        <v>1</v>
      </c>
      <c r="D1409" s="27" t="s">
        <v>26</v>
      </c>
      <c r="E1409" s="28">
        <v>3307</v>
      </c>
      <c r="F1409" s="28">
        <v>3307</v>
      </c>
      <c r="G1409" s="28">
        <v>99.21</v>
      </c>
      <c r="H1409" s="28">
        <v>10</v>
      </c>
      <c r="I1409" s="28">
        <v>12</v>
      </c>
      <c r="J1409" s="29">
        <v>5.4314000000000001E-2</v>
      </c>
      <c r="K1409" s="28">
        <v>10</v>
      </c>
      <c r="L1409" s="28">
        <v>12</v>
      </c>
      <c r="M1409" s="29">
        <f>C1409*J1409</f>
        <v>5.4314000000000001E-2</v>
      </c>
      <c r="N1409" s="30">
        <v>4895156854968</v>
      </c>
      <c r="O1409" s="27">
        <v>85</v>
      </c>
      <c r="P1409" s="27">
        <v>8516</v>
      </c>
      <c r="Q1409" s="27" t="s">
        <v>1702</v>
      </c>
      <c r="R1409" s="31">
        <f>VLOOKUP(Q1409,[1]Страна!D$1:F$120,2,FALSE)</f>
        <v>0.03</v>
      </c>
      <c r="S1409" s="32" t="s">
        <v>47</v>
      </c>
      <c r="T1409" s="27" t="str">
        <f>VLOOKUP(S1409,[1]Страна!$A$2:$B$246,2,0)</f>
        <v>РОССИЯ</v>
      </c>
      <c r="W1409" s="34"/>
      <c r="X1409" s="35" t="e">
        <f>VLOOKUP(W1409,$A$2:$S$5784,8,FALSE)</f>
        <v>#N/A</v>
      </c>
      <c r="Y1409" s="35" t="e">
        <f>VLOOKUP(W1409,A1407:$S$5784,9,FALSE)</f>
        <v>#N/A</v>
      </c>
      <c r="Z1409" s="36"/>
      <c r="AA1409" s="37"/>
      <c r="AB1409" s="38"/>
      <c r="AC1409" s="39"/>
    </row>
    <row r="1410" spans="1:29" ht="10.5" customHeight="1">
      <c r="A1410" s="41">
        <v>74130</v>
      </c>
      <c r="B1410" s="42" t="s">
        <v>1884</v>
      </c>
      <c r="C1410" s="43">
        <v>1</v>
      </c>
      <c r="D1410" s="44" t="s">
        <v>26</v>
      </c>
      <c r="E1410" s="45">
        <v>3596</v>
      </c>
      <c r="F1410" s="45">
        <v>3596</v>
      </c>
      <c r="G1410" s="46">
        <v>107.88</v>
      </c>
      <c r="H1410" s="46">
        <v>10.8</v>
      </c>
      <c r="I1410" s="46">
        <v>12</v>
      </c>
      <c r="J1410" s="47">
        <v>5.1794E-2</v>
      </c>
      <c r="K1410" s="46">
        <v>10.8</v>
      </c>
      <c r="L1410" s="46">
        <v>12</v>
      </c>
      <c r="M1410" s="47">
        <v>5.1794E-2</v>
      </c>
      <c r="N1410" s="48" t="s">
        <v>1885</v>
      </c>
      <c r="O1410" s="49">
        <v>85</v>
      </c>
      <c r="P1410" s="49">
        <v>8516</v>
      </c>
      <c r="Q1410" s="49" t="s">
        <v>1702</v>
      </c>
      <c r="R1410" s="50">
        <v>0.03</v>
      </c>
      <c r="S1410" s="51" t="s">
        <v>28</v>
      </c>
      <c r="T1410" s="27" t="str">
        <f>VLOOKUP(S1410,[1]Страна!$A$2:$B$246,2,0)</f>
        <v>КИТАЙ</v>
      </c>
      <c r="W1410" s="34"/>
      <c r="X1410" s="35" t="e">
        <f>VLOOKUP(W1410,$A$2:$S$5784,8,FALSE)</f>
        <v>#N/A</v>
      </c>
      <c r="Y1410" s="35" t="e">
        <f>VLOOKUP(W1410,A1408:$S$5784,9,FALSE)</f>
        <v>#N/A</v>
      </c>
      <c r="Z1410" s="36"/>
      <c r="AA1410" s="37"/>
      <c r="AB1410" s="38"/>
      <c r="AC1410" s="39"/>
    </row>
    <row r="1411" spans="1:29" ht="10.5" customHeight="1">
      <c r="A1411" s="25">
        <v>218037</v>
      </c>
      <c r="B1411" s="26" t="s">
        <v>1886</v>
      </c>
      <c r="C1411" s="27">
        <v>1</v>
      </c>
      <c r="D1411" s="27" t="s">
        <v>26</v>
      </c>
      <c r="E1411" s="28">
        <v>3298</v>
      </c>
      <c r="F1411" s="28">
        <v>3298</v>
      </c>
      <c r="G1411" s="28">
        <v>98.94</v>
      </c>
      <c r="H1411" s="28">
        <v>10.5</v>
      </c>
      <c r="I1411" s="28">
        <v>12</v>
      </c>
      <c r="J1411" s="29">
        <v>4.9000000000000002E-2</v>
      </c>
      <c r="K1411" s="28">
        <v>10.5</v>
      </c>
      <c r="L1411" s="28">
        <v>12</v>
      </c>
      <c r="M1411" s="29">
        <f>C1411*J1411</f>
        <v>4.9000000000000002E-2</v>
      </c>
      <c r="N1411" s="30">
        <v>4660006395638</v>
      </c>
      <c r="O1411" s="27">
        <v>85</v>
      </c>
      <c r="P1411" s="27">
        <v>8516</v>
      </c>
      <c r="Q1411" s="27" t="s">
        <v>1702</v>
      </c>
      <c r="R1411" s="31">
        <f>VLOOKUP(Q1411,[1]Страна!D$1:F$120,2,FALSE)</f>
        <v>0.03</v>
      </c>
      <c r="S1411" s="32" t="s">
        <v>28</v>
      </c>
      <c r="T1411" s="27" t="str">
        <f>VLOOKUP(S1411,[1]Страна!$A$2:$B$246,2,0)</f>
        <v>КИТАЙ</v>
      </c>
      <c r="W1411" s="40"/>
      <c r="X1411" s="35"/>
      <c r="Y1411" s="35"/>
      <c r="Z1411" s="36"/>
      <c r="AA1411" s="37"/>
      <c r="AB1411" s="38"/>
      <c r="AC1411" s="39"/>
    </row>
    <row r="1412" spans="1:29" ht="10.5" customHeight="1">
      <c r="A1412" s="25">
        <v>218038</v>
      </c>
      <c r="B1412" s="26" t="s">
        <v>1887</v>
      </c>
      <c r="C1412" s="27">
        <v>1</v>
      </c>
      <c r="D1412" s="27" t="s">
        <v>26</v>
      </c>
      <c r="E1412" s="28">
        <v>3035</v>
      </c>
      <c r="F1412" s="28">
        <v>3035</v>
      </c>
      <c r="G1412" s="28">
        <v>91.05</v>
      </c>
      <c r="H1412" s="28">
        <v>10.5</v>
      </c>
      <c r="I1412" s="28">
        <v>11.3</v>
      </c>
      <c r="J1412" s="29">
        <v>4.9735000000000001E-2</v>
      </c>
      <c r="K1412" s="28">
        <v>10.5</v>
      </c>
      <c r="L1412" s="28">
        <v>11.3</v>
      </c>
      <c r="M1412" s="29">
        <f>C1412*J1412</f>
        <v>4.9735000000000001E-2</v>
      </c>
      <c r="N1412" s="30">
        <v>4660006395607</v>
      </c>
      <c r="O1412" s="27">
        <v>85</v>
      </c>
      <c r="P1412" s="27">
        <v>8516</v>
      </c>
      <c r="Q1412" s="27" t="s">
        <v>1702</v>
      </c>
      <c r="R1412" s="31">
        <f>VLOOKUP(Q1412,[1]Страна!D$1:F$120,2,FALSE)</f>
        <v>0.03</v>
      </c>
      <c r="S1412" s="32" t="s">
        <v>28</v>
      </c>
      <c r="T1412" s="27" t="str">
        <f>VLOOKUP(S1412,[1]Страна!$A$2:$B$246,2,0)</f>
        <v>КИТАЙ</v>
      </c>
      <c r="W1412" s="34"/>
      <c r="X1412" s="35" t="e">
        <f>VLOOKUP(W1412,$A$2:$S$5784,8,FALSE)</f>
        <v>#N/A</v>
      </c>
      <c r="Y1412" s="35" t="e">
        <f>VLOOKUP(W1412,A1410:$S$5784,9,FALSE)</f>
        <v>#N/A</v>
      </c>
      <c r="Z1412" s="36"/>
      <c r="AA1412" s="37"/>
      <c r="AB1412" s="38"/>
      <c r="AC1412" s="39"/>
    </row>
    <row r="1413" spans="1:29" ht="10.5" customHeight="1">
      <c r="A1413" s="25">
        <v>218039</v>
      </c>
      <c r="B1413" s="26" t="s">
        <v>1888</v>
      </c>
      <c r="C1413" s="27">
        <v>1</v>
      </c>
      <c r="D1413" s="27" t="s">
        <v>26</v>
      </c>
      <c r="E1413" s="28">
        <v>3103</v>
      </c>
      <c r="F1413" s="28">
        <v>3103</v>
      </c>
      <c r="G1413" s="28">
        <v>93.09</v>
      </c>
      <c r="H1413" s="28">
        <v>10.5</v>
      </c>
      <c r="I1413" s="28">
        <v>12</v>
      </c>
      <c r="J1413" s="29">
        <v>5.3199999999999997E-2</v>
      </c>
      <c r="K1413" s="28">
        <v>10.5</v>
      </c>
      <c r="L1413" s="28">
        <v>12</v>
      </c>
      <c r="M1413" s="29">
        <f>C1413*J1413</f>
        <v>5.3199999999999997E-2</v>
      </c>
      <c r="N1413" s="30">
        <v>4660006395621</v>
      </c>
      <c r="O1413" s="27">
        <v>85</v>
      </c>
      <c r="P1413" s="27">
        <v>8516</v>
      </c>
      <c r="Q1413" s="27" t="s">
        <v>1702</v>
      </c>
      <c r="R1413" s="31">
        <f>VLOOKUP(Q1413,[1]Страна!D$1:F$120,2,FALSE)</f>
        <v>0.03</v>
      </c>
      <c r="S1413" s="32" t="s">
        <v>28</v>
      </c>
      <c r="T1413" s="27" t="str">
        <f>VLOOKUP(S1413,[1]Страна!$A$2:$B$246,2,0)</f>
        <v>КИТАЙ</v>
      </c>
      <c r="W1413" s="34"/>
      <c r="X1413" s="35" t="e">
        <f>VLOOKUP(W1413,$A$2:$S$5784,8,FALSE)</f>
        <v>#N/A</v>
      </c>
      <c r="Y1413" s="35" t="e">
        <f>VLOOKUP(W1413,A1411:$S$5784,9,FALSE)</f>
        <v>#N/A</v>
      </c>
      <c r="Z1413" s="36"/>
      <c r="AA1413" s="37"/>
      <c r="AB1413" s="38"/>
      <c r="AC1413" s="39"/>
    </row>
    <row r="1414" spans="1:29" ht="10.5" customHeight="1">
      <c r="A1414" s="25">
        <v>234668</v>
      </c>
      <c r="B1414" s="26" t="s">
        <v>1889</v>
      </c>
      <c r="C1414" s="27">
        <v>1</v>
      </c>
      <c r="D1414" s="27" t="s">
        <v>26</v>
      </c>
      <c r="E1414" s="28">
        <v>3043</v>
      </c>
      <c r="F1414" s="28">
        <v>3043</v>
      </c>
      <c r="G1414" s="28">
        <v>91.29</v>
      </c>
      <c r="H1414" s="28">
        <v>10.5</v>
      </c>
      <c r="I1414" s="28">
        <v>12</v>
      </c>
      <c r="J1414" s="29">
        <v>2.6249999999999999E-2</v>
      </c>
      <c r="K1414" s="28">
        <v>10.5</v>
      </c>
      <c r="L1414" s="28">
        <v>12</v>
      </c>
      <c r="M1414" s="29">
        <f>C1414*J1414</f>
        <v>2.6249999999999999E-2</v>
      </c>
      <c r="N1414" s="30">
        <v>4623721604027</v>
      </c>
      <c r="O1414" s="27">
        <v>85</v>
      </c>
      <c r="P1414" s="27">
        <v>8516</v>
      </c>
      <c r="Q1414" s="27" t="s">
        <v>1702</v>
      </c>
      <c r="R1414" s="31">
        <f>VLOOKUP(Q1414,[1]Страна!D$1:F$120,2,FALSE)</f>
        <v>0.03</v>
      </c>
      <c r="S1414" s="32" t="s">
        <v>28</v>
      </c>
      <c r="T1414" s="27" t="str">
        <f>VLOOKUP(S1414,[1]Страна!$A$2:$B$246,2,0)</f>
        <v>КИТАЙ</v>
      </c>
      <c r="W1414" s="34"/>
      <c r="X1414" s="35" t="e">
        <f>VLOOKUP(W1414,$A$2:$S$5784,8,FALSE)</f>
        <v>#N/A</v>
      </c>
      <c r="Y1414" s="35" t="e">
        <f>VLOOKUP(W1414,A1412:$S$5784,9,FALSE)</f>
        <v>#N/A</v>
      </c>
      <c r="Z1414" s="36"/>
      <c r="AA1414" s="37"/>
      <c r="AB1414" s="38"/>
      <c r="AC1414" s="39"/>
    </row>
    <row r="1415" spans="1:29" ht="10.5" customHeight="1">
      <c r="A1415" s="25">
        <v>74133</v>
      </c>
      <c r="B1415" s="26" t="s">
        <v>1890</v>
      </c>
      <c r="C1415" s="27">
        <v>1</v>
      </c>
      <c r="D1415" s="27" t="s">
        <v>26</v>
      </c>
      <c r="E1415" s="28">
        <v>230</v>
      </c>
      <c r="F1415" s="28">
        <v>230</v>
      </c>
      <c r="G1415" s="28">
        <v>6.8999999999999995</v>
      </c>
      <c r="H1415" s="28">
        <v>0.7</v>
      </c>
      <c r="I1415" s="28">
        <v>1</v>
      </c>
      <c r="J1415" s="29">
        <v>1.08E-3</v>
      </c>
      <c r="K1415" s="28">
        <v>0.7</v>
      </c>
      <c r="L1415" s="28">
        <v>1</v>
      </c>
      <c r="M1415" s="29">
        <v>1.08E-3</v>
      </c>
      <c r="N1415" s="30" t="s">
        <v>1891</v>
      </c>
      <c r="O1415" s="27">
        <v>85</v>
      </c>
      <c r="P1415" s="27">
        <v>8518</v>
      </c>
      <c r="Q1415" s="27" t="s">
        <v>1892</v>
      </c>
      <c r="R1415" s="31">
        <f>VLOOKUP(Q1415,[1]Страна!D$1:F$120,2,FALSE)</f>
        <v>0.03</v>
      </c>
      <c r="S1415" s="32" t="s">
        <v>28</v>
      </c>
      <c r="T1415" s="27" t="str">
        <f>VLOOKUP(S1415,[1]Страна!$A$2:$B$246,2,0)</f>
        <v>КИТАЙ</v>
      </c>
      <c r="W1415" s="34"/>
      <c r="X1415" s="35" t="e">
        <f>VLOOKUP(W1415,$A$2:$S$5784,8,FALSE)</f>
        <v>#N/A</v>
      </c>
      <c r="Y1415" s="35" t="e">
        <f>VLOOKUP(W1415,A1413:$S$5784,9,FALSE)</f>
        <v>#N/A</v>
      </c>
      <c r="Z1415" s="36"/>
      <c r="AA1415" s="37"/>
      <c r="AB1415" s="38"/>
      <c r="AC1415" s="39"/>
    </row>
    <row r="1416" spans="1:29" ht="10.5" customHeight="1">
      <c r="A1416" s="25">
        <v>39622</v>
      </c>
      <c r="B1416" s="26" t="s">
        <v>1893</v>
      </c>
      <c r="C1416" s="27">
        <v>1</v>
      </c>
      <c r="D1416" s="27" t="s">
        <v>26</v>
      </c>
      <c r="E1416" s="28">
        <v>153</v>
      </c>
      <c r="F1416" s="28">
        <v>153</v>
      </c>
      <c r="G1416" s="28">
        <v>4.59</v>
      </c>
      <c r="H1416" s="28">
        <v>0.25</v>
      </c>
      <c r="I1416" s="28">
        <v>0.3</v>
      </c>
      <c r="J1416" s="29">
        <v>1.3029999999999999E-3</v>
      </c>
      <c r="K1416" s="28">
        <v>0.25</v>
      </c>
      <c r="L1416" s="28">
        <v>0.3</v>
      </c>
      <c r="M1416" s="29">
        <v>1.3029999999999999E-3</v>
      </c>
      <c r="N1416" s="30" t="s">
        <v>1894</v>
      </c>
      <c r="O1416" s="27">
        <v>85</v>
      </c>
      <c r="P1416" s="27">
        <v>8518</v>
      </c>
      <c r="Q1416" s="27" t="s">
        <v>1892</v>
      </c>
      <c r="R1416" s="31">
        <f>VLOOKUP(Q1416,[1]Страна!D$1:F$120,2,FALSE)</f>
        <v>0.03</v>
      </c>
      <c r="S1416" s="32" t="s">
        <v>28</v>
      </c>
      <c r="T1416" s="27" t="str">
        <f>VLOOKUP(S1416,[1]Страна!$A$2:$B$246,2,0)</f>
        <v>КИТАЙ</v>
      </c>
      <c r="W1416" s="34"/>
      <c r="X1416" s="35"/>
      <c r="Y1416" s="35"/>
      <c r="Z1416" s="36"/>
      <c r="AA1416" s="37"/>
      <c r="AB1416" s="38"/>
      <c r="AC1416" s="39"/>
    </row>
    <row r="1417" spans="1:29" ht="10.5" customHeight="1">
      <c r="A1417" s="25">
        <v>55986</v>
      </c>
      <c r="B1417" s="26" t="s">
        <v>1895</v>
      </c>
      <c r="C1417" s="27">
        <v>1</v>
      </c>
      <c r="D1417" s="27" t="s">
        <v>26</v>
      </c>
      <c r="E1417" s="28">
        <v>153</v>
      </c>
      <c r="F1417" s="28">
        <v>153</v>
      </c>
      <c r="G1417" s="28">
        <v>4.59</v>
      </c>
      <c r="H1417" s="28">
        <v>0.15</v>
      </c>
      <c r="I1417" s="28">
        <v>0.2</v>
      </c>
      <c r="J1417" s="29">
        <v>5.2499999999999997E-4</v>
      </c>
      <c r="K1417" s="28">
        <v>0.15</v>
      </c>
      <c r="L1417" s="28">
        <v>0.2</v>
      </c>
      <c r="M1417" s="29">
        <v>5.2499999999999997E-4</v>
      </c>
      <c r="N1417" s="30" t="s">
        <v>1896</v>
      </c>
      <c r="O1417" s="27">
        <v>85</v>
      </c>
      <c r="P1417" s="27">
        <v>8518</v>
      </c>
      <c r="Q1417" s="27" t="s">
        <v>1892</v>
      </c>
      <c r="R1417" s="31">
        <f>VLOOKUP(Q1417,[1]Страна!D$1:F$120,2,FALSE)</f>
        <v>0.03</v>
      </c>
      <c r="S1417" s="32" t="s">
        <v>28</v>
      </c>
      <c r="T1417" s="27" t="str">
        <f>VLOOKUP(S1417,[1]Страна!$A$2:$B$246,2,0)</f>
        <v>КИТАЙ</v>
      </c>
      <c r="W1417" s="34"/>
      <c r="X1417" s="35"/>
      <c r="Y1417" s="35"/>
      <c r="Z1417" s="36"/>
      <c r="AA1417" s="37"/>
      <c r="AB1417" s="38"/>
      <c r="AC1417" s="39"/>
    </row>
    <row r="1418" spans="1:29" ht="10.5" customHeight="1">
      <c r="A1418" s="25">
        <v>4473</v>
      </c>
      <c r="B1418" s="26" t="s">
        <v>1897</v>
      </c>
      <c r="C1418" s="27">
        <v>1</v>
      </c>
      <c r="D1418" s="27" t="s">
        <v>26</v>
      </c>
      <c r="E1418" s="28">
        <v>230</v>
      </c>
      <c r="F1418" s="28">
        <v>230</v>
      </c>
      <c r="G1418" s="28">
        <v>6.8999999999999995</v>
      </c>
      <c r="H1418" s="28">
        <v>0.3</v>
      </c>
      <c r="I1418" s="28">
        <v>0.5</v>
      </c>
      <c r="J1418" s="29">
        <v>1.436E-3</v>
      </c>
      <c r="K1418" s="28">
        <v>0.3</v>
      </c>
      <c r="L1418" s="28">
        <v>0.5</v>
      </c>
      <c r="M1418" s="29">
        <v>1.436E-3</v>
      </c>
      <c r="N1418" s="30" t="s">
        <v>1898</v>
      </c>
      <c r="O1418" s="27">
        <v>85</v>
      </c>
      <c r="P1418" s="27">
        <v>8518</v>
      </c>
      <c r="Q1418" s="27" t="s">
        <v>1892</v>
      </c>
      <c r="R1418" s="31">
        <f>VLOOKUP(Q1418,[1]Страна!D$1:F$120,2,FALSE)</f>
        <v>0.03</v>
      </c>
      <c r="S1418" s="32" t="s">
        <v>28</v>
      </c>
      <c r="T1418" s="27" t="str">
        <f>VLOOKUP(S1418,[1]Страна!$A$2:$B$246,2,0)</f>
        <v>КИТАЙ</v>
      </c>
      <c r="W1418" s="34"/>
      <c r="X1418" s="35"/>
      <c r="Y1418" s="35"/>
      <c r="Z1418" s="36"/>
      <c r="AA1418" s="37"/>
      <c r="AB1418" s="38"/>
      <c r="AC1418" s="39"/>
    </row>
    <row r="1419" spans="1:29" ht="10.5" customHeight="1">
      <c r="A1419" s="25">
        <v>237402</v>
      </c>
      <c r="B1419" s="26" t="s">
        <v>1899</v>
      </c>
      <c r="C1419" s="27">
        <v>1</v>
      </c>
      <c r="D1419" s="27" t="s">
        <v>26</v>
      </c>
      <c r="E1419" s="28">
        <v>85</v>
      </c>
      <c r="F1419" s="28">
        <v>85</v>
      </c>
      <c r="G1419" s="28">
        <v>2.5499999999999998</v>
      </c>
      <c r="H1419" s="28">
        <v>0.15</v>
      </c>
      <c r="I1419" s="28">
        <v>0.2</v>
      </c>
      <c r="J1419" s="29">
        <v>2.0000000000000001E-4</v>
      </c>
      <c r="K1419" s="28">
        <v>0.15</v>
      </c>
      <c r="L1419" s="28">
        <v>0.2</v>
      </c>
      <c r="M1419" s="29">
        <v>2.0000000000000001E-4</v>
      </c>
      <c r="N1419" s="30" t="s">
        <v>1900</v>
      </c>
      <c r="O1419" s="27">
        <v>85</v>
      </c>
      <c r="P1419" s="27">
        <v>8518</v>
      </c>
      <c r="Q1419" s="27" t="s">
        <v>1892</v>
      </c>
      <c r="R1419" s="31">
        <f>VLOOKUP(Q1419,[1]Страна!D$1:F$120,2,FALSE)</f>
        <v>0.03</v>
      </c>
      <c r="S1419" s="32" t="s">
        <v>28</v>
      </c>
      <c r="T1419" s="27" t="str">
        <f>VLOOKUP(S1419,[1]Страна!$A$2:$B$246,2,0)</f>
        <v>КИТАЙ</v>
      </c>
      <c r="W1419" s="34"/>
      <c r="X1419" s="35"/>
      <c r="Y1419" s="35"/>
      <c r="Z1419" s="36"/>
      <c r="AA1419" s="37"/>
      <c r="AB1419" s="38"/>
      <c r="AC1419" s="39"/>
    </row>
    <row r="1420" spans="1:29" ht="10.5" customHeight="1">
      <c r="A1420" s="25">
        <v>221043</v>
      </c>
      <c r="B1420" s="26" t="s">
        <v>1901</v>
      </c>
      <c r="C1420" s="27">
        <v>2</v>
      </c>
      <c r="D1420" s="27" t="s">
        <v>26</v>
      </c>
      <c r="E1420" s="28">
        <v>124</v>
      </c>
      <c r="F1420" s="28">
        <v>248</v>
      </c>
      <c r="G1420" s="28">
        <v>7.44</v>
      </c>
      <c r="H1420" s="28">
        <v>0.14000000000000001</v>
      </c>
      <c r="I1420" s="28">
        <v>0.18</v>
      </c>
      <c r="J1420" s="29">
        <v>1.92E-3</v>
      </c>
      <c r="K1420" s="28">
        <v>0.28000000000000003</v>
      </c>
      <c r="L1420" s="28">
        <v>0.36</v>
      </c>
      <c r="M1420" s="29">
        <v>3.8400000000000001E-3</v>
      </c>
      <c r="N1420" s="30">
        <v>4714033641111</v>
      </c>
      <c r="O1420" s="27">
        <v>85</v>
      </c>
      <c r="P1420" s="27">
        <v>8518</v>
      </c>
      <c r="Q1420" s="27" t="s">
        <v>1892</v>
      </c>
      <c r="R1420" s="31">
        <f>VLOOKUP(Q1420,[1]Страна!D$1:F$120,2,FALSE)</f>
        <v>0.03</v>
      </c>
      <c r="S1420" s="32" t="s">
        <v>28</v>
      </c>
      <c r="T1420" s="27" t="str">
        <f>VLOOKUP(S1420,[1]Страна!$A$2:$B$246,2,0)</f>
        <v>КИТАЙ</v>
      </c>
      <c r="W1420" s="34"/>
      <c r="X1420" s="35" t="e">
        <f>VLOOKUP(W1420,$A$2:$S$5784,8,FALSE)</f>
        <v>#N/A</v>
      </c>
      <c r="Y1420" s="35" t="e">
        <f>VLOOKUP(W1420,A1418:$S$5784,9,FALSE)</f>
        <v>#N/A</v>
      </c>
      <c r="Z1420" s="36"/>
      <c r="AA1420" s="37"/>
      <c r="AB1420" s="38"/>
      <c r="AC1420" s="39"/>
    </row>
    <row r="1421" spans="1:29" ht="10.5" customHeight="1">
      <c r="A1421" s="25">
        <v>231346</v>
      </c>
      <c r="B1421" s="26" t="s">
        <v>1902</v>
      </c>
      <c r="C1421" s="27">
        <v>2</v>
      </c>
      <c r="D1421" s="27" t="s">
        <v>26</v>
      </c>
      <c r="E1421" s="28">
        <v>120</v>
      </c>
      <c r="F1421" s="28">
        <v>240</v>
      </c>
      <c r="G1421" s="28">
        <v>7.2</v>
      </c>
      <c r="H1421" s="28">
        <v>0.18</v>
      </c>
      <c r="I1421" s="28">
        <v>0.2</v>
      </c>
      <c r="J1421" s="29">
        <v>1.008E-3</v>
      </c>
      <c r="K1421" s="28">
        <v>0.36</v>
      </c>
      <c r="L1421" s="28">
        <v>0.4</v>
      </c>
      <c r="M1421" s="29">
        <f>C1421*J1421</f>
        <v>2.016E-3</v>
      </c>
      <c r="N1421" s="30">
        <v>4714033641128</v>
      </c>
      <c r="O1421" s="27">
        <v>85</v>
      </c>
      <c r="P1421" s="27">
        <v>8518</v>
      </c>
      <c r="Q1421" s="27" t="s">
        <v>1892</v>
      </c>
      <c r="R1421" s="31">
        <f>VLOOKUP(Q1421,[1]Страна!D$1:F$120,2,FALSE)</f>
        <v>0.03</v>
      </c>
      <c r="S1421" s="32" t="s">
        <v>28</v>
      </c>
      <c r="T1421" s="27" t="str">
        <f>VLOOKUP(S1421,[1]Страна!$A$2:$B$246,2,0)</f>
        <v>КИТАЙ</v>
      </c>
      <c r="W1421" s="34"/>
      <c r="X1421" s="35" t="e">
        <f>VLOOKUP(W1421,$A$2:$S$5784,8,FALSE)</f>
        <v>#N/A</v>
      </c>
      <c r="Y1421" s="35" t="e">
        <f>VLOOKUP(W1421,A1419:$S$5784,9,FALSE)</f>
        <v>#N/A</v>
      </c>
      <c r="Z1421" s="36"/>
      <c r="AA1421" s="37"/>
      <c r="AB1421" s="38"/>
      <c r="AC1421" s="39"/>
    </row>
    <row r="1422" spans="1:29" ht="10.5" customHeight="1">
      <c r="A1422" s="41">
        <v>238724</v>
      </c>
      <c r="B1422" s="42" t="s">
        <v>1903</v>
      </c>
      <c r="C1422" s="43">
        <v>1</v>
      </c>
      <c r="D1422" s="44" t="s">
        <v>26</v>
      </c>
      <c r="E1422" s="45">
        <v>179</v>
      </c>
      <c r="F1422" s="45">
        <v>179</v>
      </c>
      <c r="G1422" s="46">
        <v>5.37</v>
      </c>
      <c r="H1422" s="46">
        <v>0.13</v>
      </c>
      <c r="I1422" s="46">
        <v>0.25</v>
      </c>
      <c r="J1422" s="47">
        <v>2.0000000000000001E-4</v>
      </c>
      <c r="K1422" s="46">
        <v>0.13</v>
      </c>
      <c r="L1422" s="46">
        <v>0.25</v>
      </c>
      <c r="M1422" s="47">
        <v>2.0000000000000001E-4</v>
      </c>
      <c r="N1422" s="48" t="s">
        <v>1904</v>
      </c>
      <c r="O1422" s="49">
        <v>85</v>
      </c>
      <c r="P1422" s="49">
        <v>8518</v>
      </c>
      <c r="Q1422" s="49" t="s">
        <v>1892</v>
      </c>
      <c r="R1422" s="50">
        <v>0.03</v>
      </c>
      <c r="S1422" s="51" t="s">
        <v>28</v>
      </c>
      <c r="T1422" s="27" t="str">
        <f>VLOOKUP(S1422,[1]Страна!$A$2:$B$246,2,0)</f>
        <v>КИТАЙ</v>
      </c>
      <c r="W1422" s="34"/>
      <c r="X1422" s="35" t="e">
        <f>VLOOKUP(W1422,$A$2:$S$5784,8,FALSE)</f>
        <v>#N/A</v>
      </c>
      <c r="Y1422" s="35" t="e">
        <f>VLOOKUP(W1422,A1420:$S$5784,9,FALSE)</f>
        <v>#N/A</v>
      </c>
      <c r="Z1422" s="36"/>
      <c r="AA1422" s="37"/>
      <c r="AB1422" s="38"/>
      <c r="AC1422" s="39"/>
    </row>
    <row r="1423" spans="1:29" ht="10.5" customHeight="1">
      <c r="A1423" s="25">
        <v>240810</v>
      </c>
      <c r="B1423" s="26" t="s">
        <v>1905</v>
      </c>
      <c r="C1423" s="27">
        <v>6</v>
      </c>
      <c r="D1423" s="27" t="s">
        <v>26</v>
      </c>
      <c r="E1423" s="28">
        <v>136</v>
      </c>
      <c r="F1423" s="28">
        <v>816</v>
      </c>
      <c r="G1423" s="28">
        <v>24.48</v>
      </c>
      <c r="H1423" s="28">
        <v>0.08</v>
      </c>
      <c r="I1423" s="28">
        <v>0.1</v>
      </c>
      <c r="J1423" s="29">
        <v>9.3000000000000005E-4</v>
      </c>
      <c r="K1423" s="28">
        <v>0.48</v>
      </c>
      <c r="L1423" s="28">
        <v>0.60000000000000009</v>
      </c>
      <c r="M1423" s="29">
        <v>5.5799999999999999E-3</v>
      </c>
      <c r="N1423" s="30">
        <v>4714033641173</v>
      </c>
      <c r="O1423" s="27">
        <v>85</v>
      </c>
      <c r="P1423" s="27">
        <v>8518</v>
      </c>
      <c r="Q1423" s="27" t="s">
        <v>1892</v>
      </c>
      <c r="R1423" s="31">
        <v>0.03</v>
      </c>
      <c r="S1423" s="32" t="s">
        <v>28</v>
      </c>
      <c r="T1423" s="27" t="str">
        <f>VLOOKUP(S1423,[1]Страна!$A$2:$B$246,2,0)</f>
        <v>КИТАЙ</v>
      </c>
      <c r="W1423" s="40"/>
      <c r="X1423" s="35"/>
      <c r="Y1423" s="35"/>
      <c r="Z1423" s="36"/>
      <c r="AA1423" s="37"/>
      <c r="AB1423" s="38"/>
      <c r="AC1423" s="39"/>
    </row>
    <row r="1424" spans="1:29" ht="10.5" customHeight="1">
      <c r="A1424" s="25">
        <v>14662</v>
      </c>
      <c r="B1424" s="26" t="s">
        <v>1906</v>
      </c>
      <c r="C1424" s="27">
        <v>2</v>
      </c>
      <c r="D1424" s="27" t="s">
        <v>26</v>
      </c>
      <c r="E1424" s="28">
        <v>128</v>
      </c>
      <c r="F1424" s="28">
        <v>256</v>
      </c>
      <c r="G1424" s="28">
        <v>7.68</v>
      </c>
      <c r="H1424" s="28">
        <v>0.08</v>
      </c>
      <c r="I1424" s="28">
        <v>0.1</v>
      </c>
      <c r="J1424" s="29">
        <v>5.9500000000000004E-4</v>
      </c>
      <c r="K1424" s="28">
        <v>0.16</v>
      </c>
      <c r="L1424" s="28">
        <v>0.2</v>
      </c>
      <c r="M1424" s="29">
        <v>1.1900000000000001E-3</v>
      </c>
      <c r="N1424" s="30" t="s">
        <v>1907</v>
      </c>
      <c r="O1424" s="27">
        <v>85</v>
      </c>
      <c r="P1424" s="27">
        <v>8518</v>
      </c>
      <c r="Q1424" s="27" t="s">
        <v>1892</v>
      </c>
      <c r="R1424" s="31">
        <f>VLOOKUP(Q1424,[1]Страна!D$1:F$120,2,FALSE)</f>
        <v>0.03</v>
      </c>
      <c r="S1424" s="32" t="s">
        <v>28</v>
      </c>
      <c r="T1424" s="27" t="str">
        <f>VLOOKUP(S1424,[1]Страна!$A$2:$B$246,2,0)</f>
        <v>КИТАЙ</v>
      </c>
      <c r="W1424" s="40"/>
      <c r="X1424" s="35"/>
      <c r="Y1424" s="35"/>
      <c r="Z1424" s="36"/>
      <c r="AA1424" s="37"/>
      <c r="AB1424" s="38"/>
      <c r="AC1424" s="39"/>
    </row>
    <row r="1425" spans="1:29" ht="10.5" customHeight="1">
      <c r="A1425" s="25">
        <v>4474</v>
      </c>
      <c r="B1425" s="26" t="s">
        <v>1908</v>
      </c>
      <c r="C1425" s="27">
        <v>1</v>
      </c>
      <c r="D1425" s="27" t="s">
        <v>26</v>
      </c>
      <c r="E1425" s="28">
        <v>884</v>
      </c>
      <c r="F1425" s="28">
        <v>884</v>
      </c>
      <c r="G1425" s="28">
        <v>26.52</v>
      </c>
      <c r="H1425" s="28">
        <v>0.25</v>
      </c>
      <c r="I1425" s="28">
        <v>0.3</v>
      </c>
      <c r="J1425" s="29">
        <v>6.3270000000000002E-3</v>
      </c>
      <c r="K1425" s="28">
        <v>0.25</v>
      </c>
      <c r="L1425" s="28">
        <v>0.3</v>
      </c>
      <c r="M1425" s="29">
        <v>6.3270000000000002E-3</v>
      </c>
      <c r="N1425" s="30" t="s">
        <v>1909</v>
      </c>
      <c r="O1425" s="27">
        <v>85</v>
      </c>
      <c r="P1425" s="27">
        <v>8518</v>
      </c>
      <c r="Q1425" s="27" t="s">
        <v>1892</v>
      </c>
      <c r="R1425" s="31">
        <f>VLOOKUP(Q1425,[1]Страна!D$1:F$120,2,FALSE)</f>
        <v>0.03</v>
      </c>
      <c r="S1425" s="32" t="s">
        <v>28</v>
      </c>
      <c r="T1425" s="27" t="str">
        <f>VLOOKUP(S1425,[1]Страна!$A$2:$B$246,2,0)</f>
        <v>КИТАЙ</v>
      </c>
      <c r="W1425" s="34"/>
      <c r="X1425" s="35" t="e">
        <f>VLOOKUP(W1425,$A$2:$S$5784,8,FALSE)</f>
        <v>#N/A</v>
      </c>
      <c r="Y1425" s="35" t="e">
        <f>VLOOKUP(W1425,A1423:$S$5784,9,FALSE)</f>
        <v>#N/A</v>
      </c>
      <c r="Z1425" s="36"/>
      <c r="AA1425" s="37"/>
      <c r="AB1425" s="38"/>
      <c r="AC1425" s="39"/>
    </row>
    <row r="1426" spans="1:29" ht="10.5" customHeight="1">
      <c r="A1426" s="25">
        <v>44208</v>
      </c>
      <c r="B1426" s="26" t="s">
        <v>1910</v>
      </c>
      <c r="C1426" s="27">
        <v>2</v>
      </c>
      <c r="D1426" s="27" t="s">
        <v>26</v>
      </c>
      <c r="E1426" s="28">
        <v>1985</v>
      </c>
      <c r="F1426" s="28">
        <v>3970</v>
      </c>
      <c r="G1426" s="28">
        <v>119.1</v>
      </c>
      <c r="H1426" s="28">
        <v>1.8</v>
      </c>
      <c r="I1426" s="28">
        <v>2</v>
      </c>
      <c r="J1426" s="29">
        <v>6.1879999999999999E-3</v>
      </c>
      <c r="K1426" s="28">
        <v>3.6</v>
      </c>
      <c r="L1426" s="28">
        <v>4</v>
      </c>
      <c r="M1426" s="29">
        <f>C1426*J1426</f>
        <v>1.2376E-2</v>
      </c>
      <c r="N1426" s="30">
        <v>3838942469138</v>
      </c>
      <c r="O1426" s="27">
        <v>85</v>
      </c>
      <c r="P1426" s="27">
        <v>8509</v>
      </c>
      <c r="Q1426" s="27" t="s">
        <v>288</v>
      </c>
      <c r="R1426" s="31">
        <f>VLOOKUP(Q1426,[1]Страна!D$1:F$120,2,FALSE)</f>
        <v>0.03</v>
      </c>
      <c r="S1426" s="32" t="s">
        <v>223</v>
      </c>
      <c r="T1426" s="27" t="str">
        <f>VLOOKUP(S1426,[1]Страна!$A$2:$B$246,2,0)</f>
        <v>ТУРЦИЯ</v>
      </c>
      <c r="W1426" s="34"/>
      <c r="X1426" s="35" t="e">
        <f>VLOOKUP(W1426,$A$2:$S$5784,8,FALSE)</f>
        <v>#N/A</v>
      </c>
      <c r="Y1426" s="35" t="e">
        <f>VLOOKUP(W1426,A1424:$S$5784,9,FALSE)</f>
        <v>#N/A</v>
      </c>
      <c r="Z1426" s="36"/>
      <c r="AA1426" s="37"/>
      <c r="AB1426" s="38"/>
      <c r="AC1426" s="39"/>
    </row>
    <row r="1427" spans="1:29" ht="10.5" customHeight="1">
      <c r="A1427" s="41">
        <v>44211</v>
      </c>
      <c r="B1427" s="42" t="s">
        <v>1911</v>
      </c>
      <c r="C1427" s="43">
        <v>1</v>
      </c>
      <c r="D1427" s="44" t="s">
        <v>26</v>
      </c>
      <c r="E1427" s="45">
        <v>2142</v>
      </c>
      <c r="F1427" s="45">
        <v>2142</v>
      </c>
      <c r="G1427" s="46">
        <v>64.259999999999991</v>
      </c>
      <c r="H1427" s="46">
        <v>1.8</v>
      </c>
      <c r="I1427" s="46">
        <v>2</v>
      </c>
      <c r="J1427" s="47">
        <v>3.3600000000000001E-3</v>
      </c>
      <c r="K1427" s="46">
        <v>1.8</v>
      </c>
      <c r="L1427" s="46">
        <v>2</v>
      </c>
      <c r="M1427" s="47">
        <v>3.3600000000000001E-3</v>
      </c>
      <c r="N1427" s="48" t="s">
        <v>1912</v>
      </c>
      <c r="O1427" s="49">
        <v>85</v>
      </c>
      <c r="P1427" s="49">
        <v>8509</v>
      </c>
      <c r="Q1427" s="49" t="s">
        <v>288</v>
      </c>
      <c r="R1427" s="50">
        <v>0.03</v>
      </c>
      <c r="S1427" s="51" t="s">
        <v>28</v>
      </c>
      <c r="T1427" s="27" t="str">
        <f>VLOOKUP(S1427,[1]Страна!$A$2:$B$246,2,0)</f>
        <v>КИТАЙ</v>
      </c>
      <c r="W1427" s="34"/>
      <c r="X1427" s="35" t="e">
        <f>VLOOKUP(W1427,$A$2:$S$5784,8,FALSE)</f>
        <v>#N/A</v>
      </c>
      <c r="Y1427" s="35" t="e">
        <f>VLOOKUP(W1427,A1425:$S$5784,9,FALSE)</f>
        <v>#N/A</v>
      </c>
      <c r="Z1427" s="36"/>
      <c r="AA1427" s="37"/>
      <c r="AB1427" s="38"/>
      <c r="AC1427" s="39"/>
    </row>
    <row r="1428" spans="1:29" ht="10.5" customHeight="1">
      <c r="A1428" s="41">
        <v>105906</v>
      </c>
      <c r="B1428" s="42" t="s">
        <v>1913</v>
      </c>
      <c r="C1428" s="43">
        <v>1</v>
      </c>
      <c r="D1428" s="44" t="s">
        <v>26</v>
      </c>
      <c r="E1428" s="45">
        <v>1759</v>
      </c>
      <c r="F1428" s="45">
        <v>1759</v>
      </c>
      <c r="G1428" s="46">
        <v>52.769999999999996</v>
      </c>
      <c r="H1428" s="46">
        <v>1.5</v>
      </c>
      <c r="I1428" s="46">
        <v>2</v>
      </c>
      <c r="J1428" s="47">
        <v>1.4999999999999999E-2</v>
      </c>
      <c r="K1428" s="46">
        <v>1.5</v>
      </c>
      <c r="L1428" s="46">
        <v>2</v>
      </c>
      <c r="M1428" s="47">
        <v>1.4999999999999999E-2</v>
      </c>
      <c r="N1428" s="48" t="s">
        <v>1914</v>
      </c>
      <c r="O1428" s="49">
        <v>85</v>
      </c>
      <c r="P1428" s="49">
        <v>8509</v>
      </c>
      <c r="Q1428" s="49" t="s">
        <v>288</v>
      </c>
      <c r="R1428" s="50">
        <v>0.03</v>
      </c>
      <c r="S1428" s="51" t="s">
        <v>223</v>
      </c>
      <c r="T1428" s="27" t="str">
        <f>VLOOKUP(S1428,[1]Страна!$A$2:$B$246,2,0)</f>
        <v>ТУРЦИЯ</v>
      </c>
      <c r="W1428" s="40"/>
      <c r="X1428" s="35"/>
      <c r="Y1428" s="35"/>
      <c r="Z1428" s="36"/>
      <c r="AA1428" s="37"/>
      <c r="AB1428" s="38"/>
      <c r="AC1428" s="39"/>
    </row>
    <row r="1429" spans="1:29" ht="10.5" customHeight="1">
      <c r="A1429" s="25">
        <v>44213</v>
      </c>
      <c r="B1429" s="26" t="s">
        <v>1915</v>
      </c>
      <c r="C1429" s="27">
        <v>1</v>
      </c>
      <c r="D1429" s="27" t="s">
        <v>26</v>
      </c>
      <c r="E1429" s="28">
        <v>2099</v>
      </c>
      <c r="F1429" s="28">
        <v>2099</v>
      </c>
      <c r="G1429" s="28">
        <v>62.97</v>
      </c>
      <c r="H1429" s="28">
        <v>1.8</v>
      </c>
      <c r="I1429" s="28">
        <v>2</v>
      </c>
      <c r="J1429" s="29">
        <v>4.3E-3</v>
      </c>
      <c r="K1429" s="28">
        <v>1.8</v>
      </c>
      <c r="L1429" s="28">
        <v>2</v>
      </c>
      <c r="M1429" s="29">
        <f>C1429*J1429</f>
        <v>4.3E-3</v>
      </c>
      <c r="N1429" s="30">
        <v>0</v>
      </c>
      <c r="O1429" s="27">
        <v>85</v>
      </c>
      <c r="P1429" s="27">
        <v>8509</v>
      </c>
      <c r="Q1429" s="27" t="s">
        <v>288</v>
      </c>
      <c r="R1429" s="31">
        <f>VLOOKUP(Q1429,[1]Страна!D$1:F$120,2,FALSE)</f>
        <v>0.03</v>
      </c>
      <c r="S1429" s="32" t="s">
        <v>223</v>
      </c>
      <c r="T1429" s="27" t="str">
        <f>VLOOKUP(S1429,[1]Страна!$A$2:$B$246,2,0)</f>
        <v>ТУРЦИЯ</v>
      </c>
      <c r="W1429" s="40"/>
      <c r="X1429" s="35"/>
      <c r="Y1429" s="35"/>
      <c r="Z1429" s="36"/>
      <c r="AA1429" s="37"/>
      <c r="AB1429" s="38"/>
      <c r="AC1429" s="39"/>
    </row>
    <row r="1430" spans="1:29" ht="10.5" customHeight="1">
      <c r="A1430" s="25">
        <v>105907</v>
      </c>
      <c r="B1430" s="26" t="s">
        <v>1916</v>
      </c>
      <c r="C1430" s="27">
        <v>1</v>
      </c>
      <c r="D1430" s="27" t="s">
        <v>26</v>
      </c>
      <c r="E1430" s="28">
        <v>1725</v>
      </c>
      <c r="F1430" s="28">
        <v>1725</v>
      </c>
      <c r="G1430" s="28">
        <v>51.75</v>
      </c>
      <c r="H1430" s="28">
        <v>1.8</v>
      </c>
      <c r="I1430" s="28">
        <v>2</v>
      </c>
      <c r="J1430" s="29">
        <v>3.9690000000000003E-3</v>
      </c>
      <c r="K1430" s="28">
        <v>1.8</v>
      </c>
      <c r="L1430" s="28">
        <v>2</v>
      </c>
      <c r="M1430" s="29">
        <v>3.9690000000000003E-3</v>
      </c>
      <c r="N1430" s="30" t="s">
        <v>1917</v>
      </c>
      <c r="O1430" s="27">
        <v>85</v>
      </c>
      <c r="P1430" s="27">
        <v>8509</v>
      </c>
      <c r="Q1430" s="27" t="s">
        <v>288</v>
      </c>
      <c r="R1430" s="31">
        <f>VLOOKUP(Q1430,[1]Страна!D$1:F$120,2,FALSE)</f>
        <v>0.03</v>
      </c>
      <c r="S1430" s="32" t="s">
        <v>223</v>
      </c>
      <c r="T1430" s="27" t="str">
        <f>VLOOKUP(S1430,[1]Страна!$A$2:$B$246,2,0)</f>
        <v>ТУРЦИЯ</v>
      </c>
      <c r="W1430" s="34"/>
      <c r="X1430" s="35" t="e">
        <f>VLOOKUP(W1430,$A$2:$S$5784,8,FALSE)</f>
        <v>#N/A</v>
      </c>
      <c r="Y1430" s="35" t="e">
        <f>VLOOKUP(W1430,A1428:$S$5784,9,FALSE)</f>
        <v>#N/A</v>
      </c>
      <c r="Z1430" s="36"/>
      <c r="AA1430" s="37"/>
      <c r="AB1430" s="38"/>
      <c r="AC1430" s="39"/>
    </row>
    <row r="1431" spans="1:29" ht="10.5" customHeight="1">
      <c r="A1431" s="25" t="s">
        <v>1918</v>
      </c>
      <c r="B1431" s="26" t="s">
        <v>1919</v>
      </c>
      <c r="C1431" s="27">
        <v>4</v>
      </c>
      <c r="D1431" s="27" t="s">
        <v>220</v>
      </c>
      <c r="E1431" s="28">
        <v>1085</v>
      </c>
      <c r="F1431" s="28">
        <v>4340</v>
      </c>
      <c r="G1431" s="28">
        <v>87.668000000000006</v>
      </c>
      <c r="H1431" s="28">
        <v>1.2</v>
      </c>
      <c r="I1431" s="28">
        <v>1.425</v>
      </c>
      <c r="J1431" s="29">
        <v>7.4999999999999997E-3</v>
      </c>
      <c r="K1431" s="28">
        <v>4.8</v>
      </c>
      <c r="L1431" s="28">
        <v>5.7</v>
      </c>
      <c r="M1431" s="29">
        <v>0</v>
      </c>
      <c r="N1431" s="30"/>
      <c r="O1431" s="27">
        <v>85</v>
      </c>
      <c r="P1431" s="27">
        <v>8509</v>
      </c>
      <c r="Q1431" s="27" t="s">
        <v>288</v>
      </c>
      <c r="R1431" s="31">
        <f>VLOOKUP(Q1431,[1]Страна!D$1:F$120,2,FALSE)</f>
        <v>0.03</v>
      </c>
      <c r="S1431" s="32" t="s">
        <v>28</v>
      </c>
      <c r="T1431" s="27" t="str">
        <f>VLOOKUP(S1431,[1]Страна!$A$2:$B$246,2,0)</f>
        <v>КИТАЙ</v>
      </c>
      <c r="W1431" s="34"/>
      <c r="X1431" s="35"/>
      <c r="Y1431" s="35"/>
      <c r="Z1431" s="36"/>
      <c r="AA1431" s="37"/>
      <c r="AB1431" s="38"/>
      <c r="AC1431" s="39"/>
    </row>
    <row r="1432" spans="1:29" ht="10.5" customHeight="1">
      <c r="A1432" s="25" t="s">
        <v>1920</v>
      </c>
      <c r="B1432" s="26" t="s">
        <v>1921</v>
      </c>
      <c r="C1432" s="27">
        <v>4</v>
      </c>
      <c r="D1432" s="27" t="s">
        <v>220</v>
      </c>
      <c r="E1432" s="28">
        <v>1085</v>
      </c>
      <c r="F1432" s="28">
        <v>4340</v>
      </c>
      <c r="G1432" s="28">
        <v>87.668000000000006</v>
      </c>
      <c r="H1432" s="28">
        <v>1.2</v>
      </c>
      <c r="I1432" s="28">
        <v>1.425</v>
      </c>
      <c r="J1432" s="29">
        <v>7.4999999999999997E-3</v>
      </c>
      <c r="K1432" s="28">
        <v>4.8</v>
      </c>
      <c r="L1432" s="28">
        <v>5.7</v>
      </c>
      <c r="M1432" s="29">
        <v>0</v>
      </c>
      <c r="N1432" s="30"/>
      <c r="O1432" s="27">
        <v>85</v>
      </c>
      <c r="P1432" s="27">
        <v>8509</v>
      </c>
      <c r="Q1432" s="27" t="s">
        <v>288</v>
      </c>
      <c r="R1432" s="31">
        <f>VLOOKUP(Q1432,[1]Страна!D$1:F$120,2,FALSE)</f>
        <v>0.03</v>
      </c>
      <c r="S1432" s="32" t="s">
        <v>28</v>
      </c>
      <c r="T1432" s="27" t="str">
        <f>VLOOKUP(S1432,[1]Страна!$A$2:$B$246,2,0)</f>
        <v>КИТАЙ</v>
      </c>
      <c r="W1432" s="34"/>
      <c r="X1432" s="35"/>
      <c r="Y1432" s="35"/>
      <c r="Z1432" s="36"/>
      <c r="AA1432" s="37"/>
      <c r="AB1432" s="38"/>
      <c r="AC1432" s="39"/>
    </row>
    <row r="1433" spans="1:29" ht="10.5" customHeight="1">
      <c r="A1433" s="25" t="s">
        <v>1922</v>
      </c>
      <c r="B1433" s="26" t="s">
        <v>1923</v>
      </c>
      <c r="C1433" s="27">
        <v>20</v>
      </c>
      <c r="D1433" s="27" t="s">
        <v>220</v>
      </c>
      <c r="E1433" s="28">
        <v>28</v>
      </c>
      <c r="F1433" s="28">
        <v>560</v>
      </c>
      <c r="G1433" s="28">
        <v>16.8</v>
      </c>
      <c r="H1433" s="28">
        <v>1.2</v>
      </c>
      <c r="I1433" s="28">
        <v>1.21</v>
      </c>
      <c r="J1433" s="29">
        <v>4.3E-3</v>
      </c>
      <c r="K1433" s="28"/>
      <c r="L1433" s="28"/>
      <c r="M1433" s="29">
        <f t="shared" ref="M1433:M1449" si="154">C1433*J1433</f>
        <v>8.5999999999999993E-2</v>
      </c>
      <c r="N1433" s="30"/>
      <c r="O1433" s="27">
        <v>85</v>
      </c>
      <c r="P1433" s="27">
        <v>8509</v>
      </c>
      <c r="Q1433" s="27" t="s">
        <v>288</v>
      </c>
      <c r="R1433" s="31">
        <f>VLOOKUP(Q1433,[1]Страна!D$1:F$120,2,FALSE)</f>
        <v>0.03</v>
      </c>
      <c r="S1433" s="32" t="s">
        <v>28</v>
      </c>
      <c r="T1433" s="27" t="str">
        <f>VLOOKUP(S1433,[1]Страна!$A$2:$B$246,2,0)</f>
        <v>КИТАЙ</v>
      </c>
      <c r="W1433" s="34"/>
      <c r="X1433" s="35"/>
      <c r="Y1433" s="35"/>
      <c r="Z1433" s="36"/>
      <c r="AA1433" s="37"/>
      <c r="AB1433" s="38"/>
      <c r="AC1433" s="39"/>
    </row>
    <row r="1434" spans="1:29" ht="10.5" customHeight="1">
      <c r="A1434" s="25" t="s">
        <v>1924</v>
      </c>
      <c r="B1434" s="26" t="s">
        <v>1925</v>
      </c>
      <c r="C1434" s="27">
        <v>10</v>
      </c>
      <c r="D1434" s="27" t="s">
        <v>220</v>
      </c>
      <c r="E1434" s="28">
        <v>31</v>
      </c>
      <c r="F1434" s="28">
        <v>310</v>
      </c>
      <c r="G1434" s="28">
        <v>9.2999999999999989</v>
      </c>
      <c r="H1434" s="28">
        <v>1</v>
      </c>
      <c r="I1434" s="28">
        <v>1.3</v>
      </c>
      <c r="J1434" s="29">
        <v>4.3E-3</v>
      </c>
      <c r="K1434" s="28"/>
      <c r="L1434" s="28"/>
      <c r="M1434" s="29">
        <f t="shared" si="154"/>
        <v>4.2999999999999997E-2</v>
      </c>
      <c r="N1434" s="30"/>
      <c r="O1434" s="27">
        <v>85</v>
      </c>
      <c r="P1434" s="27">
        <v>8509</v>
      </c>
      <c r="Q1434" s="27" t="s">
        <v>288</v>
      </c>
      <c r="R1434" s="31">
        <f>VLOOKUP(Q1434,[1]Страна!D$1:F$120,2,FALSE)</f>
        <v>0.03</v>
      </c>
      <c r="S1434" s="32" t="s">
        <v>1926</v>
      </c>
      <c r="T1434" s="27" t="str">
        <f>VLOOKUP(S1434,[1]Страна!$A$2:$B$246,2,0)</f>
        <v>ВЕНГРИЯ</v>
      </c>
      <c r="W1434" s="34"/>
      <c r="X1434" s="35" t="e">
        <f t="shared" ref="X1434:X1450" si="155">VLOOKUP(W1434,$A$2:$S$5784,8,FALSE)</f>
        <v>#N/A</v>
      </c>
      <c r="Y1434" s="35" t="e">
        <f>VLOOKUP(W1434,A1432:$S$5784,9,FALSE)</f>
        <v>#N/A</v>
      </c>
      <c r="Z1434" s="36"/>
      <c r="AA1434" s="37"/>
      <c r="AB1434" s="38"/>
      <c r="AC1434" s="39"/>
    </row>
    <row r="1435" spans="1:29" ht="10.5" customHeight="1">
      <c r="A1435" s="25">
        <v>44247</v>
      </c>
      <c r="B1435" s="26" t="s">
        <v>1927</v>
      </c>
      <c r="C1435" s="27">
        <v>1</v>
      </c>
      <c r="D1435" s="27" t="s">
        <v>26</v>
      </c>
      <c r="E1435" s="28">
        <v>1598</v>
      </c>
      <c r="F1435" s="28">
        <v>1598</v>
      </c>
      <c r="G1435" s="28">
        <v>47.94</v>
      </c>
      <c r="H1435" s="28">
        <v>1.26</v>
      </c>
      <c r="I1435" s="28">
        <v>1.39</v>
      </c>
      <c r="J1435" s="29">
        <v>4.3559999999999996E-3</v>
      </c>
      <c r="K1435" s="28">
        <v>1.26</v>
      </c>
      <c r="L1435" s="28">
        <v>1.39</v>
      </c>
      <c r="M1435" s="29">
        <f t="shared" si="154"/>
        <v>4.3559999999999996E-3</v>
      </c>
      <c r="N1435" s="30">
        <v>5055155305536</v>
      </c>
      <c r="O1435" s="27">
        <v>85</v>
      </c>
      <c r="P1435" s="27">
        <v>8509</v>
      </c>
      <c r="Q1435" s="27" t="s">
        <v>288</v>
      </c>
      <c r="R1435" s="31">
        <f>VLOOKUP(Q1435,[1]Страна!D$1:F$120,2,FALSE)</f>
        <v>0.03</v>
      </c>
      <c r="S1435" s="32" t="s">
        <v>28</v>
      </c>
      <c r="T1435" s="27" t="str">
        <f>VLOOKUP(S1435,[1]Страна!$A$2:$B$246,2,0)</f>
        <v>КИТАЙ</v>
      </c>
      <c r="W1435" s="34"/>
      <c r="X1435" s="35" t="e">
        <f t="shared" si="155"/>
        <v>#N/A</v>
      </c>
      <c r="Y1435" s="35" t="e">
        <f>VLOOKUP(W1435,A1433:$S$5784,9,FALSE)</f>
        <v>#N/A</v>
      </c>
      <c r="Z1435" s="36"/>
      <c r="AA1435" s="37"/>
      <c r="AB1435" s="38"/>
      <c r="AC1435" s="39"/>
    </row>
    <row r="1436" spans="1:29" ht="10.5" customHeight="1">
      <c r="A1436" s="25">
        <v>53244</v>
      </c>
      <c r="B1436" s="26" t="s">
        <v>1928</v>
      </c>
      <c r="C1436" s="27">
        <v>1</v>
      </c>
      <c r="D1436" s="27" t="s">
        <v>26</v>
      </c>
      <c r="E1436" s="28">
        <v>927</v>
      </c>
      <c r="F1436" s="28">
        <v>927</v>
      </c>
      <c r="G1436" s="28">
        <v>27.81</v>
      </c>
      <c r="H1436" s="28">
        <v>0.85</v>
      </c>
      <c r="I1436" s="28">
        <v>1</v>
      </c>
      <c r="J1436" s="29">
        <v>1.9499999999999999E-3</v>
      </c>
      <c r="K1436" s="28">
        <v>0.85</v>
      </c>
      <c r="L1436" s="28">
        <v>1</v>
      </c>
      <c r="M1436" s="29">
        <f t="shared" si="154"/>
        <v>1.9499999999999999E-3</v>
      </c>
      <c r="N1436" s="30">
        <v>5055539112187</v>
      </c>
      <c r="O1436" s="27">
        <v>85</v>
      </c>
      <c r="P1436" s="27">
        <v>8509</v>
      </c>
      <c r="Q1436" s="27" t="s">
        <v>288</v>
      </c>
      <c r="R1436" s="31">
        <f>VLOOKUP(Q1436,[1]Страна!D$1:F$120,2,FALSE)</f>
        <v>0.03</v>
      </c>
      <c r="S1436" s="32" t="s">
        <v>28</v>
      </c>
      <c r="T1436" s="27" t="str">
        <f>VLOOKUP(S1436,[1]Страна!$A$2:$B$246,2,0)</f>
        <v>КИТАЙ</v>
      </c>
      <c r="W1436" s="34"/>
      <c r="X1436" s="35" t="e">
        <f t="shared" si="155"/>
        <v>#N/A</v>
      </c>
      <c r="Y1436" s="35" t="e">
        <f>VLOOKUP(W1436,A1434:$S$5784,9,FALSE)</f>
        <v>#N/A</v>
      </c>
      <c r="Z1436" s="36"/>
      <c r="AA1436" s="37"/>
      <c r="AB1436" s="38"/>
      <c r="AC1436" s="39"/>
    </row>
    <row r="1437" spans="1:29" ht="10.5" customHeight="1">
      <c r="A1437" s="25">
        <v>53243</v>
      </c>
      <c r="B1437" s="26" t="s">
        <v>1929</v>
      </c>
      <c r="C1437" s="27">
        <v>1</v>
      </c>
      <c r="D1437" s="27" t="s">
        <v>26</v>
      </c>
      <c r="E1437" s="28">
        <v>1128</v>
      </c>
      <c r="F1437" s="28">
        <v>1128</v>
      </c>
      <c r="G1437" s="28">
        <v>33.839999999999996</v>
      </c>
      <c r="H1437" s="28">
        <v>1.8</v>
      </c>
      <c r="I1437" s="28">
        <v>2</v>
      </c>
      <c r="J1437" s="29">
        <v>2.5999999999999999E-3</v>
      </c>
      <c r="K1437" s="28">
        <v>1.8</v>
      </c>
      <c r="L1437" s="28">
        <v>2</v>
      </c>
      <c r="M1437" s="29">
        <f t="shared" si="154"/>
        <v>2.5999999999999999E-3</v>
      </c>
      <c r="N1437" s="30">
        <v>5055539113405</v>
      </c>
      <c r="O1437" s="27">
        <v>85</v>
      </c>
      <c r="P1437" s="27">
        <v>8509</v>
      </c>
      <c r="Q1437" s="27" t="s">
        <v>288</v>
      </c>
      <c r="R1437" s="31">
        <f>VLOOKUP(Q1437,[1]Страна!D$1:F$120,2,FALSE)</f>
        <v>0.03</v>
      </c>
      <c r="S1437" s="32" t="s">
        <v>28</v>
      </c>
      <c r="T1437" s="27" t="str">
        <f>VLOOKUP(S1437,[1]Страна!$A$2:$B$246,2,0)</f>
        <v>КИТАЙ</v>
      </c>
      <c r="W1437" s="34"/>
      <c r="X1437" s="35" t="e">
        <f t="shared" si="155"/>
        <v>#N/A</v>
      </c>
      <c r="Y1437" s="35" t="e">
        <f>VLOOKUP(W1437,A1436:$S$5784,9,FALSE)</f>
        <v>#N/A</v>
      </c>
      <c r="Z1437" s="36"/>
      <c r="AA1437" s="37"/>
      <c r="AB1437" s="38"/>
      <c r="AC1437" s="39"/>
    </row>
    <row r="1438" spans="1:29" ht="10.5" customHeight="1">
      <c r="A1438" s="25">
        <v>53077</v>
      </c>
      <c r="B1438" s="26" t="s">
        <v>1930</v>
      </c>
      <c r="C1438" s="27">
        <v>1</v>
      </c>
      <c r="D1438" s="27" t="s">
        <v>26</v>
      </c>
      <c r="E1438" s="28">
        <v>604</v>
      </c>
      <c r="F1438" s="28">
        <v>604</v>
      </c>
      <c r="G1438" s="28">
        <v>18.12</v>
      </c>
      <c r="H1438" s="28">
        <v>0.85</v>
      </c>
      <c r="I1438" s="28">
        <v>1</v>
      </c>
      <c r="J1438" s="29">
        <v>3.8500000000000001E-3</v>
      </c>
      <c r="K1438" s="28">
        <v>0.85</v>
      </c>
      <c r="L1438" s="28">
        <v>1</v>
      </c>
      <c r="M1438" s="29">
        <f t="shared" si="154"/>
        <v>3.8500000000000001E-3</v>
      </c>
      <c r="N1438" s="30">
        <v>8693807053175</v>
      </c>
      <c r="O1438" s="27">
        <v>85</v>
      </c>
      <c r="P1438" s="27">
        <v>8509</v>
      </c>
      <c r="Q1438" s="27" t="s">
        <v>288</v>
      </c>
      <c r="R1438" s="31">
        <f>VLOOKUP(Q1438,[1]Страна!D$1:F$120,2,FALSE)</f>
        <v>0.03</v>
      </c>
      <c r="S1438" s="32" t="s">
        <v>28</v>
      </c>
      <c r="T1438" s="27" t="str">
        <f>VLOOKUP(S1438,[1]Страна!$A$2:$B$246,2,0)</f>
        <v>КИТАЙ</v>
      </c>
      <c r="W1438" s="34"/>
      <c r="X1438" s="35" t="e">
        <f t="shared" si="155"/>
        <v>#N/A</v>
      </c>
      <c r="Y1438" s="35" t="e">
        <f>VLOOKUP(W1438,A1436:$S$5784,9,FALSE)</f>
        <v>#N/A</v>
      </c>
      <c r="Z1438" s="36"/>
      <c r="AA1438" s="37"/>
      <c r="AB1438" s="38"/>
      <c r="AC1438" s="39"/>
    </row>
    <row r="1439" spans="1:29" ht="10.5" customHeight="1">
      <c r="A1439" s="25">
        <v>52574</v>
      </c>
      <c r="B1439" s="26" t="s">
        <v>1931</v>
      </c>
      <c r="C1439" s="27">
        <v>1</v>
      </c>
      <c r="D1439" s="27" t="s">
        <v>26</v>
      </c>
      <c r="E1439" s="28">
        <v>621</v>
      </c>
      <c r="F1439" s="28">
        <v>621</v>
      </c>
      <c r="G1439" s="28">
        <v>18.63</v>
      </c>
      <c r="H1439" s="28">
        <v>0.85</v>
      </c>
      <c r="I1439" s="28">
        <v>1</v>
      </c>
      <c r="J1439" s="29">
        <v>3.7799999999999999E-3</v>
      </c>
      <c r="K1439" s="28">
        <v>0.85</v>
      </c>
      <c r="L1439" s="28">
        <v>1</v>
      </c>
      <c r="M1439" s="29">
        <f t="shared" si="154"/>
        <v>3.7799999999999999E-3</v>
      </c>
      <c r="N1439" s="30">
        <v>8693807053175</v>
      </c>
      <c r="O1439" s="27">
        <v>85</v>
      </c>
      <c r="P1439" s="27">
        <v>8509</v>
      </c>
      <c r="Q1439" s="27" t="s">
        <v>288</v>
      </c>
      <c r="R1439" s="31">
        <f>VLOOKUP(Q1439,[1]Страна!D$1:F$120,2,FALSE)</f>
        <v>0.03</v>
      </c>
      <c r="S1439" s="32" t="s">
        <v>28</v>
      </c>
      <c r="T1439" s="27" t="str">
        <f>VLOOKUP(S1439,[1]Страна!$A$2:$B$246,2,0)</f>
        <v>КИТАЙ</v>
      </c>
      <c r="W1439" s="34"/>
      <c r="X1439" s="35" t="e">
        <f t="shared" si="155"/>
        <v>#N/A</v>
      </c>
      <c r="Y1439" s="35" t="e">
        <f>VLOOKUP(W1439,A1437:$S$5784,9,FALSE)</f>
        <v>#N/A</v>
      </c>
      <c r="Z1439" s="36"/>
      <c r="AA1439" s="37"/>
      <c r="AB1439" s="38"/>
      <c r="AC1439" s="39"/>
    </row>
    <row r="1440" spans="1:29" ht="10.5" customHeight="1">
      <c r="A1440" s="25">
        <v>56001</v>
      </c>
      <c r="B1440" s="26" t="s">
        <v>1932</v>
      </c>
      <c r="C1440" s="27">
        <v>1</v>
      </c>
      <c r="D1440" s="27" t="s">
        <v>26</v>
      </c>
      <c r="E1440" s="28">
        <v>1199</v>
      </c>
      <c r="F1440" s="28">
        <v>1199</v>
      </c>
      <c r="G1440" s="28">
        <v>35.97</v>
      </c>
      <c r="H1440" s="28">
        <v>1.8</v>
      </c>
      <c r="I1440" s="28">
        <v>2</v>
      </c>
      <c r="J1440" s="29">
        <v>5.4000000000000003E-3</v>
      </c>
      <c r="K1440" s="28">
        <v>1.8</v>
      </c>
      <c r="L1440" s="28">
        <v>2</v>
      </c>
      <c r="M1440" s="29">
        <f t="shared" si="154"/>
        <v>5.4000000000000003E-3</v>
      </c>
      <c r="N1440" s="30">
        <v>8693807204942</v>
      </c>
      <c r="O1440" s="27">
        <v>85</v>
      </c>
      <c r="P1440" s="27">
        <v>8509</v>
      </c>
      <c r="Q1440" s="27" t="s">
        <v>288</v>
      </c>
      <c r="R1440" s="31">
        <f>VLOOKUP(Q1440,[1]Страна!D$1:F$120,2,FALSE)</f>
        <v>0.03</v>
      </c>
      <c r="S1440" s="32" t="s">
        <v>28</v>
      </c>
      <c r="T1440" s="27" t="str">
        <f>VLOOKUP(S1440,[1]Страна!$A$2:$B$246,2,0)</f>
        <v>КИТАЙ</v>
      </c>
      <c r="W1440" s="34"/>
      <c r="X1440" s="35" t="e">
        <f t="shared" si="155"/>
        <v>#N/A</v>
      </c>
      <c r="Y1440" s="35" t="e">
        <f>VLOOKUP(W1440,A1438:$S$5784,9,FALSE)</f>
        <v>#N/A</v>
      </c>
      <c r="Z1440" s="36"/>
      <c r="AA1440" s="37"/>
      <c r="AB1440" s="38"/>
      <c r="AC1440" s="39"/>
    </row>
    <row r="1441" spans="1:29" ht="10.5" customHeight="1">
      <c r="A1441" s="25">
        <v>52174</v>
      </c>
      <c r="B1441" s="26" t="s">
        <v>1933</v>
      </c>
      <c r="C1441" s="27">
        <v>1</v>
      </c>
      <c r="D1441" s="27" t="s">
        <v>26</v>
      </c>
      <c r="E1441" s="28">
        <v>621</v>
      </c>
      <c r="F1441" s="28">
        <v>621</v>
      </c>
      <c r="G1441" s="28">
        <v>18.63</v>
      </c>
      <c r="H1441" s="28">
        <v>1</v>
      </c>
      <c r="I1441" s="28">
        <v>1.5</v>
      </c>
      <c r="J1441" s="29">
        <v>3.0630000000000002E-3</v>
      </c>
      <c r="K1441" s="28">
        <v>1</v>
      </c>
      <c r="L1441" s="28">
        <v>1.5</v>
      </c>
      <c r="M1441" s="29">
        <f t="shared" si="154"/>
        <v>3.0630000000000002E-3</v>
      </c>
      <c r="N1441" s="30">
        <v>8693807227552</v>
      </c>
      <c r="O1441" s="27">
        <v>85</v>
      </c>
      <c r="P1441" s="27">
        <v>8509</v>
      </c>
      <c r="Q1441" s="27" t="s">
        <v>288</v>
      </c>
      <c r="R1441" s="31">
        <f>VLOOKUP(Q1441,[1]Страна!D$1:F$120,2,FALSE)</f>
        <v>0.03</v>
      </c>
      <c r="S1441" s="32" t="s">
        <v>28</v>
      </c>
      <c r="T1441" s="27" t="str">
        <f>VLOOKUP(S1441,[1]Страна!$A$2:$B$246,2,0)</f>
        <v>КИТАЙ</v>
      </c>
      <c r="W1441" s="34"/>
      <c r="X1441" s="35" t="e">
        <f t="shared" si="155"/>
        <v>#N/A</v>
      </c>
      <c r="Y1441" s="35" t="e">
        <f>VLOOKUP(W1441,A1439:$S$5784,9,FALSE)</f>
        <v>#N/A</v>
      </c>
      <c r="Z1441" s="36"/>
      <c r="AA1441" s="37"/>
      <c r="AB1441" s="38"/>
      <c r="AC1441" s="39"/>
    </row>
    <row r="1442" spans="1:29" ht="10.5" customHeight="1">
      <c r="A1442" s="25">
        <v>56004</v>
      </c>
      <c r="B1442" s="26" t="s">
        <v>1934</v>
      </c>
      <c r="C1442" s="27">
        <v>1</v>
      </c>
      <c r="D1442" s="27" t="s">
        <v>26</v>
      </c>
      <c r="E1442" s="28">
        <v>714</v>
      </c>
      <c r="F1442" s="28">
        <v>714</v>
      </c>
      <c r="G1442" s="28">
        <v>21.419999999999998</v>
      </c>
      <c r="H1442" s="28">
        <v>3</v>
      </c>
      <c r="I1442" s="28">
        <v>3.5</v>
      </c>
      <c r="J1442" s="29">
        <v>2.2799999999999999E-3</v>
      </c>
      <c r="K1442" s="28">
        <v>3</v>
      </c>
      <c r="L1442" s="28">
        <v>3.5</v>
      </c>
      <c r="M1442" s="29">
        <f t="shared" si="154"/>
        <v>2.2799999999999999E-3</v>
      </c>
      <c r="N1442" s="30">
        <v>8693807227552</v>
      </c>
      <c r="O1442" s="27">
        <v>85</v>
      </c>
      <c r="P1442" s="27">
        <v>8509</v>
      </c>
      <c r="Q1442" s="27" t="s">
        <v>288</v>
      </c>
      <c r="R1442" s="31">
        <f>VLOOKUP(Q1442,[1]Страна!D$1:F$120,2,FALSE)</f>
        <v>0.03</v>
      </c>
      <c r="S1442" s="32" t="s">
        <v>28</v>
      </c>
      <c r="T1442" s="27" t="str">
        <f>VLOOKUP(S1442,[1]Страна!$A$2:$B$246,2,0)</f>
        <v>КИТАЙ</v>
      </c>
      <c r="W1442" s="34"/>
      <c r="X1442" s="35" t="e">
        <f t="shared" si="155"/>
        <v>#N/A</v>
      </c>
      <c r="Y1442" s="35" t="e">
        <f>VLOOKUP(W1442,A1440:$S$5784,9,FALSE)</f>
        <v>#N/A</v>
      </c>
      <c r="Z1442" s="36"/>
      <c r="AA1442" s="37"/>
      <c r="AB1442" s="38"/>
      <c r="AC1442" s="39"/>
    </row>
    <row r="1443" spans="1:29" ht="10.5" customHeight="1">
      <c r="A1443" s="25">
        <v>218952</v>
      </c>
      <c r="B1443" s="26" t="s">
        <v>1935</v>
      </c>
      <c r="C1443" s="27">
        <v>1</v>
      </c>
      <c r="D1443" s="27" t="s">
        <v>26</v>
      </c>
      <c r="E1443" s="28">
        <v>604</v>
      </c>
      <c r="F1443" s="28">
        <v>604</v>
      </c>
      <c r="G1443" s="28">
        <v>18.12</v>
      </c>
      <c r="H1443" s="28">
        <v>0.85</v>
      </c>
      <c r="I1443" s="28">
        <v>1</v>
      </c>
      <c r="J1443" s="29">
        <v>1.8E-3</v>
      </c>
      <c r="K1443" s="28">
        <v>0.85</v>
      </c>
      <c r="L1443" s="28">
        <v>1</v>
      </c>
      <c r="M1443" s="29">
        <f t="shared" si="154"/>
        <v>1.8E-3</v>
      </c>
      <c r="N1443" s="30">
        <v>8693807228696</v>
      </c>
      <c r="O1443" s="27">
        <v>85</v>
      </c>
      <c r="P1443" s="27">
        <v>8509</v>
      </c>
      <c r="Q1443" s="27" t="s">
        <v>288</v>
      </c>
      <c r="R1443" s="31">
        <f>VLOOKUP(Q1443,[1]Страна!D$1:F$120,2,FALSE)</f>
        <v>0.03</v>
      </c>
      <c r="S1443" s="32" t="s">
        <v>28</v>
      </c>
      <c r="T1443" s="27" t="str">
        <f>VLOOKUP(S1443,[1]Страна!$A$2:$B$246,2,0)</f>
        <v>КИТАЙ</v>
      </c>
      <c r="W1443" s="34"/>
      <c r="X1443" s="35" t="e">
        <f t="shared" si="155"/>
        <v>#N/A</v>
      </c>
      <c r="Y1443" s="35" t="e">
        <f>VLOOKUP(W1443,A1441:$S$5784,9,FALSE)</f>
        <v>#N/A</v>
      </c>
      <c r="Z1443" s="36"/>
      <c r="AA1443" s="37"/>
      <c r="AB1443" s="38"/>
      <c r="AC1443" s="39"/>
    </row>
    <row r="1444" spans="1:29" ht="10.5" customHeight="1">
      <c r="A1444" s="25">
        <v>206514</v>
      </c>
      <c r="B1444" s="26" t="s">
        <v>1936</v>
      </c>
      <c r="C1444" s="27">
        <v>1</v>
      </c>
      <c r="D1444" s="27" t="s">
        <v>26</v>
      </c>
      <c r="E1444" s="28">
        <v>714</v>
      </c>
      <c r="F1444" s="28">
        <v>714</v>
      </c>
      <c r="G1444" s="28">
        <v>21.419999999999998</v>
      </c>
      <c r="H1444" s="28">
        <v>1.3</v>
      </c>
      <c r="I1444" s="28">
        <v>2</v>
      </c>
      <c r="J1444" s="29">
        <v>3.8E-3</v>
      </c>
      <c r="K1444" s="28">
        <v>1.3</v>
      </c>
      <c r="L1444" s="28">
        <v>2</v>
      </c>
      <c r="M1444" s="29">
        <f t="shared" si="154"/>
        <v>3.8E-3</v>
      </c>
      <c r="N1444" s="30">
        <v>4895156871132</v>
      </c>
      <c r="O1444" s="27">
        <v>85</v>
      </c>
      <c r="P1444" s="27">
        <v>8509</v>
      </c>
      <c r="Q1444" s="27" t="s">
        <v>288</v>
      </c>
      <c r="R1444" s="31">
        <f>VLOOKUP(Q1444,[1]Страна!D$1:F$120,2,FALSE)</f>
        <v>0.03</v>
      </c>
      <c r="S1444" s="32" t="s">
        <v>28</v>
      </c>
      <c r="T1444" s="27" t="str">
        <f>VLOOKUP(S1444,[1]Страна!$A$2:$B$246,2,0)</f>
        <v>КИТАЙ</v>
      </c>
      <c r="W1444" s="34"/>
      <c r="X1444" s="35" t="e">
        <f t="shared" si="155"/>
        <v>#N/A</v>
      </c>
      <c r="Y1444" s="35" t="e">
        <f>VLOOKUP(W1444,A1442:$S$5784,9,FALSE)</f>
        <v>#N/A</v>
      </c>
      <c r="Z1444" s="36"/>
      <c r="AA1444" s="37"/>
      <c r="AB1444" s="38"/>
      <c r="AC1444" s="39"/>
    </row>
    <row r="1445" spans="1:29" ht="10.5" customHeight="1">
      <c r="A1445" s="25">
        <v>212455</v>
      </c>
      <c r="B1445" s="26" t="s">
        <v>1937</v>
      </c>
      <c r="C1445" s="27">
        <v>1</v>
      </c>
      <c r="D1445" s="27" t="s">
        <v>26</v>
      </c>
      <c r="E1445" s="28">
        <v>857</v>
      </c>
      <c r="F1445" s="28">
        <v>857</v>
      </c>
      <c r="G1445" s="28">
        <v>25.709999999999997</v>
      </c>
      <c r="H1445" s="28">
        <v>1.8</v>
      </c>
      <c r="I1445" s="28">
        <v>2</v>
      </c>
      <c r="J1445" s="29">
        <v>4.3E-3</v>
      </c>
      <c r="K1445" s="28">
        <v>1.8</v>
      </c>
      <c r="L1445" s="28">
        <v>2</v>
      </c>
      <c r="M1445" s="29">
        <f t="shared" si="154"/>
        <v>4.3E-3</v>
      </c>
      <c r="N1445" s="30">
        <v>4895156876229</v>
      </c>
      <c r="O1445" s="27">
        <v>85</v>
      </c>
      <c r="P1445" s="27">
        <v>8509</v>
      </c>
      <c r="Q1445" s="27" t="s">
        <v>288</v>
      </c>
      <c r="R1445" s="31">
        <f>VLOOKUP(Q1445,[1]Страна!D$1:F$120,2,FALSE)</f>
        <v>0.03</v>
      </c>
      <c r="S1445" s="32" t="s">
        <v>28</v>
      </c>
      <c r="T1445" s="27" t="str">
        <f>VLOOKUP(S1445,[1]Страна!$A$2:$B$246,2,0)</f>
        <v>КИТАЙ</v>
      </c>
      <c r="W1445" s="34"/>
      <c r="X1445" s="35" t="e">
        <f t="shared" si="155"/>
        <v>#N/A</v>
      </c>
      <c r="Y1445" s="35" t="e">
        <f>VLOOKUP(W1445,A1443:$S$5784,9,FALSE)</f>
        <v>#N/A</v>
      </c>
      <c r="Z1445" s="36"/>
      <c r="AA1445" s="37"/>
      <c r="AB1445" s="38"/>
      <c r="AC1445" s="39"/>
    </row>
    <row r="1446" spans="1:29" ht="10.5" customHeight="1">
      <c r="A1446" s="25">
        <v>35913</v>
      </c>
      <c r="B1446" s="26" t="s">
        <v>1938</v>
      </c>
      <c r="C1446" s="27">
        <v>1</v>
      </c>
      <c r="D1446" s="27" t="s">
        <v>26</v>
      </c>
      <c r="E1446" s="28">
        <v>791</v>
      </c>
      <c r="F1446" s="28">
        <v>791</v>
      </c>
      <c r="G1446" s="28">
        <v>23.73</v>
      </c>
      <c r="H1446" s="28">
        <v>0.4</v>
      </c>
      <c r="I1446" s="28">
        <v>0.5</v>
      </c>
      <c r="J1446" s="29">
        <v>7.4999999999999997E-3</v>
      </c>
      <c r="K1446" s="28">
        <v>0.4</v>
      </c>
      <c r="L1446" s="28">
        <v>0.5</v>
      </c>
      <c r="M1446" s="29">
        <f t="shared" si="154"/>
        <v>7.4999999999999997E-3</v>
      </c>
      <c r="N1446" s="30">
        <v>4895156834625</v>
      </c>
      <c r="O1446" s="27">
        <v>85</v>
      </c>
      <c r="P1446" s="27">
        <v>8509</v>
      </c>
      <c r="Q1446" s="27" t="s">
        <v>288</v>
      </c>
      <c r="R1446" s="31">
        <f>VLOOKUP(Q1446,[1]Страна!D$1:F$120,2,FALSE)</f>
        <v>0.03</v>
      </c>
      <c r="S1446" s="32" t="s">
        <v>28</v>
      </c>
      <c r="T1446" s="27" t="str">
        <f>VLOOKUP(S1446,[1]Страна!$A$2:$B$246,2,0)</f>
        <v>КИТАЙ</v>
      </c>
      <c r="W1446" s="34"/>
      <c r="X1446" s="35" t="e">
        <f t="shared" si="155"/>
        <v>#N/A</v>
      </c>
      <c r="Y1446" s="35" t="e">
        <f>VLOOKUP(W1446,A1444:$S$5784,9,FALSE)</f>
        <v>#N/A</v>
      </c>
      <c r="Z1446" s="36"/>
      <c r="AA1446" s="37"/>
      <c r="AB1446" s="38"/>
      <c r="AC1446" s="39"/>
    </row>
    <row r="1447" spans="1:29" ht="10.5" customHeight="1">
      <c r="A1447" s="25">
        <v>37023</v>
      </c>
      <c r="B1447" s="26" t="s">
        <v>1939</v>
      </c>
      <c r="C1447" s="27">
        <v>1</v>
      </c>
      <c r="D1447" s="27" t="s">
        <v>26</v>
      </c>
      <c r="E1447" s="28">
        <v>1199</v>
      </c>
      <c r="F1447" s="28">
        <v>1199</v>
      </c>
      <c r="G1447" s="28">
        <v>35.97</v>
      </c>
      <c r="H1447" s="28">
        <v>0.8</v>
      </c>
      <c r="I1447" s="28">
        <v>1</v>
      </c>
      <c r="J1447" s="29">
        <v>1.5004E-2</v>
      </c>
      <c r="K1447" s="28">
        <v>0.8</v>
      </c>
      <c r="L1447" s="28">
        <v>1</v>
      </c>
      <c r="M1447" s="29">
        <f t="shared" si="154"/>
        <v>1.5004E-2</v>
      </c>
      <c r="N1447" s="30">
        <v>4895156834649</v>
      </c>
      <c r="O1447" s="27">
        <v>85</v>
      </c>
      <c r="P1447" s="27">
        <v>8509</v>
      </c>
      <c r="Q1447" s="27" t="s">
        <v>288</v>
      </c>
      <c r="R1447" s="31">
        <f>VLOOKUP(Q1447,[1]Страна!D$1:F$120,2,FALSE)</f>
        <v>0.03</v>
      </c>
      <c r="S1447" s="32" t="s">
        <v>28</v>
      </c>
      <c r="T1447" s="27" t="str">
        <f>VLOOKUP(S1447,[1]Страна!$A$2:$B$246,2,0)</f>
        <v>КИТАЙ</v>
      </c>
      <c r="W1447" s="34"/>
      <c r="X1447" s="35" t="e">
        <f t="shared" si="155"/>
        <v>#N/A</v>
      </c>
      <c r="Y1447" s="35" t="e">
        <f>VLOOKUP(W1447,A1445:$S$5784,9,FALSE)</f>
        <v>#N/A</v>
      </c>
      <c r="Z1447" s="36"/>
      <c r="AA1447" s="37"/>
      <c r="AB1447" s="38"/>
      <c r="AC1447" s="39"/>
    </row>
    <row r="1448" spans="1:29" ht="10.5" customHeight="1">
      <c r="A1448" s="25">
        <v>47458</v>
      </c>
      <c r="B1448" s="26" t="s">
        <v>1940</v>
      </c>
      <c r="C1448" s="27">
        <v>3</v>
      </c>
      <c r="D1448" s="27" t="s">
        <v>26</v>
      </c>
      <c r="E1448" s="28">
        <v>893</v>
      </c>
      <c r="F1448" s="28">
        <v>2679</v>
      </c>
      <c r="G1448" s="28">
        <v>80.36999999999999</v>
      </c>
      <c r="H1448" s="28">
        <v>1</v>
      </c>
      <c r="I1448" s="28">
        <v>1.3</v>
      </c>
      <c r="J1448" s="29">
        <v>5.0000000000000001E-3</v>
      </c>
      <c r="K1448" s="28">
        <v>3</v>
      </c>
      <c r="L1448" s="28">
        <v>3.9000000000000004</v>
      </c>
      <c r="M1448" s="29">
        <f t="shared" si="154"/>
        <v>1.4999999999999999E-2</v>
      </c>
      <c r="N1448" s="30">
        <v>4895156865971</v>
      </c>
      <c r="O1448" s="27">
        <v>85</v>
      </c>
      <c r="P1448" s="27">
        <v>8509</v>
      </c>
      <c r="Q1448" s="27" t="s">
        <v>288</v>
      </c>
      <c r="R1448" s="31">
        <f>VLOOKUP(Q1448,[1]Страна!D$1:F$120,2,FALSE)</f>
        <v>0.03</v>
      </c>
      <c r="S1448" s="32" t="s">
        <v>28</v>
      </c>
      <c r="T1448" s="27" t="str">
        <f>VLOOKUP(S1448,[1]Страна!$A$2:$B$246,2,0)</f>
        <v>КИТАЙ</v>
      </c>
      <c r="W1448" s="34"/>
      <c r="X1448" s="35" t="e">
        <f t="shared" si="155"/>
        <v>#N/A</v>
      </c>
      <c r="Y1448" s="35" t="e">
        <f>VLOOKUP(W1448,A1446:$S$5784,9,FALSE)</f>
        <v>#N/A</v>
      </c>
      <c r="Z1448" s="36"/>
      <c r="AA1448" s="37"/>
      <c r="AB1448" s="38"/>
      <c r="AC1448" s="39"/>
    </row>
    <row r="1449" spans="1:29" ht="10.5" customHeight="1">
      <c r="A1449" s="25">
        <v>229417</v>
      </c>
      <c r="B1449" s="26" t="s">
        <v>1941</v>
      </c>
      <c r="C1449" s="27">
        <v>1</v>
      </c>
      <c r="D1449" s="27" t="s">
        <v>26</v>
      </c>
      <c r="E1449" s="28">
        <v>740</v>
      </c>
      <c r="F1449" s="28">
        <v>740</v>
      </c>
      <c r="G1449" s="28">
        <v>22.2</v>
      </c>
      <c r="H1449" s="28">
        <v>0.4</v>
      </c>
      <c r="I1449" s="28">
        <v>0.55000000000000004</v>
      </c>
      <c r="J1449" s="29">
        <v>3.3700000000000002E-3</v>
      </c>
      <c r="K1449" s="28">
        <v>0.4</v>
      </c>
      <c r="L1449" s="28">
        <v>0.55000000000000004</v>
      </c>
      <c r="M1449" s="29">
        <f t="shared" si="154"/>
        <v>3.3700000000000002E-3</v>
      </c>
      <c r="N1449" s="30">
        <v>4895156887850</v>
      </c>
      <c r="O1449" s="27">
        <v>85</v>
      </c>
      <c r="P1449" s="27">
        <v>8509</v>
      </c>
      <c r="Q1449" s="27" t="s">
        <v>288</v>
      </c>
      <c r="R1449" s="31">
        <f>VLOOKUP(Q1449,[1]Страна!D$1:F$120,2,FALSE)</f>
        <v>0.03</v>
      </c>
      <c r="S1449" s="32" t="s">
        <v>28</v>
      </c>
      <c r="T1449" s="27" t="str">
        <f>VLOOKUP(S1449,[1]Страна!$A$2:$B$246,2,0)</f>
        <v>КИТАЙ</v>
      </c>
      <c r="W1449" s="34"/>
      <c r="X1449" s="35" t="e">
        <f t="shared" si="155"/>
        <v>#N/A</v>
      </c>
      <c r="Y1449" s="35" t="e">
        <f>VLOOKUP(W1449,A1447:$S$5784,9,FALSE)</f>
        <v>#N/A</v>
      </c>
      <c r="Z1449" s="36"/>
      <c r="AA1449" s="37"/>
      <c r="AB1449" s="38"/>
      <c r="AC1449" s="39"/>
    </row>
    <row r="1450" spans="1:29" ht="10.5" customHeight="1">
      <c r="A1450" s="25">
        <v>229418</v>
      </c>
      <c r="B1450" s="26" t="s">
        <v>1942</v>
      </c>
      <c r="C1450" s="27">
        <v>1</v>
      </c>
      <c r="D1450" s="27" t="s">
        <v>26</v>
      </c>
      <c r="E1450" s="28">
        <v>910</v>
      </c>
      <c r="F1450" s="28">
        <v>910</v>
      </c>
      <c r="G1450" s="28">
        <v>27.3</v>
      </c>
      <c r="H1450" s="28">
        <v>0.8</v>
      </c>
      <c r="I1450" s="28">
        <v>1</v>
      </c>
      <c r="J1450" s="29">
        <v>1.67E-2</v>
      </c>
      <c r="K1450" s="28">
        <v>0.8</v>
      </c>
      <c r="L1450" s="28">
        <v>1</v>
      </c>
      <c r="M1450" s="29">
        <v>1.67E-2</v>
      </c>
      <c r="N1450" s="30" t="s">
        <v>1943</v>
      </c>
      <c r="O1450" s="27">
        <v>85</v>
      </c>
      <c r="P1450" s="27">
        <v>8509</v>
      </c>
      <c r="Q1450" s="27" t="s">
        <v>288</v>
      </c>
      <c r="R1450" s="31">
        <f>VLOOKUP(Q1450,[1]Страна!D$1:F$120,2,FALSE)</f>
        <v>0.03</v>
      </c>
      <c r="S1450" s="32" t="s">
        <v>28</v>
      </c>
      <c r="T1450" s="27" t="str">
        <f>VLOOKUP(S1450,[1]Страна!$A$2:$B$246,2,0)</f>
        <v>КИТАЙ</v>
      </c>
      <c r="W1450" s="34"/>
      <c r="X1450" s="35" t="e">
        <f t="shared" si="155"/>
        <v>#N/A</v>
      </c>
      <c r="Y1450" s="35" t="e">
        <f>VLOOKUP(W1450,A1448:$S$5784,9,FALSE)</f>
        <v>#N/A</v>
      </c>
      <c r="Z1450" s="36"/>
      <c r="AA1450" s="37"/>
      <c r="AB1450" s="38"/>
      <c r="AC1450" s="39"/>
    </row>
    <row r="1451" spans="1:29" ht="10.5" customHeight="1">
      <c r="A1451" s="25">
        <v>229427</v>
      </c>
      <c r="B1451" s="26" t="s">
        <v>1944</v>
      </c>
      <c r="C1451" s="27">
        <v>1</v>
      </c>
      <c r="D1451" s="27" t="s">
        <v>26</v>
      </c>
      <c r="E1451" s="28">
        <v>2565</v>
      </c>
      <c r="F1451" s="28">
        <v>2565</v>
      </c>
      <c r="G1451" s="28">
        <v>128.25</v>
      </c>
      <c r="H1451" s="28">
        <v>9</v>
      </c>
      <c r="I1451" s="28">
        <v>11</v>
      </c>
      <c r="J1451" s="29">
        <v>5.8749999999999997E-2</v>
      </c>
      <c r="K1451" s="28">
        <v>9</v>
      </c>
      <c r="L1451" s="28">
        <v>11</v>
      </c>
      <c r="M1451" s="29">
        <v>5.8749999999999997E-2</v>
      </c>
      <c r="N1451" s="30">
        <v>0</v>
      </c>
      <c r="O1451" s="27">
        <v>85</v>
      </c>
      <c r="P1451" s="27">
        <v>8516</v>
      </c>
      <c r="Q1451" s="27" t="s">
        <v>389</v>
      </c>
      <c r="R1451" s="31">
        <f>VLOOKUP(Q1451,[1]Страна!D$1:F$120,2,FALSE)</f>
        <v>0.05</v>
      </c>
      <c r="S1451" s="32" t="s">
        <v>28</v>
      </c>
      <c r="T1451" s="27" t="str">
        <f>VLOOKUP(S1451,[1]Страна!$A$2:$B$246,2,0)</f>
        <v>КИТАЙ</v>
      </c>
      <c r="W1451" s="34"/>
      <c r="X1451" s="35"/>
      <c r="Y1451" s="35"/>
      <c r="Z1451" s="36"/>
      <c r="AA1451" s="37"/>
      <c r="AB1451" s="38"/>
      <c r="AC1451" s="39"/>
    </row>
    <row r="1452" spans="1:29" ht="10.5" customHeight="1">
      <c r="A1452" s="25">
        <v>217989</v>
      </c>
      <c r="B1452" s="26" t="s">
        <v>1945</v>
      </c>
      <c r="C1452" s="27">
        <v>1</v>
      </c>
      <c r="D1452" s="27" t="s">
        <v>26</v>
      </c>
      <c r="E1452" s="28">
        <v>8611</v>
      </c>
      <c r="F1452" s="28">
        <v>8611</v>
      </c>
      <c r="G1452" s="28">
        <v>258.33</v>
      </c>
      <c r="H1452" s="28">
        <v>4.5</v>
      </c>
      <c r="I1452" s="28">
        <v>5</v>
      </c>
      <c r="J1452" s="29">
        <v>4.3776000000000002E-2</v>
      </c>
      <c r="K1452" s="28">
        <v>4.5</v>
      </c>
      <c r="L1452" s="28">
        <v>5</v>
      </c>
      <c r="M1452" s="29">
        <f>C1452*J1452</f>
        <v>4.3776000000000002E-2</v>
      </c>
      <c r="N1452" s="30">
        <v>8806087654851</v>
      </c>
      <c r="O1452" s="27">
        <v>85</v>
      </c>
      <c r="P1452" s="27">
        <v>8527</v>
      </c>
      <c r="Q1452" s="27" t="s">
        <v>1946</v>
      </c>
      <c r="R1452" s="31">
        <f>VLOOKUP(Q1452,[1]Страна!D$1:F$120,2,FALSE)</f>
        <v>0.03</v>
      </c>
      <c r="S1452" s="32" t="s">
        <v>28</v>
      </c>
      <c r="T1452" s="27" t="str">
        <f>VLOOKUP(S1452,[1]Страна!$A$2:$B$246,2,0)</f>
        <v>КИТАЙ</v>
      </c>
      <c r="W1452" s="34"/>
      <c r="X1452" s="35"/>
      <c r="Y1452" s="35"/>
      <c r="Z1452" s="36"/>
      <c r="AA1452" s="37"/>
      <c r="AB1452" s="38"/>
      <c r="AC1452" s="39"/>
    </row>
    <row r="1453" spans="1:29" ht="10.5" customHeight="1">
      <c r="A1453" s="25">
        <v>52393</v>
      </c>
      <c r="B1453" s="26" t="s">
        <v>1947</v>
      </c>
      <c r="C1453" s="27">
        <v>2</v>
      </c>
      <c r="D1453" s="27" t="s">
        <v>26</v>
      </c>
      <c r="E1453" s="28">
        <v>442</v>
      </c>
      <c r="F1453" s="28">
        <v>884</v>
      </c>
      <c r="G1453" s="28">
        <v>26.52</v>
      </c>
      <c r="H1453" s="28">
        <v>0.45</v>
      </c>
      <c r="I1453" s="28">
        <v>0.5</v>
      </c>
      <c r="J1453" s="29">
        <v>3.4580000000000001E-3</v>
      </c>
      <c r="K1453" s="28">
        <v>0.9</v>
      </c>
      <c r="L1453" s="28">
        <v>1</v>
      </c>
      <c r="M1453" s="29">
        <f>C1453*J1453</f>
        <v>6.9160000000000003E-3</v>
      </c>
      <c r="N1453" s="30">
        <v>4650064776913</v>
      </c>
      <c r="O1453" s="27">
        <v>85</v>
      </c>
      <c r="P1453" s="27">
        <v>8516</v>
      </c>
      <c r="Q1453" s="27" t="s">
        <v>1948</v>
      </c>
      <c r="R1453" s="31">
        <f>VLOOKUP(Q1453,[1]Страна!D$1:F$120,2,FALSE)</f>
        <v>0.03</v>
      </c>
      <c r="S1453" s="32" t="s">
        <v>28</v>
      </c>
      <c r="T1453" s="27" t="str">
        <f>VLOOKUP(S1453,[1]Страна!$A$2:$B$246,2,0)</f>
        <v>КИТАЙ</v>
      </c>
      <c r="W1453" s="34"/>
      <c r="X1453" s="35" t="e">
        <f>VLOOKUP(W1453,$A$2:$S$5784,8,FALSE)</f>
        <v>#N/A</v>
      </c>
      <c r="Y1453" s="35" t="e">
        <f>VLOOKUP(W1453,A1451:$S$5784,9,FALSE)</f>
        <v>#N/A</v>
      </c>
      <c r="Z1453" s="36"/>
      <c r="AA1453" s="37"/>
      <c r="AB1453" s="38"/>
      <c r="AC1453" s="39"/>
    </row>
    <row r="1454" spans="1:29" ht="10.5" customHeight="1">
      <c r="A1454" s="25">
        <v>212528</v>
      </c>
      <c r="B1454" s="26" t="s">
        <v>1949</v>
      </c>
      <c r="C1454" s="27">
        <v>1</v>
      </c>
      <c r="D1454" s="27" t="s">
        <v>26</v>
      </c>
      <c r="E1454" s="28">
        <v>272</v>
      </c>
      <c r="F1454" s="28">
        <f>C1454*E1454</f>
        <v>272</v>
      </c>
      <c r="G1454" s="28">
        <f>F1454*R1454</f>
        <v>8.16</v>
      </c>
      <c r="H1454" s="28">
        <v>0.3</v>
      </c>
      <c r="I1454" s="28">
        <v>0.35</v>
      </c>
      <c r="J1454" s="29">
        <v>1.4040000000000001E-3</v>
      </c>
      <c r="K1454" s="28">
        <f>H1454*C1454</f>
        <v>0.3</v>
      </c>
      <c r="L1454" s="28">
        <f>I1454*C1454</f>
        <v>0.35</v>
      </c>
      <c r="M1454" s="29">
        <f>J1454*C1454</f>
        <v>1.4040000000000001E-3</v>
      </c>
      <c r="N1454" s="30" t="s">
        <v>1950</v>
      </c>
      <c r="O1454" s="27">
        <v>85</v>
      </c>
      <c r="P1454" s="27">
        <v>8519</v>
      </c>
      <c r="Q1454" s="27" t="s">
        <v>1951</v>
      </c>
      <c r="R1454" s="31">
        <f>VLOOKUP(Q1454,[1]Страна!D$1:F$120,2,FALSE)</f>
        <v>0.03</v>
      </c>
      <c r="S1454" s="32" t="s">
        <v>28</v>
      </c>
      <c r="T1454" s="27" t="str">
        <f>VLOOKUP(S1454,[1]Страна!$A$2:$B$246,2,0)</f>
        <v>КИТАЙ</v>
      </c>
      <c r="W1454" s="34"/>
      <c r="X1454" s="35" t="e">
        <f>VLOOKUP(W1454,$A$2:$S$5784,8,FALSE)</f>
        <v>#N/A</v>
      </c>
      <c r="Y1454" s="35" t="e">
        <f>VLOOKUP(W1454,A1452:$S$5784,9,FALSE)</f>
        <v>#N/A</v>
      </c>
      <c r="Z1454" s="36"/>
      <c r="AA1454" s="37"/>
      <c r="AB1454" s="38"/>
      <c r="AC1454" s="39"/>
    </row>
    <row r="1455" spans="1:29" ht="10.5" customHeight="1">
      <c r="A1455" s="25" t="s">
        <v>1952</v>
      </c>
      <c r="B1455" s="26" t="s">
        <v>1953</v>
      </c>
      <c r="C1455" s="27">
        <v>5</v>
      </c>
      <c r="D1455" s="27" t="s">
        <v>26</v>
      </c>
      <c r="E1455" s="28">
        <v>5783</v>
      </c>
      <c r="F1455" s="28">
        <f>C1455*E1455</f>
        <v>28915</v>
      </c>
      <c r="G1455" s="28"/>
      <c r="H1455" s="28">
        <v>3.5</v>
      </c>
      <c r="I1455" s="28">
        <f>H1455+1</f>
        <v>4.5</v>
      </c>
      <c r="J1455" s="29">
        <v>1.0647999999999999E-2</v>
      </c>
      <c r="K1455" s="28"/>
      <c r="L1455" s="28"/>
      <c r="M1455" s="29"/>
      <c r="N1455" s="30"/>
      <c r="O1455" s="27">
        <v>84</v>
      </c>
      <c r="P1455" s="27">
        <v>8415</v>
      </c>
      <c r="Q1455" s="27" t="s">
        <v>865</v>
      </c>
      <c r="R1455" s="31">
        <f>VLOOKUP(Q1455,[1]Страна!D$1:F$120,2,FALSE)</f>
        <v>0</v>
      </c>
      <c r="S1455" s="32" t="s">
        <v>28</v>
      </c>
      <c r="T1455" s="27" t="str">
        <f>VLOOKUP(S1455,[1]Страна!$A$2:$B$246,2,0)</f>
        <v>КИТАЙ</v>
      </c>
      <c r="W1455" s="34"/>
      <c r="X1455" s="35"/>
      <c r="Y1455" s="35"/>
      <c r="Z1455" s="36"/>
      <c r="AA1455" s="37"/>
      <c r="AB1455" s="38"/>
      <c r="AC1455" s="39"/>
    </row>
    <row r="1456" spans="1:29" ht="10.5" customHeight="1">
      <c r="A1456" s="25" t="s">
        <v>1954</v>
      </c>
      <c r="B1456" s="26" t="s">
        <v>1955</v>
      </c>
      <c r="C1456" s="27">
        <v>3</v>
      </c>
      <c r="D1456" s="27" t="s">
        <v>26</v>
      </c>
      <c r="E1456" s="28">
        <v>10048</v>
      </c>
      <c r="F1456" s="28">
        <f>C1456*E1456</f>
        <v>30144</v>
      </c>
      <c r="G1456" s="28"/>
      <c r="H1456" s="28">
        <v>8.1</v>
      </c>
      <c r="I1456" s="28">
        <f>H1456+1</f>
        <v>9.1</v>
      </c>
      <c r="J1456" s="29"/>
      <c r="K1456" s="28"/>
      <c r="L1456" s="28"/>
      <c r="M1456" s="29"/>
      <c r="N1456" s="30"/>
      <c r="O1456" s="27">
        <v>84</v>
      </c>
      <c r="P1456" s="27">
        <v>8415</v>
      </c>
      <c r="Q1456" s="27" t="s">
        <v>865</v>
      </c>
      <c r="R1456" s="31">
        <f>VLOOKUP(Q1456,[1]Страна!D$1:F$120,2,FALSE)</f>
        <v>0</v>
      </c>
      <c r="S1456" s="32" t="s">
        <v>28</v>
      </c>
      <c r="T1456" s="27" t="str">
        <f>VLOOKUP(S1456,[1]Страна!$A$2:$B$246,2,0)</f>
        <v>КИТАЙ</v>
      </c>
      <c r="W1456" s="34"/>
      <c r="X1456" s="35"/>
      <c r="Y1456" s="35"/>
      <c r="Z1456" s="36"/>
      <c r="AA1456" s="37"/>
      <c r="AB1456" s="38"/>
      <c r="AC1456" s="39"/>
    </row>
    <row r="1457" spans="1:29" ht="10.5" customHeight="1">
      <c r="A1457" s="25">
        <v>229805</v>
      </c>
      <c r="B1457" s="26" t="s">
        <v>1956</v>
      </c>
      <c r="C1457" s="27">
        <v>1</v>
      </c>
      <c r="D1457" s="27" t="s">
        <v>26</v>
      </c>
      <c r="E1457" s="28">
        <v>17000</v>
      </c>
      <c r="F1457" s="28">
        <v>17000</v>
      </c>
      <c r="G1457" s="28">
        <v>850</v>
      </c>
      <c r="H1457" s="28">
        <v>4.4000000000000004</v>
      </c>
      <c r="I1457" s="28">
        <v>5</v>
      </c>
      <c r="J1457" s="29"/>
      <c r="K1457" s="28">
        <v>4.4000000000000004</v>
      </c>
      <c r="L1457" s="28">
        <v>5</v>
      </c>
      <c r="M1457" s="29">
        <f t="shared" ref="M1457:M1465" si="156">C1457*J1457</f>
        <v>0</v>
      </c>
      <c r="N1457" s="30">
        <v>0</v>
      </c>
      <c r="O1457" s="27">
        <v>85</v>
      </c>
      <c r="P1457" s="27">
        <v>8528</v>
      </c>
      <c r="Q1457" s="27" t="s">
        <v>1957</v>
      </c>
      <c r="R1457" s="31">
        <f>VLOOKUP(Q1457,[1]Страна!D$1:F$120,2,FALSE)</f>
        <v>0.05</v>
      </c>
      <c r="S1457" s="32" t="s">
        <v>1596</v>
      </c>
      <c r="T1457" s="27" t="str">
        <f>VLOOKUP(S1457,[1]Страна!$A$2:$B$246,2,0)</f>
        <v xml:space="preserve">ВЬЕТНАМ </v>
      </c>
      <c r="W1457" s="34"/>
      <c r="X1457" s="35"/>
      <c r="Y1457" s="35"/>
      <c r="Z1457" s="36"/>
      <c r="AA1457" s="37"/>
      <c r="AB1457" s="38"/>
      <c r="AC1457" s="39"/>
    </row>
    <row r="1458" spans="1:29" ht="10.5" customHeight="1">
      <c r="A1458" s="25">
        <v>92190</v>
      </c>
      <c r="B1458" s="26" t="s">
        <v>1958</v>
      </c>
      <c r="C1458" s="27">
        <v>1</v>
      </c>
      <c r="D1458" s="27" t="s">
        <v>26</v>
      </c>
      <c r="E1458" s="28">
        <v>5276</v>
      </c>
      <c r="F1458" s="28">
        <v>5276</v>
      </c>
      <c r="G1458" s="28">
        <v>105.52</v>
      </c>
      <c r="H1458" s="28">
        <v>1.2</v>
      </c>
      <c r="I1458" s="28">
        <v>5.8</v>
      </c>
      <c r="J1458" s="29">
        <v>2.4767000000000001E-2</v>
      </c>
      <c r="K1458" s="28">
        <v>1.2</v>
      </c>
      <c r="L1458" s="28">
        <v>5.8</v>
      </c>
      <c r="M1458" s="29">
        <f t="shared" si="156"/>
        <v>2.4767000000000001E-2</v>
      </c>
      <c r="N1458" s="30">
        <v>0</v>
      </c>
      <c r="O1458" s="27">
        <v>85</v>
      </c>
      <c r="P1458" s="27">
        <v>8528</v>
      </c>
      <c r="Q1458" s="27" t="s">
        <v>1957</v>
      </c>
      <c r="R1458" s="31">
        <f>VLOOKUP(Q1458,[1]Страна!D$1:F$120,2,FALSE)</f>
        <v>0.05</v>
      </c>
      <c r="S1458" s="32" t="s">
        <v>47</v>
      </c>
      <c r="T1458" s="27" t="str">
        <f>VLOOKUP(S1458,[1]Страна!$A$2:$B$246,2,0)</f>
        <v>РОССИЯ</v>
      </c>
      <c r="W1458" s="34"/>
      <c r="X1458" s="35" t="e">
        <f t="shared" ref="X1458:X1466" si="157">VLOOKUP(W1458,$A$2:$S$5784,8,FALSE)</f>
        <v>#N/A</v>
      </c>
      <c r="Y1458" s="35" t="e">
        <f>VLOOKUP(W1458,A1456:$S$5784,9,FALSE)</f>
        <v>#N/A</v>
      </c>
      <c r="Z1458" s="36"/>
      <c r="AA1458" s="37"/>
      <c r="AB1458" s="38"/>
      <c r="AC1458" s="39"/>
    </row>
    <row r="1459" spans="1:29" ht="10.5" customHeight="1">
      <c r="A1459" s="25">
        <v>201045</v>
      </c>
      <c r="B1459" s="26" t="s">
        <v>1959</v>
      </c>
      <c r="C1459" s="27">
        <v>1</v>
      </c>
      <c r="D1459" s="27" t="s">
        <v>26</v>
      </c>
      <c r="E1459" s="28">
        <v>6098</v>
      </c>
      <c r="F1459" s="28">
        <v>6098</v>
      </c>
      <c r="G1459" s="28">
        <v>121.96000000000001</v>
      </c>
      <c r="H1459" s="28">
        <v>3.5</v>
      </c>
      <c r="I1459" s="28">
        <v>4.43</v>
      </c>
      <c r="J1459" s="29">
        <v>2.4426E-2</v>
      </c>
      <c r="K1459" s="28">
        <v>3.5</v>
      </c>
      <c r="L1459" s="28">
        <v>4.43</v>
      </c>
      <c r="M1459" s="29">
        <f t="shared" si="156"/>
        <v>2.4426E-2</v>
      </c>
      <c r="N1459" s="30">
        <v>0</v>
      </c>
      <c r="O1459" s="27">
        <v>85</v>
      </c>
      <c r="P1459" s="27">
        <v>8528</v>
      </c>
      <c r="Q1459" s="27" t="s">
        <v>1957</v>
      </c>
      <c r="R1459" s="31">
        <f>VLOOKUP(Q1459,[1]Страна!D$1:F$120,2,FALSE)</f>
        <v>0.05</v>
      </c>
      <c r="S1459" s="32" t="s">
        <v>47</v>
      </c>
      <c r="T1459" s="27" t="str">
        <f>VLOOKUP(S1459,[1]Страна!$A$2:$B$246,2,0)</f>
        <v>РОССИЯ</v>
      </c>
      <c r="W1459" s="34"/>
      <c r="X1459" s="35" t="e">
        <f t="shared" si="157"/>
        <v>#N/A</v>
      </c>
      <c r="Y1459" s="35" t="e">
        <f>VLOOKUP(W1459,A1457:$S$5784,9,FALSE)</f>
        <v>#N/A</v>
      </c>
      <c r="Z1459" s="36"/>
      <c r="AA1459" s="37"/>
      <c r="AB1459" s="38"/>
      <c r="AC1459" s="39"/>
    </row>
    <row r="1460" spans="1:29" ht="10.5" customHeight="1">
      <c r="A1460" s="25">
        <v>164376</v>
      </c>
      <c r="B1460" s="26" t="s">
        <v>1960</v>
      </c>
      <c r="C1460" s="27">
        <v>1</v>
      </c>
      <c r="D1460" s="27" t="s">
        <v>26</v>
      </c>
      <c r="E1460" s="28">
        <v>1709</v>
      </c>
      <c r="F1460" s="28">
        <v>1709</v>
      </c>
      <c r="G1460" s="28">
        <v>85.45</v>
      </c>
      <c r="H1460" s="28">
        <v>1.98</v>
      </c>
      <c r="I1460" s="28">
        <v>2.4</v>
      </c>
      <c r="J1460" s="29">
        <v>1.0919999999999999E-2</v>
      </c>
      <c r="K1460" s="28">
        <v>1.98</v>
      </c>
      <c r="L1460" s="28">
        <v>2.4</v>
      </c>
      <c r="M1460" s="29">
        <f t="shared" si="156"/>
        <v>1.0919999999999999E-2</v>
      </c>
      <c r="N1460" s="30">
        <v>4895156863397</v>
      </c>
      <c r="O1460" s="27">
        <v>85</v>
      </c>
      <c r="P1460" s="27">
        <v>8516</v>
      </c>
      <c r="Q1460" s="27" t="s">
        <v>97</v>
      </c>
      <c r="R1460" s="31">
        <f>VLOOKUP(Q1460,[1]Страна!D$1:F$120,2,FALSE)</f>
        <v>0.05</v>
      </c>
      <c r="S1460" s="32" t="s">
        <v>28</v>
      </c>
      <c r="T1460" s="27" t="str">
        <f>VLOOKUP(S1460,[1]Страна!$A$2:$B$246,2,0)</f>
        <v>КИТАЙ</v>
      </c>
      <c r="W1460" s="34"/>
      <c r="X1460" s="35" t="e">
        <f t="shared" si="157"/>
        <v>#N/A</v>
      </c>
      <c r="Y1460" s="35" t="e">
        <f>VLOOKUP(W1460,A1458:$S$5784,9,FALSE)</f>
        <v>#N/A</v>
      </c>
      <c r="Z1460" s="36"/>
      <c r="AA1460" s="37"/>
      <c r="AB1460" s="38"/>
      <c r="AC1460" s="39"/>
    </row>
    <row r="1461" spans="1:29" ht="10.5" customHeight="1">
      <c r="A1461" s="25">
        <v>218912</v>
      </c>
      <c r="B1461" s="26" t="s">
        <v>1961</v>
      </c>
      <c r="C1461" s="27">
        <v>1</v>
      </c>
      <c r="D1461" s="27" t="s">
        <v>26</v>
      </c>
      <c r="E1461" s="28">
        <v>1420</v>
      </c>
      <c r="F1461" s="28">
        <v>1420</v>
      </c>
      <c r="G1461" s="28">
        <v>71</v>
      </c>
      <c r="H1461" s="28">
        <v>0.9</v>
      </c>
      <c r="I1461" s="28">
        <v>1.2</v>
      </c>
      <c r="J1461" s="29">
        <v>1.04E-2</v>
      </c>
      <c r="K1461" s="28">
        <v>0.9</v>
      </c>
      <c r="L1461" s="28">
        <v>1.2</v>
      </c>
      <c r="M1461" s="29">
        <f t="shared" si="156"/>
        <v>1.04E-2</v>
      </c>
      <c r="N1461" s="30">
        <v>4895156883715</v>
      </c>
      <c r="O1461" s="27">
        <v>85</v>
      </c>
      <c r="P1461" s="27">
        <v>8516</v>
      </c>
      <c r="Q1461" s="27" t="s">
        <v>97</v>
      </c>
      <c r="R1461" s="31">
        <f>VLOOKUP(Q1461,[1]Страна!D$1:F$120,2,FALSE)</f>
        <v>0.05</v>
      </c>
      <c r="S1461" s="32" t="s">
        <v>28</v>
      </c>
      <c r="T1461" s="27" t="str">
        <f>VLOOKUP(S1461,[1]Страна!$A$2:$B$246,2,0)</f>
        <v>КИТАЙ</v>
      </c>
      <c r="W1461" s="34"/>
      <c r="X1461" s="35" t="e">
        <f t="shared" si="157"/>
        <v>#N/A</v>
      </c>
      <c r="Y1461" s="35" t="e">
        <f>VLOOKUP(W1461,A1459:$S$5784,9,FALSE)</f>
        <v>#N/A</v>
      </c>
      <c r="Z1461" s="36"/>
      <c r="AA1461" s="37"/>
      <c r="AB1461" s="38"/>
      <c r="AC1461" s="39"/>
    </row>
    <row r="1462" spans="1:29" ht="10.5" customHeight="1">
      <c r="A1462" s="25">
        <v>212049</v>
      </c>
      <c r="B1462" s="26" t="s">
        <v>1962</v>
      </c>
      <c r="C1462" s="27">
        <v>1</v>
      </c>
      <c r="D1462" s="27" t="s">
        <v>26</v>
      </c>
      <c r="E1462" s="28">
        <v>25330</v>
      </c>
      <c r="F1462" s="28">
        <v>25330</v>
      </c>
      <c r="G1462" s="28">
        <v>1266.5</v>
      </c>
      <c r="H1462" s="28">
        <v>77</v>
      </c>
      <c r="I1462" s="28">
        <v>79.5</v>
      </c>
      <c r="J1462" s="29">
        <v>0.89775000000000005</v>
      </c>
      <c r="K1462" s="28">
        <v>77</v>
      </c>
      <c r="L1462" s="28">
        <v>79.5</v>
      </c>
      <c r="M1462" s="29">
        <f t="shared" si="156"/>
        <v>0.89775000000000005</v>
      </c>
      <c r="N1462" s="30">
        <v>3838942490507</v>
      </c>
      <c r="O1462" s="27">
        <v>84</v>
      </c>
      <c r="P1462" s="27">
        <v>8418</v>
      </c>
      <c r="Q1462" s="27" t="s">
        <v>1963</v>
      </c>
      <c r="R1462" s="31">
        <f>VLOOKUP(Q1462,[1]Страна!D$1:F$120,2,FALSE)</f>
        <v>0.05</v>
      </c>
      <c r="S1462" s="32" t="s">
        <v>514</v>
      </c>
      <c r="T1462" s="27" t="str">
        <f>VLOOKUP(S1462,[1]Страна!$A$2:$B$246,2,0)</f>
        <v>СЕРБИЯ</v>
      </c>
      <c r="W1462" s="34"/>
      <c r="X1462" s="35" t="e">
        <f t="shared" si="157"/>
        <v>#N/A</v>
      </c>
      <c r="Y1462" s="35" t="e">
        <f>VLOOKUP(W1462,A1460:$S$5784,9,FALSE)</f>
        <v>#N/A</v>
      </c>
      <c r="Z1462" s="36"/>
      <c r="AA1462" s="37"/>
      <c r="AB1462" s="38"/>
      <c r="AC1462" s="39"/>
    </row>
    <row r="1463" spans="1:29" ht="10.5" customHeight="1">
      <c r="A1463" s="25">
        <v>38637</v>
      </c>
      <c r="B1463" s="26" t="s">
        <v>1964</v>
      </c>
      <c r="C1463" s="27">
        <v>2</v>
      </c>
      <c r="D1463" s="27" t="s">
        <v>26</v>
      </c>
      <c r="E1463" s="28">
        <v>11802</v>
      </c>
      <c r="F1463" s="28">
        <v>23604</v>
      </c>
      <c r="G1463" s="28">
        <v>1180.2</v>
      </c>
      <c r="H1463" s="28">
        <v>49</v>
      </c>
      <c r="I1463" s="28">
        <v>54.5</v>
      </c>
      <c r="J1463" s="29">
        <v>0.54683999999999999</v>
      </c>
      <c r="K1463" s="28">
        <v>98</v>
      </c>
      <c r="L1463" s="28">
        <v>109</v>
      </c>
      <c r="M1463" s="29">
        <f t="shared" si="156"/>
        <v>1.09368</v>
      </c>
      <c r="N1463" s="30">
        <v>4823056927345</v>
      </c>
      <c r="O1463" s="27">
        <v>84</v>
      </c>
      <c r="P1463" s="27">
        <v>8418</v>
      </c>
      <c r="Q1463" s="27" t="s">
        <v>1965</v>
      </c>
      <c r="R1463" s="31">
        <f>VLOOKUP(Q1463,[1]Страна!D$1:F$120,2,FALSE)</f>
        <v>0.05</v>
      </c>
      <c r="S1463" s="32" t="s">
        <v>1966</v>
      </c>
      <c r="T1463" s="27" t="str">
        <f>VLOOKUP(S1463,[1]Страна!$A$2:$B$246,2,0)</f>
        <v xml:space="preserve">УКРАИНА </v>
      </c>
      <c r="W1463" s="34"/>
      <c r="X1463" s="35" t="e">
        <f t="shared" si="157"/>
        <v>#N/A</v>
      </c>
      <c r="Y1463" s="35" t="e">
        <f>VLOOKUP(W1463,A1461:$S$5784,9,FALSE)</f>
        <v>#N/A</v>
      </c>
      <c r="Z1463" s="36"/>
      <c r="AA1463" s="37"/>
      <c r="AB1463" s="38"/>
      <c r="AC1463" s="39"/>
    </row>
    <row r="1464" spans="1:29" ht="10.5" customHeight="1">
      <c r="A1464" s="25">
        <v>38953</v>
      </c>
      <c r="B1464" s="26" t="s">
        <v>1967</v>
      </c>
      <c r="C1464" s="27">
        <v>2</v>
      </c>
      <c r="D1464" s="27" t="s">
        <v>26</v>
      </c>
      <c r="E1464" s="28">
        <v>8747</v>
      </c>
      <c r="F1464" s="28">
        <v>17494</v>
      </c>
      <c r="G1464" s="28">
        <v>874.7</v>
      </c>
      <c r="H1464" s="28">
        <v>27</v>
      </c>
      <c r="I1464" s="28">
        <v>35</v>
      </c>
      <c r="J1464" s="29">
        <v>0.28349999999999997</v>
      </c>
      <c r="K1464" s="28">
        <v>54</v>
      </c>
      <c r="L1464" s="28">
        <v>70</v>
      </c>
      <c r="M1464" s="29">
        <f t="shared" si="156"/>
        <v>0.56699999999999995</v>
      </c>
      <c r="N1464" s="30">
        <v>4823056923163</v>
      </c>
      <c r="O1464" s="27">
        <v>84</v>
      </c>
      <c r="P1464" s="27">
        <v>8418</v>
      </c>
      <c r="Q1464" s="27" t="s">
        <v>1968</v>
      </c>
      <c r="R1464" s="31">
        <f>VLOOKUP(Q1464,[1]Страна!D$1:F$120,2,FALSE)</f>
        <v>0.05</v>
      </c>
      <c r="S1464" s="32" t="s">
        <v>1966</v>
      </c>
      <c r="T1464" s="27" t="str">
        <f>VLOOKUP(S1464,[1]Страна!$A$2:$B$246,2,0)</f>
        <v xml:space="preserve">УКРАИНА </v>
      </c>
      <c r="W1464" s="34"/>
      <c r="X1464" s="35" t="e">
        <f t="shared" si="157"/>
        <v>#N/A</v>
      </c>
      <c r="Y1464" s="35" t="e">
        <f>VLOOKUP(W1464,A1462:$S$5784,9,FALSE)</f>
        <v>#N/A</v>
      </c>
      <c r="Z1464" s="36"/>
      <c r="AA1464" s="37"/>
      <c r="AB1464" s="38"/>
      <c r="AC1464" s="39"/>
    </row>
    <row r="1465" spans="1:29" ht="10.5" customHeight="1">
      <c r="A1465" s="25">
        <v>36361</v>
      </c>
      <c r="B1465" s="26" t="s">
        <v>1969</v>
      </c>
      <c r="C1465" s="27">
        <v>1</v>
      </c>
      <c r="D1465" s="27" t="s">
        <v>26</v>
      </c>
      <c r="E1465" s="28">
        <v>13902</v>
      </c>
      <c r="F1465" s="28">
        <v>13902</v>
      </c>
      <c r="G1465" s="28">
        <v>695.1</v>
      </c>
      <c r="H1465" s="28">
        <v>51.7</v>
      </c>
      <c r="I1465" s="28">
        <v>53</v>
      </c>
      <c r="J1465" s="29">
        <v>0.60299999999999998</v>
      </c>
      <c r="K1465" s="28">
        <v>51.7</v>
      </c>
      <c r="L1465" s="28">
        <v>53</v>
      </c>
      <c r="M1465" s="29">
        <f t="shared" si="156"/>
        <v>0.60299999999999998</v>
      </c>
      <c r="N1465" s="30">
        <v>4823056926058</v>
      </c>
      <c r="O1465" s="27">
        <v>84</v>
      </c>
      <c r="P1465" s="27">
        <v>8418</v>
      </c>
      <c r="Q1465" s="27" t="s">
        <v>1968</v>
      </c>
      <c r="R1465" s="31">
        <f>VLOOKUP(Q1465,[1]Страна!D$1:F$120,2,FALSE)</f>
        <v>0.05</v>
      </c>
      <c r="S1465" s="32" t="s">
        <v>1966</v>
      </c>
      <c r="T1465" s="27" t="str">
        <f>VLOOKUP(S1465,[1]Страна!$A$2:$B$246,2,0)</f>
        <v xml:space="preserve">УКРАИНА </v>
      </c>
      <c r="W1465" s="34"/>
      <c r="X1465" s="35" t="e">
        <f t="shared" si="157"/>
        <v>#N/A</v>
      </c>
      <c r="Y1465" s="35" t="e">
        <f>VLOOKUP(W1465,A1463:$S$5784,9,FALSE)</f>
        <v>#N/A</v>
      </c>
      <c r="Z1465" s="36"/>
      <c r="AA1465" s="37"/>
      <c r="AB1465" s="38"/>
      <c r="AC1465" s="39"/>
    </row>
    <row r="1466" spans="1:29" ht="10.5" customHeight="1">
      <c r="A1466" s="25">
        <v>36364</v>
      </c>
      <c r="B1466" s="26" t="s">
        <v>1970</v>
      </c>
      <c r="C1466" s="27">
        <v>1</v>
      </c>
      <c r="D1466" s="27" t="s">
        <v>26</v>
      </c>
      <c r="E1466" s="28">
        <v>14000</v>
      </c>
      <c r="F1466" s="28">
        <v>14000</v>
      </c>
      <c r="G1466" s="28">
        <v>280</v>
      </c>
      <c r="H1466" s="28">
        <v>59.4</v>
      </c>
      <c r="I1466" s="28">
        <v>66</v>
      </c>
      <c r="J1466" s="29">
        <v>0.73004800000000003</v>
      </c>
      <c r="K1466" s="28">
        <v>59.4</v>
      </c>
      <c r="L1466" s="28">
        <v>66</v>
      </c>
      <c r="M1466" s="29">
        <v>0.73004800000000003</v>
      </c>
      <c r="N1466" s="30">
        <v>4823056925914</v>
      </c>
      <c r="O1466" s="27">
        <v>84</v>
      </c>
      <c r="P1466" s="27">
        <v>8418</v>
      </c>
      <c r="Q1466" s="27" t="s">
        <v>1963</v>
      </c>
      <c r="R1466" s="31">
        <f>VLOOKUP(Q1466,[1]Страна!D$1:F$120,2,FALSE)</f>
        <v>0.05</v>
      </c>
      <c r="S1466" s="32" t="s">
        <v>1966</v>
      </c>
      <c r="T1466" s="27" t="str">
        <f>VLOOKUP(S1466,[1]Страна!$A$2:$B$246,2,0)</f>
        <v xml:space="preserve">УКРАИНА </v>
      </c>
      <c r="W1466" s="34"/>
      <c r="X1466" s="35" t="e">
        <f t="shared" si="157"/>
        <v>#N/A</v>
      </c>
      <c r="Y1466" s="35" t="e">
        <f>VLOOKUP(W1466,A1464:$S$5784,9,FALSE)</f>
        <v>#N/A</v>
      </c>
      <c r="Z1466" s="36"/>
      <c r="AA1466" s="37"/>
      <c r="AB1466" s="38"/>
      <c r="AC1466" s="39"/>
    </row>
    <row r="1467" spans="1:29" ht="10.5" customHeight="1">
      <c r="A1467" s="25">
        <v>46189</v>
      </c>
      <c r="B1467" s="26" t="s">
        <v>1971</v>
      </c>
      <c r="C1467" s="27">
        <v>1</v>
      </c>
      <c r="D1467" s="27" t="s">
        <v>26</v>
      </c>
      <c r="E1467" s="28">
        <v>9554</v>
      </c>
      <c r="F1467" s="28">
        <v>9554</v>
      </c>
      <c r="G1467" s="28">
        <v>477.70000000000005</v>
      </c>
      <c r="H1467" s="28">
        <v>33</v>
      </c>
      <c r="I1467" s="28">
        <v>35</v>
      </c>
      <c r="J1467" s="29">
        <v>0.45045000000000002</v>
      </c>
      <c r="K1467" s="28">
        <v>33</v>
      </c>
      <c r="L1467" s="28">
        <v>35</v>
      </c>
      <c r="M1467" s="29">
        <f>C1467*J1467</f>
        <v>0.45045000000000002</v>
      </c>
      <c r="N1467" s="30">
        <v>4823056923156</v>
      </c>
      <c r="O1467" s="27">
        <v>84</v>
      </c>
      <c r="P1467" s="27">
        <v>8418</v>
      </c>
      <c r="Q1467" s="27" t="s">
        <v>1968</v>
      </c>
      <c r="R1467" s="31">
        <f>VLOOKUP(Q1467,[1]Страна!D$1:F$120,2,FALSE)</f>
        <v>0.05</v>
      </c>
      <c r="S1467" s="32" t="s">
        <v>1966</v>
      </c>
      <c r="T1467" s="27" t="str">
        <f>VLOOKUP(S1467,[1]Страна!$A$2:$B$246,2,0)</f>
        <v xml:space="preserve">УКРАИНА </v>
      </c>
      <c r="W1467" s="34"/>
      <c r="X1467" s="35"/>
      <c r="Y1467" s="35"/>
      <c r="Z1467" s="36"/>
      <c r="AA1467" s="37"/>
      <c r="AB1467" s="38"/>
      <c r="AC1467" s="39"/>
    </row>
    <row r="1468" spans="1:29" ht="10.5" customHeight="1">
      <c r="A1468" s="25">
        <v>36288</v>
      </c>
      <c r="B1468" s="26" t="s">
        <v>1972</v>
      </c>
      <c r="C1468" s="27">
        <v>5</v>
      </c>
      <c r="D1468" s="27" t="s">
        <v>26</v>
      </c>
      <c r="E1468" s="28">
        <v>12954</v>
      </c>
      <c r="F1468" s="28">
        <v>64770</v>
      </c>
      <c r="G1468" s="28">
        <v>3238.5</v>
      </c>
      <c r="H1468" s="28">
        <v>45</v>
      </c>
      <c r="I1468" s="28">
        <v>50.5</v>
      </c>
      <c r="J1468" s="29">
        <v>0.69696000000000002</v>
      </c>
      <c r="K1468" s="28">
        <v>225</v>
      </c>
      <c r="L1468" s="28">
        <v>252.5</v>
      </c>
      <c r="M1468" s="29">
        <f>C1468*J1468</f>
        <v>3.4847999999999999</v>
      </c>
      <c r="N1468" s="30">
        <v>4823056926478</v>
      </c>
      <c r="O1468" s="27">
        <v>84</v>
      </c>
      <c r="P1468" s="27">
        <v>8418</v>
      </c>
      <c r="Q1468" s="27" t="s">
        <v>1968</v>
      </c>
      <c r="R1468" s="31">
        <f>VLOOKUP(Q1468,[1]Страна!D$1:F$120,2,FALSE)</f>
        <v>0.05</v>
      </c>
      <c r="S1468" s="32" t="s">
        <v>1966</v>
      </c>
      <c r="T1468" s="27" t="str">
        <f>VLOOKUP(S1468,[1]Страна!$A$2:$B$246,2,0)</f>
        <v xml:space="preserve">УКРАИНА </v>
      </c>
      <c r="W1468" s="34"/>
      <c r="X1468" s="35" t="e">
        <f>VLOOKUP(W1468,$A$2:$S$5784,8,FALSE)</f>
        <v>#N/A</v>
      </c>
      <c r="Y1468" s="35" t="e">
        <f>VLOOKUP(W1468,A1466:$S$5784,9,FALSE)</f>
        <v>#N/A</v>
      </c>
      <c r="Z1468" s="36"/>
      <c r="AA1468" s="37"/>
      <c r="AB1468" s="38"/>
      <c r="AC1468" s="39"/>
    </row>
    <row r="1469" spans="1:29" ht="10.5" customHeight="1">
      <c r="A1469" s="25">
        <v>36289</v>
      </c>
      <c r="B1469" s="26" t="s">
        <v>1973</v>
      </c>
      <c r="C1469" s="27">
        <v>1</v>
      </c>
      <c r="D1469" s="27" t="s">
        <v>26</v>
      </c>
      <c r="E1469" s="28">
        <v>12172</v>
      </c>
      <c r="F1469" s="28">
        <v>12172</v>
      </c>
      <c r="G1469" s="28">
        <v>243.44</v>
      </c>
      <c r="H1469" s="28">
        <v>45</v>
      </c>
      <c r="I1469" s="28">
        <v>50.5</v>
      </c>
      <c r="J1469" s="29">
        <v>0.6552</v>
      </c>
      <c r="K1469" s="28">
        <v>45</v>
      </c>
      <c r="L1469" s="28">
        <v>50.5</v>
      </c>
      <c r="M1469" s="29">
        <v>0.6552</v>
      </c>
      <c r="N1469" s="30">
        <v>4823056926478</v>
      </c>
      <c r="O1469" s="27">
        <v>84</v>
      </c>
      <c r="P1469" s="27">
        <v>8418</v>
      </c>
      <c r="Q1469" s="27" t="s">
        <v>1965</v>
      </c>
      <c r="R1469" s="31">
        <f>VLOOKUP(Q1469,[1]Страна!D$1:F$120,2,FALSE)</f>
        <v>0.05</v>
      </c>
      <c r="S1469" s="32" t="s">
        <v>1966</v>
      </c>
      <c r="T1469" s="27" t="str">
        <f>VLOOKUP(S1469,[1]Страна!$A$2:$B$246,2,0)</f>
        <v xml:space="preserve">УКРАИНА </v>
      </c>
      <c r="W1469" s="34"/>
      <c r="X1469" s="35" t="e">
        <f>VLOOKUP(W1469,$A$2:$S$5784,8,FALSE)</f>
        <v>#N/A</v>
      </c>
      <c r="Y1469" s="35" t="e">
        <f>VLOOKUP(W1469,A1467:$S$5784,9,FALSE)</f>
        <v>#N/A</v>
      </c>
      <c r="Z1469" s="36"/>
      <c r="AA1469" s="37"/>
      <c r="AB1469" s="38"/>
      <c r="AC1469" s="39"/>
    </row>
    <row r="1470" spans="1:29" ht="10.5" customHeight="1">
      <c r="A1470" s="25">
        <v>36307</v>
      </c>
      <c r="B1470" s="26" t="s">
        <v>1974</v>
      </c>
      <c r="C1470" s="27">
        <v>5</v>
      </c>
      <c r="D1470" s="27" t="s">
        <v>26</v>
      </c>
      <c r="E1470" s="28">
        <v>9682</v>
      </c>
      <c r="F1470" s="28">
        <v>48410</v>
      </c>
      <c r="G1470" s="28">
        <v>2420.5</v>
      </c>
      <c r="H1470" s="28">
        <v>33.5</v>
      </c>
      <c r="I1470" s="28">
        <v>35.5</v>
      </c>
      <c r="J1470" s="29">
        <v>0.36854999999999999</v>
      </c>
      <c r="K1470" s="28">
        <v>167.5</v>
      </c>
      <c r="L1470" s="28">
        <v>177.5</v>
      </c>
      <c r="M1470" s="29">
        <f>C1470*J1470</f>
        <v>1.8427499999999999</v>
      </c>
      <c r="N1470" s="30">
        <v>4823056919821</v>
      </c>
      <c r="O1470" s="27">
        <v>84</v>
      </c>
      <c r="P1470" s="27">
        <v>8418</v>
      </c>
      <c r="Q1470" s="27" t="s">
        <v>1968</v>
      </c>
      <c r="R1470" s="31">
        <f>VLOOKUP(Q1470,[1]Страна!D$1:F$120,2,FALSE)</f>
        <v>0.05</v>
      </c>
      <c r="S1470" s="32" t="s">
        <v>1966</v>
      </c>
      <c r="T1470" s="27" t="str">
        <f>VLOOKUP(S1470,[1]Страна!$A$2:$B$246,2,0)</f>
        <v xml:space="preserve">УКРАИНА </v>
      </c>
      <c r="W1470" s="34"/>
      <c r="X1470" s="35"/>
      <c r="Y1470" s="35"/>
      <c r="Z1470" s="36"/>
      <c r="AA1470" s="37"/>
      <c r="AB1470" s="38"/>
      <c r="AC1470" s="39"/>
    </row>
    <row r="1471" spans="1:29" ht="10.5" customHeight="1">
      <c r="A1471" s="25">
        <v>36308</v>
      </c>
      <c r="B1471" s="26" t="s">
        <v>1975</v>
      </c>
      <c r="C1471" s="27">
        <v>2</v>
      </c>
      <c r="D1471" s="27" t="s">
        <v>26</v>
      </c>
      <c r="E1471" s="28">
        <v>8908</v>
      </c>
      <c r="F1471" s="28">
        <v>17816</v>
      </c>
      <c r="G1471" s="28">
        <v>356.32</v>
      </c>
      <c r="H1471" s="28">
        <v>33.5</v>
      </c>
      <c r="I1471" s="28">
        <v>37.5</v>
      </c>
      <c r="J1471" s="29">
        <v>0.34745599999999999</v>
      </c>
      <c r="K1471" s="28">
        <v>67</v>
      </c>
      <c r="L1471" s="28">
        <v>75</v>
      </c>
      <c r="M1471" s="29">
        <v>0.69491199999999997</v>
      </c>
      <c r="N1471" s="30">
        <v>4823056919845</v>
      </c>
      <c r="O1471" s="27">
        <v>84</v>
      </c>
      <c r="P1471" s="27">
        <v>8418</v>
      </c>
      <c r="Q1471" s="27" t="s">
        <v>1965</v>
      </c>
      <c r="R1471" s="31">
        <f>VLOOKUP(Q1471,[1]Страна!D$1:F$120,2,FALSE)</f>
        <v>0.05</v>
      </c>
      <c r="S1471" s="32" t="s">
        <v>1966</v>
      </c>
      <c r="T1471" s="27" t="str">
        <f>VLOOKUP(S1471,[1]Страна!$A$2:$B$246,2,0)</f>
        <v xml:space="preserve">УКРАИНА </v>
      </c>
      <c r="W1471" s="34"/>
      <c r="X1471" s="35" t="e">
        <f>VLOOKUP(W1471,$A$2:$S$5784,8,FALSE)</f>
        <v>#N/A</v>
      </c>
      <c r="Y1471" s="35" t="e">
        <f>VLOOKUP(W1471,A1469:$S$5784,9,FALSE)</f>
        <v>#N/A</v>
      </c>
      <c r="Z1471" s="36"/>
      <c r="AA1471" s="37"/>
      <c r="AB1471" s="38"/>
      <c r="AC1471" s="39"/>
    </row>
    <row r="1472" spans="1:29" ht="10.5" customHeight="1">
      <c r="A1472" s="25">
        <v>36290</v>
      </c>
      <c r="B1472" s="26" t="s">
        <v>1976</v>
      </c>
      <c r="C1472" s="27">
        <v>1</v>
      </c>
      <c r="D1472" s="27" t="s">
        <v>26</v>
      </c>
      <c r="E1472" s="28">
        <v>9996</v>
      </c>
      <c r="F1472" s="28">
        <v>9996</v>
      </c>
      <c r="G1472" s="28">
        <v>499.8</v>
      </c>
      <c r="H1472" s="28">
        <v>37</v>
      </c>
      <c r="I1472" s="28">
        <v>42.5</v>
      </c>
      <c r="J1472" s="29">
        <v>0.4224</v>
      </c>
      <c r="K1472" s="28">
        <v>37</v>
      </c>
      <c r="L1472" s="28">
        <v>42.5</v>
      </c>
      <c r="M1472" s="29">
        <f>C1472*J1472</f>
        <v>0.4224</v>
      </c>
      <c r="N1472" s="30">
        <v>4823056928618</v>
      </c>
      <c r="O1472" s="27">
        <v>84</v>
      </c>
      <c r="P1472" s="27">
        <v>8418</v>
      </c>
      <c r="Q1472" s="27" t="s">
        <v>1968</v>
      </c>
      <c r="R1472" s="31">
        <f>VLOOKUP(Q1472,[1]Страна!D$1:F$120,2,FALSE)</f>
        <v>0.05</v>
      </c>
      <c r="S1472" s="32" t="s">
        <v>1966</v>
      </c>
      <c r="T1472" s="27" t="str">
        <f>VLOOKUP(S1472,[1]Страна!$A$2:$B$246,2,0)</f>
        <v xml:space="preserve">УКРАИНА </v>
      </c>
      <c r="W1472" s="34"/>
      <c r="X1472" s="35"/>
      <c r="Y1472" s="35"/>
      <c r="Z1472" s="36"/>
      <c r="AA1472" s="37"/>
      <c r="AB1472" s="38"/>
      <c r="AC1472" s="39"/>
    </row>
    <row r="1473" spans="1:29" ht="10.5" customHeight="1">
      <c r="A1473" s="25">
        <v>10218</v>
      </c>
      <c r="B1473" s="26" t="s">
        <v>1977</v>
      </c>
      <c r="C1473" s="27">
        <v>1</v>
      </c>
      <c r="D1473" s="27" t="s">
        <v>26</v>
      </c>
      <c r="E1473" s="28">
        <v>11660</v>
      </c>
      <c r="F1473" s="28">
        <v>11660</v>
      </c>
      <c r="G1473" s="28">
        <v>583</v>
      </c>
      <c r="H1473" s="28">
        <v>45</v>
      </c>
      <c r="I1473" s="28">
        <v>53</v>
      </c>
      <c r="J1473" s="29">
        <v>0.45196799999999998</v>
      </c>
      <c r="K1473" s="28">
        <v>45</v>
      </c>
      <c r="L1473" s="28">
        <v>60</v>
      </c>
      <c r="M1473" s="29">
        <f>C1473*J1473</f>
        <v>0.45196799999999998</v>
      </c>
      <c r="N1473" s="30">
        <v>4607119830083</v>
      </c>
      <c r="O1473" s="27">
        <v>84</v>
      </c>
      <c r="P1473" s="27">
        <v>8418</v>
      </c>
      <c r="Q1473" s="27" t="s">
        <v>1968</v>
      </c>
      <c r="R1473" s="31">
        <f>VLOOKUP(Q1473,[1]Страна!D$1:F$120,2,FALSE)</f>
        <v>0.05</v>
      </c>
      <c r="S1473" s="32" t="s">
        <v>47</v>
      </c>
      <c r="T1473" s="27" t="str">
        <f>VLOOKUP(S1473,[1]Страна!$A$2:$B$246,2,0)</f>
        <v>РОССИЯ</v>
      </c>
      <c r="W1473" s="34"/>
      <c r="X1473" s="35" t="e">
        <f>VLOOKUP(W1473,$A$2:$S$5784,8,FALSE)</f>
        <v>#N/A</v>
      </c>
      <c r="Y1473" s="35" t="e">
        <f>VLOOKUP(W1473,A1471:$S$5784,9,FALSE)</f>
        <v>#N/A</v>
      </c>
      <c r="Z1473" s="36"/>
      <c r="AA1473" s="37"/>
      <c r="AB1473" s="38"/>
      <c r="AC1473" s="39"/>
    </row>
    <row r="1474" spans="1:29" ht="10.5" customHeight="1">
      <c r="A1474" s="41">
        <v>132483</v>
      </c>
      <c r="B1474" s="42" t="s">
        <v>1978</v>
      </c>
      <c r="C1474" s="43">
        <v>1</v>
      </c>
      <c r="D1474" s="44" t="s">
        <v>26</v>
      </c>
      <c r="E1474" s="45">
        <v>13592</v>
      </c>
      <c r="F1474" s="45">
        <v>13592</v>
      </c>
      <c r="G1474" s="46">
        <v>679.6</v>
      </c>
      <c r="H1474" s="46">
        <v>57</v>
      </c>
      <c r="I1474" s="46">
        <v>64</v>
      </c>
      <c r="J1474" s="47">
        <v>0.69115199999999999</v>
      </c>
      <c r="K1474" s="46">
        <v>57</v>
      </c>
      <c r="L1474" s="46">
        <v>64</v>
      </c>
      <c r="M1474" s="47">
        <v>0.69115199999999999</v>
      </c>
      <c r="N1474" s="48" t="s">
        <v>1979</v>
      </c>
      <c r="O1474" s="49">
        <v>84</v>
      </c>
      <c r="P1474" s="49">
        <v>8418</v>
      </c>
      <c r="Q1474" s="49" t="s">
        <v>1968</v>
      </c>
      <c r="R1474" s="50">
        <v>0.05</v>
      </c>
      <c r="S1474" s="51" t="s">
        <v>457</v>
      </c>
      <c r="T1474" s="27" t="str">
        <f>VLOOKUP(S1474,[1]Страна!$A$2:$B$246,2,0)</f>
        <v xml:space="preserve">БЕЛАРУСЬ </v>
      </c>
      <c r="W1474" s="34"/>
      <c r="X1474" s="35" t="e">
        <f>VLOOKUP(W1474,$A$2:$S$5784,8,FALSE)</f>
        <v>#N/A</v>
      </c>
      <c r="Y1474" s="35" t="e">
        <f>VLOOKUP(W1474,A1472:$S$5784,9,FALSE)</f>
        <v>#N/A</v>
      </c>
      <c r="Z1474" s="36"/>
      <c r="AA1474" s="37"/>
      <c r="AB1474" s="38"/>
      <c r="AC1474" s="39"/>
    </row>
    <row r="1475" spans="1:29" ht="10.5" customHeight="1">
      <c r="A1475" s="25">
        <v>175602</v>
      </c>
      <c r="B1475" s="26" t="s">
        <v>1980</v>
      </c>
      <c r="C1475" s="27">
        <v>1</v>
      </c>
      <c r="D1475" s="27" t="s">
        <v>26</v>
      </c>
      <c r="E1475" s="28">
        <v>12818</v>
      </c>
      <c r="F1475" s="28">
        <v>12818</v>
      </c>
      <c r="G1475" s="28">
        <v>640.90000000000009</v>
      </c>
      <c r="H1475" s="28">
        <v>47</v>
      </c>
      <c r="I1475" s="28">
        <v>51</v>
      </c>
      <c r="J1475" s="29">
        <v>0.45588000000000001</v>
      </c>
      <c r="K1475" s="28">
        <v>47</v>
      </c>
      <c r="L1475" s="28">
        <v>51</v>
      </c>
      <c r="M1475" s="29">
        <f t="shared" ref="M1475:M1480" si="158">C1475*J1475</f>
        <v>0.45588000000000001</v>
      </c>
      <c r="N1475" s="30" t="s">
        <v>1981</v>
      </c>
      <c r="O1475" s="27">
        <v>84</v>
      </c>
      <c r="P1475" s="27">
        <v>8418</v>
      </c>
      <c r="Q1475" s="27" t="s">
        <v>1968</v>
      </c>
      <c r="R1475" s="31">
        <f>VLOOKUP(Q1475,[1]Страна!D$1:F$120,2,FALSE)</f>
        <v>0.05</v>
      </c>
      <c r="S1475" s="32" t="s">
        <v>28</v>
      </c>
      <c r="T1475" s="27" t="str">
        <f>VLOOKUP(S1475,[1]Страна!$A$2:$B$246,2,0)</f>
        <v>КИТАЙ</v>
      </c>
      <c r="W1475" s="40"/>
      <c r="X1475" s="35"/>
      <c r="Y1475" s="35"/>
      <c r="Z1475" s="36"/>
      <c r="AA1475" s="37"/>
      <c r="AB1475" s="38"/>
      <c r="AC1475" s="39"/>
    </row>
    <row r="1476" spans="1:29" ht="10.5" customHeight="1">
      <c r="A1476" s="25">
        <v>175604</v>
      </c>
      <c r="B1476" s="26" t="s">
        <v>1982</v>
      </c>
      <c r="C1476" s="27">
        <v>1</v>
      </c>
      <c r="D1476" s="27" t="s">
        <v>26</v>
      </c>
      <c r="E1476" s="28">
        <v>14588</v>
      </c>
      <c r="F1476" s="28">
        <v>14588</v>
      </c>
      <c r="G1476" s="28">
        <v>729.40000000000009</v>
      </c>
      <c r="H1476" s="28">
        <v>38.799999999999997</v>
      </c>
      <c r="I1476" s="28">
        <v>43.5</v>
      </c>
      <c r="J1476" s="29">
        <v>0.50645600000000002</v>
      </c>
      <c r="K1476" s="28">
        <v>38.799999999999997</v>
      </c>
      <c r="L1476" s="28">
        <v>43.5</v>
      </c>
      <c r="M1476" s="29">
        <f t="shared" si="158"/>
        <v>0.50645600000000002</v>
      </c>
      <c r="N1476" s="30">
        <v>0</v>
      </c>
      <c r="O1476" s="27">
        <v>84</v>
      </c>
      <c r="P1476" s="27">
        <v>8418</v>
      </c>
      <c r="Q1476" s="27" t="s">
        <v>1968</v>
      </c>
      <c r="R1476" s="31">
        <f>VLOOKUP(Q1476,[1]Страна!D$1:F$120,2,FALSE)</f>
        <v>0.05</v>
      </c>
      <c r="S1476" s="32" t="s">
        <v>28</v>
      </c>
      <c r="T1476" s="27" t="str">
        <f>VLOOKUP(S1476,[1]Страна!$A$2:$B$246,2,0)</f>
        <v>КИТАЙ</v>
      </c>
      <c r="W1476" s="34"/>
      <c r="X1476" s="35" t="e">
        <f t="shared" ref="X1476:X1483" si="159">VLOOKUP(W1476,$A$2:$S$5784,8,FALSE)</f>
        <v>#N/A</v>
      </c>
      <c r="Y1476" s="35" t="e">
        <f>VLOOKUP(W1476,A1474:$S$5784,9,FALSE)</f>
        <v>#N/A</v>
      </c>
      <c r="Z1476" s="36"/>
      <c r="AA1476" s="37"/>
      <c r="AB1476" s="38"/>
      <c r="AC1476" s="39"/>
    </row>
    <row r="1477" spans="1:29" ht="10.5" customHeight="1">
      <c r="A1477" s="25">
        <v>37579</v>
      </c>
      <c r="B1477" s="26" t="s">
        <v>1983</v>
      </c>
      <c r="C1477" s="27">
        <v>1</v>
      </c>
      <c r="D1477" s="27" t="s">
        <v>26</v>
      </c>
      <c r="E1477" s="28">
        <v>19253</v>
      </c>
      <c r="F1477" s="28">
        <v>19253</v>
      </c>
      <c r="G1477" s="28">
        <v>962.65000000000009</v>
      </c>
      <c r="H1477" s="28">
        <v>55</v>
      </c>
      <c r="I1477" s="28">
        <v>60</v>
      </c>
      <c r="J1477" s="29">
        <v>0.56851600000000002</v>
      </c>
      <c r="K1477" s="28">
        <v>55</v>
      </c>
      <c r="L1477" s="28">
        <v>60</v>
      </c>
      <c r="M1477" s="29">
        <f t="shared" si="158"/>
        <v>0.56851600000000002</v>
      </c>
      <c r="N1477" s="30">
        <v>4680013311285</v>
      </c>
      <c r="O1477" s="27">
        <v>84</v>
      </c>
      <c r="P1477" s="27">
        <v>8418</v>
      </c>
      <c r="Q1477" s="27" t="s">
        <v>1968</v>
      </c>
      <c r="R1477" s="31">
        <f>VLOOKUP(Q1477,[1]Страна!D$1:F$120,2,FALSE)</f>
        <v>0.05</v>
      </c>
      <c r="S1477" s="32" t="s">
        <v>28</v>
      </c>
      <c r="T1477" s="27" t="str">
        <f>VLOOKUP(S1477,[1]Страна!$A$2:$B$246,2,0)</f>
        <v>КИТАЙ</v>
      </c>
      <c r="W1477" s="34"/>
      <c r="X1477" s="35" t="e">
        <f t="shared" si="159"/>
        <v>#N/A</v>
      </c>
      <c r="Y1477" s="35" t="e">
        <f>VLOOKUP(W1477,A1475:$S$5784,9,FALSE)</f>
        <v>#N/A</v>
      </c>
      <c r="Z1477" s="36"/>
      <c r="AA1477" s="37"/>
      <c r="AB1477" s="38"/>
      <c r="AC1477" s="39"/>
    </row>
    <row r="1478" spans="1:29" ht="10.5" customHeight="1">
      <c r="A1478" s="25">
        <v>37580</v>
      </c>
      <c r="B1478" s="26" t="s">
        <v>1984</v>
      </c>
      <c r="C1478" s="27">
        <v>1</v>
      </c>
      <c r="D1478" s="27" t="s">
        <v>26</v>
      </c>
      <c r="E1478" s="28">
        <v>21318</v>
      </c>
      <c r="F1478" s="28">
        <v>21318</v>
      </c>
      <c r="G1478" s="28">
        <v>1065.9000000000001</v>
      </c>
      <c r="H1478" s="28">
        <v>55</v>
      </c>
      <c r="I1478" s="28">
        <v>60</v>
      </c>
      <c r="J1478" s="29">
        <v>0.60899999999999999</v>
      </c>
      <c r="K1478" s="28">
        <v>55</v>
      </c>
      <c r="L1478" s="28">
        <v>60</v>
      </c>
      <c r="M1478" s="29">
        <f t="shared" si="158"/>
        <v>0.60899999999999999</v>
      </c>
      <c r="N1478" s="30">
        <v>4680013311292</v>
      </c>
      <c r="O1478" s="27">
        <v>84</v>
      </c>
      <c r="P1478" s="27">
        <v>8418</v>
      </c>
      <c r="Q1478" s="27" t="s">
        <v>1968</v>
      </c>
      <c r="R1478" s="31">
        <f>VLOOKUP(Q1478,[1]Страна!D$1:F$120,2,FALSE)</f>
        <v>0.05</v>
      </c>
      <c r="S1478" s="32" t="s">
        <v>28</v>
      </c>
      <c r="T1478" s="27" t="str">
        <f>VLOOKUP(S1478,[1]Страна!$A$2:$B$246,2,0)</f>
        <v>КИТАЙ</v>
      </c>
      <c r="W1478" s="34"/>
      <c r="X1478" s="35" t="e">
        <f t="shared" si="159"/>
        <v>#N/A</v>
      </c>
      <c r="Y1478" s="35" t="e">
        <f>VLOOKUP(W1478,A1476:$S$5784,9,FALSE)</f>
        <v>#N/A</v>
      </c>
      <c r="Z1478" s="36"/>
      <c r="AA1478" s="37"/>
      <c r="AB1478" s="38"/>
      <c r="AC1478" s="39"/>
    </row>
    <row r="1479" spans="1:29" ht="10.5" customHeight="1">
      <c r="A1479" s="25">
        <v>175621</v>
      </c>
      <c r="B1479" s="26" t="s">
        <v>1985</v>
      </c>
      <c r="C1479" s="27">
        <v>1</v>
      </c>
      <c r="D1479" s="27" t="s">
        <v>26</v>
      </c>
      <c r="E1479" s="28">
        <v>8572</v>
      </c>
      <c r="F1479" s="28">
        <v>8572</v>
      </c>
      <c r="G1479" s="28">
        <v>428.6</v>
      </c>
      <c r="H1479" s="28">
        <v>27</v>
      </c>
      <c r="I1479" s="28">
        <v>29.1</v>
      </c>
      <c r="J1479" s="29">
        <v>0.26282699999999998</v>
      </c>
      <c r="K1479" s="28">
        <v>27</v>
      </c>
      <c r="L1479" s="28">
        <v>29.1</v>
      </c>
      <c r="M1479" s="29">
        <f t="shared" si="158"/>
        <v>0.26282699999999998</v>
      </c>
      <c r="N1479" s="30">
        <v>0</v>
      </c>
      <c r="O1479" s="27">
        <v>84</v>
      </c>
      <c r="P1479" s="27">
        <v>8418</v>
      </c>
      <c r="Q1479" s="27" t="s">
        <v>1968</v>
      </c>
      <c r="R1479" s="31">
        <f>VLOOKUP(Q1479,[1]Страна!D$1:F$120,2,FALSE)</f>
        <v>0.05</v>
      </c>
      <c r="S1479" s="32" t="s">
        <v>28</v>
      </c>
      <c r="T1479" s="27" t="str">
        <f>VLOOKUP(S1479,[1]Страна!$A$2:$B$246,2,0)</f>
        <v>КИТАЙ</v>
      </c>
      <c r="W1479" s="34"/>
      <c r="X1479" s="35" t="e">
        <f t="shared" si="159"/>
        <v>#N/A</v>
      </c>
      <c r="Y1479" s="35" t="e">
        <f>VLOOKUP(W1479,A1477:$S$5784,9,FALSE)</f>
        <v>#N/A</v>
      </c>
      <c r="Z1479" s="36"/>
      <c r="AA1479" s="37"/>
      <c r="AB1479" s="38"/>
      <c r="AC1479" s="39"/>
    </row>
    <row r="1480" spans="1:29" ht="10.5" customHeight="1">
      <c r="A1480" s="25">
        <v>37937</v>
      </c>
      <c r="B1480" s="26" t="s">
        <v>1986</v>
      </c>
      <c r="C1480" s="27">
        <v>1</v>
      </c>
      <c r="D1480" s="27" t="s">
        <v>26</v>
      </c>
      <c r="E1480" s="28">
        <v>8917</v>
      </c>
      <c r="F1480" s="28">
        <v>8917</v>
      </c>
      <c r="G1480" s="28">
        <v>445.85</v>
      </c>
      <c r="H1480" s="28">
        <v>30</v>
      </c>
      <c r="I1480" s="28">
        <v>32</v>
      </c>
      <c r="J1480" s="29">
        <v>0.25943500000000003</v>
      </c>
      <c r="K1480" s="28">
        <v>30</v>
      </c>
      <c r="L1480" s="28">
        <v>32</v>
      </c>
      <c r="M1480" s="29">
        <f t="shared" si="158"/>
        <v>0.25943500000000003</v>
      </c>
      <c r="N1480" s="30">
        <v>4680013311308</v>
      </c>
      <c r="O1480" s="27">
        <v>84</v>
      </c>
      <c r="P1480" s="27">
        <v>8418</v>
      </c>
      <c r="Q1480" s="27" t="s">
        <v>1968</v>
      </c>
      <c r="R1480" s="31">
        <f>VLOOKUP(Q1480,[1]Страна!D$1:F$120,2,FALSE)</f>
        <v>0.05</v>
      </c>
      <c r="S1480" s="32" t="s">
        <v>28</v>
      </c>
      <c r="T1480" s="27" t="str">
        <f>VLOOKUP(S1480,[1]Страна!$A$2:$B$246,2,0)</f>
        <v>КИТАЙ</v>
      </c>
      <c r="W1480" s="34"/>
      <c r="X1480" s="35" t="e">
        <f t="shared" si="159"/>
        <v>#N/A</v>
      </c>
      <c r="Y1480" s="35" t="e">
        <f>VLOOKUP(W1480,A1478:$S$5784,9,FALSE)</f>
        <v>#N/A</v>
      </c>
      <c r="Z1480" s="36"/>
      <c r="AA1480" s="37"/>
      <c r="AB1480" s="38"/>
      <c r="AC1480" s="39"/>
    </row>
    <row r="1481" spans="1:29" ht="10.5" customHeight="1">
      <c r="A1481" s="25">
        <v>222739</v>
      </c>
      <c r="B1481" s="26" t="s">
        <v>1987</v>
      </c>
      <c r="C1481" s="27">
        <v>1</v>
      </c>
      <c r="D1481" s="27" t="s">
        <v>26</v>
      </c>
      <c r="E1481" s="28">
        <v>8738</v>
      </c>
      <c r="F1481" s="28">
        <v>8738</v>
      </c>
      <c r="G1481" s="28">
        <v>176.5076</v>
      </c>
      <c r="H1481" s="28">
        <v>26.7</v>
      </c>
      <c r="I1481" s="28">
        <v>29.15</v>
      </c>
      <c r="J1481" s="29">
        <v>0.25940000000000002</v>
      </c>
      <c r="K1481" s="28">
        <v>26.7</v>
      </c>
      <c r="L1481" s="28">
        <v>29.15</v>
      </c>
      <c r="M1481" s="29">
        <v>0.25940000000000002</v>
      </c>
      <c r="N1481" s="30">
        <v>0</v>
      </c>
      <c r="O1481" s="27">
        <v>84</v>
      </c>
      <c r="P1481" s="27">
        <v>8418</v>
      </c>
      <c r="Q1481" s="27" t="s">
        <v>1965</v>
      </c>
      <c r="R1481" s="31">
        <f>VLOOKUP(Q1481,[1]Страна!D$1:F$120,2,FALSE)</f>
        <v>0.05</v>
      </c>
      <c r="S1481" s="32" t="s">
        <v>28</v>
      </c>
      <c r="T1481" s="27" t="str">
        <f>VLOOKUP(S1481,[1]Страна!$A$2:$B$246,2,0)</f>
        <v>КИТАЙ</v>
      </c>
      <c r="W1481" s="34"/>
      <c r="X1481" s="35" t="e">
        <f t="shared" si="159"/>
        <v>#N/A</v>
      </c>
      <c r="Y1481" s="35" t="e">
        <f>VLOOKUP(W1481,A1479:$S$5784,9,FALSE)</f>
        <v>#N/A</v>
      </c>
      <c r="Z1481" s="36"/>
      <c r="AA1481" s="37"/>
      <c r="AB1481" s="38"/>
      <c r="AC1481" s="39"/>
    </row>
    <row r="1482" spans="1:29" ht="10.5" customHeight="1">
      <c r="A1482" s="25">
        <v>210480</v>
      </c>
      <c r="B1482" s="26" t="s">
        <v>1988</v>
      </c>
      <c r="C1482" s="27">
        <v>1</v>
      </c>
      <c r="D1482" s="27" t="s">
        <v>1009</v>
      </c>
      <c r="E1482" s="28">
        <v>8832</v>
      </c>
      <c r="F1482" s="28">
        <v>8832</v>
      </c>
      <c r="G1482" s="28">
        <v>441.6</v>
      </c>
      <c r="H1482" s="28">
        <v>27</v>
      </c>
      <c r="I1482" s="28">
        <v>29.1</v>
      </c>
      <c r="J1482" s="29">
        <v>0.25983699999999998</v>
      </c>
      <c r="K1482" s="28">
        <v>27</v>
      </c>
      <c r="L1482" s="28">
        <v>29.1</v>
      </c>
      <c r="M1482" s="29">
        <f>C1482*J1482</f>
        <v>0.25983699999999998</v>
      </c>
      <c r="N1482" s="30">
        <v>0</v>
      </c>
      <c r="O1482" s="27">
        <v>84</v>
      </c>
      <c r="P1482" s="27">
        <v>8418</v>
      </c>
      <c r="Q1482" s="27" t="s">
        <v>1968</v>
      </c>
      <c r="R1482" s="31">
        <f>VLOOKUP(Q1482,[1]Страна!D$1:F$120,2,FALSE)</f>
        <v>0.05</v>
      </c>
      <c r="S1482" s="32" t="s">
        <v>28</v>
      </c>
      <c r="T1482" s="27" t="str">
        <f>VLOOKUP(S1482,[1]Страна!$A$2:$B$246,2,0)</f>
        <v>КИТАЙ</v>
      </c>
      <c r="W1482" s="34"/>
      <c r="X1482" s="35" t="e">
        <f t="shared" si="159"/>
        <v>#N/A</v>
      </c>
      <c r="Y1482" s="35" t="e">
        <f>VLOOKUP(W1482,A1480:$S$5784,9,FALSE)</f>
        <v>#N/A</v>
      </c>
      <c r="Z1482" s="36"/>
      <c r="AA1482" s="37"/>
      <c r="AB1482" s="38"/>
      <c r="AC1482" s="39"/>
    </row>
    <row r="1483" spans="1:29" ht="10.5" customHeight="1">
      <c r="A1483" s="25">
        <v>216944</v>
      </c>
      <c r="B1483" s="26" t="s">
        <v>1989</v>
      </c>
      <c r="C1483" s="27">
        <v>1</v>
      </c>
      <c r="D1483" s="27" t="s">
        <v>26</v>
      </c>
      <c r="E1483" s="28">
        <v>20078</v>
      </c>
      <c r="F1483" s="28">
        <v>20078</v>
      </c>
      <c r="G1483" s="28">
        <v>1003.9000000000001</v>
      </c>
      <c r="H1483" s="28">
        <v>70.2</v>
      </c>
      <c r="I1483" s="28">
        <v>73</v>
      </c>
      <c r="J1483" s="29">
        <v>0.86580000000000001</v>
      </c>
      <c r="K1483" s="28">
        <v>70.2</v>
      </c>
      <c r="L1483" s="28">
        <v>73</v>
      </c>
      <c r="M1483" s="29">
        <v>0.86580000000000001</v>
      </c>
      <c r="N1483" s="30" t="s">
        <v>1990</v>
      </c>
      <c r="O1483" s="27">
        <v>84</v>
      </c>
      <c r="P1483" s="27">
        <v>8418</v>
      </c>
      <c r="Q1483" s="27" t="s">
        <v>1963</v>
      </c>
      <c r="R1483" s="31">
        <f>VLOOKUP(Q1483,[1]Страна!D$1:F$120,2,FALSE)</f>
        <v>0.05</v>
      </c>
      <c r="S1483" s="32" t="s">
        <v>47</v>
      </c>
      <c r="T1483" s="27" t="str">
        <f>VLOOKUP(S1483,[1]Страна!$A$2:$B$246,2,0)</f>
        <v>РОССИЯ</v>
      </c>
      <c r="W1483" s="34"/>
      <c r="X1483" s="35" t="e">
        <f t="shared" si="159"/>
        <v>#N/A</v>
      </c>
      <c r="Y1483" s="35" t="e">
        <f>VLOOKUP(W1483,A1481:$S$5784,9,FALSE)</f>
        <v>#N/A</v>
      </c>
      <c r="Z1483" s="36"/>
      <c r="AA1483" s="37"/>
      <c r="AB1483" s="38"/>
      <c r="AC1483" s="39"/>
    </row>
    <row r="1484" spans="1:29" ht="10.5" customHeight="1">
      <c r="A1484" s="25">
        <v>219511</v>
      </c>
      <c r="B1484" s="26" t="s">
        <v>1991</v>
      </c>
      <c r="C1484" s="27">
        <v>1</v>
      </c>
      <c r="D1484" s="27" t="s">
        <v>26</v>
      </c>
      <c r="E1484" s="28">
        <v>21101</v>
      </c>
      <c r="F1484" s="28">
        <v>21101</v>
      </c>
      <c r="G1484" s="28">
        <v>1055.05</v>
      </c>
      <c r="H1484" s="28">
        <v>70.2</v>
      </c>
      <c r="I1484" s="28">
        <v>73</v>
      </c>
      <c r="J1484" s="29">
        <v>0.75075000000000003</v>
      </c>
      <c r="K1484" s="28">
        <v>70.2</v>
      </c>
      <c r="L1484" s="28">
        <v>73</v>
      </c>
      <c r="M1484" s="29">
        <f t="shared" ref="M1484:M1493" si="160">C1484*J1484</f>
        <v>0.75075000000000003</v>
      </c>
      <c r="N1484" s="30">
        <v>0</v>
      </c>
      <c r="O1484" s="27">
        <v>84</v>
      </c>
      <c r="P1484" s="27">
        <v>8418</v>
      </c>
      <c r="Q1484" s="27" t="s">
        <v>1963</v>
      </c>
      <c r="R1484" s="31">
        <f>VLOOKUP(Q1484,[1]Страна!D$1:F$120,2,FALSE)</f>
        <v>0.05</v>
      </c>
      <c r="S1484" s="32" t="s">
        <v>47</v>
      </c>
      <c r="T1484" s="27" t="str">
        <f>VLOOKUP(S1484,[1]Страна!$A$2:$B$246,2,0)</f>
        <v>РОССИЯ</v>
      </c>
      <c r="W1484" s="34"/>
      <c r="X1484" s="35"/>
      <c r="Y1484" s="35"/>
      <c r="Z1484" s="36"/>
      <c r="AA1484" s="37"/>
      <c r="AB1484" s="38"/>
      <c r="AC1484" s="39"/>
    </row>
    <row r="1485" spans="1:29" ht="10.5" customHeight="1">
      <c r="A1485" s="25">
        <v>221925</v>
      </c>
      <c r="B1485" s="26" t="s">
        <v>1992</v>
      </c>
      <c r="C1485" s="27">
        <v>1</v>
      </c>
      <c r="D1485" s="27" t="s">
        <v>26</v>
      </c>
      <c r="E1485" s="28">
        <v>16532</v>
      </c>
      <c r="F1485" s="28">
        <v>16532</v>
      </c>
      <c r="G1485" s="28">
        <v>826.6</v>
      </c>
      <c r="H1485" s="28">
        <v>70.2</v>
      </c>
      <c r="I1485" s="28">
        <v>72</v>
      </c>
      <c r="J1485" s="29">
        <v>0.75827</v>
      </c>
      <c r="K1485" s="28">
        <v>70.2</v>
      </c>
      <c r="L1485" s="28">
        <v>72</v>
      </c>
      <c r="M1485" s="29">
        <f t="shared" si="160"/>
        <v>0.75827</v>
      </c>
      <c r="N1485" s="30">
        <v>0</v>
      </c>
      <c r="O1485" s="27">
        <v>84</v>
      </c>
      <c r="P1485" s="27">
        <v>8418</v>
      </c>
      <c r="Q1485" s="27" t="s">
        <v>1963</v>
      </c>
      <c r="R1485" s="31">
        <f>VLOOKUP(Q1485,[1]Страна!D$1:F$120,2,FALSE)</f>
        <v>0.05</v>
      </c>
      <c r="S1485" s="32" t="s">
        <v>47</v>
      </c>
      <c r="T1485" s="27" t="str">
        <f>VLOOKUP(S1485,[1]Страна!$A$2:$B$246,2,0)</f>
        <v>РОССИЯ</v>
      </c>
      <c r="W1485" s="34"/>
      <c r="X1485" s="35" t="e">
        <f t="shared" ref="X1485:X1490" si="161">VLOOKUP(W1485,$A$2:$S$5784,8,FALSE)</f>
        <v>#N/A</v>
      </c>
      <c r="Y1485" s="35" t="e">
        <f>VLOOKUP(W1485,A1483:$S$5784,9,FALSE)</f>
        <v>#N/A</v>
      </c>
      <c r="Z1485" s="36"/>
      <c r="AA1485" s="37"/>
      <c r="AB1485" s="38"/>
      <c r="AC1485" s="39"/>
    </row>
    <row r="1486" spans="1:29" ht="10.5" customHeight="1">
      <c r="A1486" s="25">
        <v>219541</v>
      </c>
      <c r="B1486" s="26" t="s">
        <v>1993</v>
      </c>
      <c r="C1486" s="27">
        <v>1</v>
      </c>
      <c r="D1486" s="27" t="s">
        <v>26</v>
      </c>
      <c r="E1486" s="28">
        <v>15560</v>
      </c>
      <c r="F1486" s="28">
        <v>15560</v>
      </c>
      <c r="G1486" s="28">
        <v>778</v>
      </c>
      <c r="H1486" s="28">
        <v>62.6</v>
      </c>
      <c r="I1486" s="28">
        <v>66</v>
      </c>
      <c r="J1486" s="29">
        <v>0.72929999999999995</v>
      </c>
      <c r="K1486" s="28">
        <v>62.6</v>
      </c>
      <c r="L1486" s="28">
        <v>66</v>
      </c>
      <c r="M1486" s="29">
        <f t="shared" si="160"/>
        <v>0.72929999999999995</v>
      </c>
      <c r="N1486" s="30">
        <v>0</v>
      </c>
      <c r="O1486" s="27">
        <v>84</v>
      </c>
      <c r="P1486" s="27">
        <v>8418</v>
      </c>
      <c r="Q1486" s="27" t="s">
        <v>1968</v>
      </c>
      <c r="R1486" s="31">
        <f>VLOOKUP(Q1486,[1]Страна!D$1:F$120,2,FALSE)</f>
        <v>0.05</v>
      </c>
      <c r="S1486" s="32" t="s">
        <v>47</v>
      </c>
      <c r="T1486" s="27" t="str">
        <f>VLOOKUP(S1486,[1]Страна!$A$2:$B$246,2,0)</f>
        <v>РОССИЯ</v>
      </c>
      <c r="W1486" s="34"/>
      <c r="X1486" s="35" t="e">
        <f t="shared" si="161"/>
        <v>#N/A</v>
      </c>
      <c r="Y1486" s="35" t="e">
        <f>VLOOKUP(W1486,A1484:$S$5784,9,FALSE)</f>
        <v>#N/A</v>
      </c>
      <c r="Z1486" s="36"/>
      <c r="AA1486" s="37"/>
      <c r="AB1486" s="38"/>
      <c r="AC1486" s="39"/>
    </row>
    <row r="1487" spans="1:29" ht="10.5" customHeight="1">
      <c r="A1487" s="25">
        <v>42400</v>
      </c>
      <c r="B1487" s="26" t="s">
        <v>1994</v>
      </c>
      <c r="C1487" s="27">
        <v>1</v>
      </c>
      <c r="D1487" s="27" t="s">
        <v>26</v>
      </c>
      <c r="E1487" s="28">
        <v>19201</v>
      </c>
      <c r="F1487" s="28">
        <v>19201</v>
      </c>
      <c r="G1487" s="28">
        <v>960.05000000000007</v>
      </c>
      <c r="H1487" s="28">
        <v>54</v>
      </c>
      <c r="I1487" s="28">
        <v>60</v>
      </c>
      <c r="J1487" s="29">
        <v>0.70547199999999999</v>
      </c>
      <c r="K1487" s="28">
        <v>54</v>
      </c>
      <c r="L1487" s="28">
        <v>60</v>
      </c>
      <c r="M1487" s="29">
        <f t="shared" si="160"/>
        <v>0.70547199999999999</v>
      </c>
      <c r="N1487" s="30">
        <v>3838942898914</v>
      </c>
      <c r="O1487" s="27">
        <v>84</v>
      </c>
      <c r="P1487" s="27">
        <v>8418</v>
      </c>
      <c r="Q1487" s="27" t="s">
        <v>1968</v>
      </c>
      <c r="R1487" s="31">
        <f>VLOOKUP(Q1487,[1]Страна!D$1:F$120,2,FALSE)</f>
        <v>0.05</v>
      </c>
      <c r="S1487" s="32" t="s">
        <v>514</v>
      </c>
      <c r="T1487" s="27" t="str">
        <f>VLOOKUP(S1487,[1]Страна!$A$2:$B$246,2,0)</f>
        <v>СЕРБИЯ</v>
      </c>
      <c r="W1487" s="34"/>
      <c r="X1487" s="35" t="e">
        <f t="shared" si="161"/>
        <v>#N/A</v>
      </c>
      <c r="Y1487" s="35" t="e">
        <f>VLOOKUP(W1487,A1485:$S$5784,9,FALSE)</f>
        <v>#N/A</v>
      </c>
      <c r="Z1487" s="36"/>
      <c r="AA1487" s="37"/>
      <c r="AB1487" s="38"/>
      <c r="AC1487" s="39"/>
    </row>
    <row r="1488" spans="1:29" ht="10.5" customHeight="1">
      <c r="A1488" s="25">
        <v>42407</v>
      </c>
      <c r="B1488" s="26" t="s">
        <v>1995</v>
      </c>
      <c r="C1488" s="27">
        <v>1</v>
      </c>
      <c r="D1488" s="27" t="s">
        <v>26</v>
      </c>
      <c r="E1488" s="28">
        <v>19936</v>
      </c>
      <c r="F1488" s="28">
        <v>19936</v>
      </c>
      <c r="G1488" s="28">
        <v>996.80000000000007</v>
      </c>
      <c r="H1488" s="28">
        <v>54</v>
      </c>
      <c r="I1488" s="28">
        <v>60</v>
      </c>
      <c r="J1488" s="29">
        <v>0.63360000000000005</v>
      </c>
      <c r="K1488" s="28">
        <v>54</v>
      </c>
      <c r="L1488" s="28">
        <v>60</v>
      </c>
      <c r="M1488" s="29">
        <f t="shared" si="160"/>
        <v>0.63360000000000005</v>
      </c>
      <c r="N1488" s="30">
        <v>3838942768026</v>
      </c>
      <c r="O1488" s="27">
        <v>84</v>
      </c>
      <c r="P1488" s="27">
        <v>8418</v>
      </c>
      <c r="Q1488" s="27" t="s">
        <v>1968</v>
      </c>
      <c r="R1488" s="31">
        <f>VLOOKUP(Q1488,[1]Страна!D$1:F$120,2,FALSE)</f>
        <v>0.05</v>
      </c>
      <c r="S1488" s="32" t="s">
        <v>514</v>
      </c>
      <c r="T1488" s="27" t="str">
        <f>VLOOKUP(S1488,[1]Страна!$A$2:$B$246,2,0)</f>
        <v>СЕРБИЯ</v>
      </c>
      <c r="W1488" s="34"/>
      <c r="X1488" s="35" t="e">
        <f t="shared" si="161"/>
        <v>#N/A</v>
      </c>
      <c r="Y1488" s="35" t="e">
        <f>VLOOKUP(W1488,A1486:$S$5784,9,FALSE)</f>
        <v>#N/A</v>
      </c>
      <c r="Z1488" s="36"/>
      <c r="AA1488" s="37"/>
      <c r="AB1488" s="38"/>
      <c r="AC1488" s="39"/>
    </row>
    <row r="1489" spans="1:29" ht="10.5" customHeight="1">
      <c r="A1489" s="25" t="s">
        <v>1996</v>
      </c>
      <c r="B1489" s="26" t="s">
        <v>1997</v>
      </c>
      <c r="C1489" s="27">
        <v>10</v>
      </c>
      <c r="D1489" s="27" t="s">
        <v>220</v>
      </c>
      <c r="E1489" s="28">
        <v>148</v>
      </c>
      <c r="F1489" s="28">
        <f>C1489*E1489</f>
        <v>1480</v>
      </c>
      <c r="G1489" s="28"/>
      <c r="H1489" s="28">
        <f>K1489/C1489</f>
        <v>30</v>
      </c>
      <c r="I1489" s="28">
        <f>L1489/C1489</f>
        <v>33</v>
      </c>
      <c r="J1489" s="29">
        <v>0.26647500000000002</v>
      </c>
      <c r="K1489" s="28">
        <v>300</v>
      </c>
      <c r="L1489" s="28">
        <v>330</v>
      </c>
      <c r="M1489" s="29">
        <f t="shared" si="160"/>
        <v>2.6647500000000002</v>
      </c>
      <c r="N1489" s="30"/>
      <c r="O1489" s="27">
        <v>84</v>
      </c>
      <c r="P1489" s="27">
        <v>8418</v>
      </c>
      <c r="Q1489" s="27" t="s">
        <v>70</v>
      </c>
      <c r="R1489" s="31">
        <f>VLOOKUP(Q1489,[1]Страна!D$1:F$120,2,FALSE)</f>
        <v>0.05</v>
      </c>
      <c r="S1489" s="32" t="s">
        <v>1998</v>
      </c>
      <c r="T1489" s="27" t="e">
        <f>VLOOKUP(S1489,[1]Страна!$A$2:$B$246,2,0)</f>
        <v>#N/A</v>
      </c>
      <c r="W1489" s="34"/>
      <c r="X1489" s="35" t="e">
        <f t="shared" si="161"/>
        <v>#N/A</v>
      </c>
      <c r="Y1489" s="35" t="e">
        <f>VLOOKUP(W1489,A1487:$S$5784,9,FALSE)</f>
        <v>#N/A</v>
      </c>
      <c r="Z1489" s="36"/>
      <c r="AA1489" s="37"/>
      <c r="AB1489" s="38"/>
      <c r="AC1489" s="39"/>
    </row>
    <row r="1490" spans="1:29" ht="10.5" customHeight="1">
      <c r="A1490" s="25" t="s">
        <v>1999</v>
      </c>
      <c r="B1490" s="26" t="s">
        <v>2000</v>
      </c>
      <c r="C1490" s="27">
        <v>15</v>
      </c>
      <c r="D1490" s="27" t="s">
        <v>220</v>
      </c>
      <c r="E1490" s="28">
        <v>168</v>
      </c>
      <c r="F1490" s="28">
        <f>C1490*E1490</f>
        <v>2520</v>
      </c>
      <c r="G1490" s="28"/>
      <c r="H1490" s="28">
        <f>K1490/C1490</f>
        <v>33.5</v>
      </c>
      <c r="I1490" s="28">
        <f>L1490/C1490</f>
        <v>37</v>
      </c>
      <c r="J1490" s="29">
        <v>0.33660000000000001</v>
      </c>
      <c r="K1490" s="28">
        <v>502.5</v>
      </c>
      <c r="L1490" s="28">
        <v>555</v>
      </c>
      <c r="M1490" s="29">
        <f t="shared" si="160"/>
        <v>5.0490000000000004</v>
      </c>
      <c r="N1490" s="30"/>
      <c r="O1490" s="27">
        <v>84</v>
      </c>
      <c r="P1490" s="27">
        <v>8418</v>
      </c>
      <c r="Q1490" s="27" t="s">
        <v>70</v>
      </c>
      <c r="R1490" s="31">
        <f>VLOOKUP(Q1490,[1]Страна!D$1:F$120,2,FALSE)</f>
        <v>0.05</v>
      </c>
      <c r="S1490" s="32" t="s">
        <v>1998</v>
      </c>
      <c r="T1490" s="27" t="e">
        <f>VLOOKUP(S1490,[1]Страна!$A$2:$B$246,2,0)</f>
        <v>#N/A</v>
      </c>
      <c r="W1490" s="34"/>
      <c r="X1490" s="35" t="e">
        <f t="shared" si="161"/>
        <v>#N/A</v>
      </c>
      <c r="Y1490" s="35" t="e">
        <f>VLOOKUP(W1490,A1488:$S$5784,9,FALSE)</f>
        <v>#N/A</v>
      </c>
      <c r="Z1490" s="36"/>
      <c r="AA1490" s="37"/>
      <c r="AB1490" s="38"/>
      <c r="AC1490" s="39"/>
    </row>
    <row r="1491" spans="1:29" ht="10.5" customHeight="1">
      <c r="A1491" s="25" t="s">
        <v>2001</v>
      </c>
      <c r="B1491" s="26" t="s">
        <v>2002</v>
      </c>
      <c r="C1491" s="27">
        <v>20</v>
      </c>
      <c r="D1491" s="27" t="s">
        <v>220</v>
      </c>
      <c r="E1491" s="28">
        <v>187</v>
      </c>
      <c r="F1491" s="28">
        <f>C1491*E1491</f>
        <v>3740</v>
      </c>
      <c r="G1491" s="28"/>
      <c r="H1491" s="28">
        <f>K1491/C1491</f>
        <v>36</v>
      </c>
      <c r="I1491" s="28">
        <f>L1491/C1491</f>
        <v>39.799999999999997</v>
      </c>
      <c r="J1491" s="29">
        <v>0.44412499999999999</v>
      </c>
      <c r="K1491" s="28">
        <v>720</v>
      </c>
      <c r="L1491" s="28">
        <v>796</v>
      </c>
      <c r="M1491" s="29">
        <f t="shared" si="160"/>
        <v>8.8825000000000003</v>
      </c>
      <c r="N1491" s="30"/>
      <c r="O1491" s="27">
        <v>84</v>
      </c>
      <c r="P1491" s="27">
        <v>8418</v>
      </c>
      <c r="Q1491" s="27" t="s">
        <v>70</v>
      </c>
      <c r="R1491" s="31">
        <f>VLOOKUP(Q1491,[1]Страна!D$1:F$120,2,FALSE)</f>
        <v>0.05</v>
      </c>
      <c r="S1491" s="32" t="s">
        <v>1998</v>
      </c>
      <c r="T1491" s="27" t="e">
        <f>VLOOKUP(S1491,[1]Страна!$A$2:$B$246,2,0)</f>
        <v>#N/A</v>
      </c>
      <c r="W1491" s="34"/>
      <c r="X1491" s="35"/>
      <c r="Y1491" s="35"/>
      <c r="Z1491" s="36"/>
      <c r="AA1491" s="37"/>
      <c r="AB1491" s="38"/>
      <c r="AC1491" s="39"/>
    </row>
    <row r="1492" spans="1:29" ht="10.5" customHeight="1">
      <c r="A1492" s="25" t="s">
        <v>2003</v>
      </c>
      <c r="B1492" s="26" t="s">
        <v>2004</v>
      </c>
      <c r="C1492" s="27">
        <v>1</v>
      </c>
      <c r="D1492" s="27" t="s">
        <v>220</v>
      </c>
      <c r="E1492" s="28">
        <v>302</v>
      </c>
      <c r="F1492" s="28">
        <f>C1492*E1492</f>
        <v>302</v>
      </c>
      <c r="G1492" s="28"/>
      <c r="H1492" s="28">
        <f>K1492/C1492</f>
        <v>57</v>
      </c>
      <c r="I1492" s="28">
        <f>L1492/C1492</f>
        <v>63</v>
      </c>
      <c r="J1492" s="29">
        <v>0.80103999999999997</v>
      </c>
      <c r="K1492" s="28">
        <v>57</v>
      </c>
      <c r="L1492" s="28">
        <v>63</v>
      </c>
      <c r="M1492" s="29">
        <f t="shared" si="160"/>
        <v>0.80103999999999997</v>
      </c>
      <c r="N1492" s="30"/>
      <c r="O1492" s="27">
        <v>84</v>
      </c>
      <c r="P1492" s="27">
        <v>8418</v>
      </c>
      <c r="Q1492" s="27" t="s">
        <v>70</v>
      </c>
      <c r="R1492" s="31">
        <f>VLOOKUP(Q1492,[1]Страна!D$1:F$120,2,FALSE)</f>
        <v>0.05</v>
      </c>
      <c r="S1492" s="32" t="s">
        <v>1998</v>
      </c>
      <c r="T1492" s="27" t="e">
        <f>VLOOKUP(S1492,[1]Страна!$A$2:$B$246,2,0)</f>
        <v>#N/A</v>
      </c>
      <c r="W1492" s="34"/>
      <c r="X1492" s="35"/>
      <c r="Y1492" s="35"/>
      <c r="Z1492" s="36"/>
      <c r="AA1492" s="37"/>
      <c r="AB1492" s="38"/>
      <c r="AC1492" s="39"/>
    </row>
    <row r="1493" spans="1:29" ht="10.5" customHeight="1">
      <c r="A1493" s="25">
        <v>30904</v>
      </c>
      <c r="B1493" s="26" t="s">
        <v>2005</v>
      </c>
      <c r="C1493" s="27">
        <v>1</v>
      </c>
      <c r="D1493" s="27" t="s">
        <v>26</v>
      </c>
      <c r="E1493" s="28">
        <v>9452</v>
      </c>
      <c r="F1493" s="28">
        <v>9452</v>
      </c>
      <c r="G1493" s="28">
        <v>472.6</v>
      </c>
      <c r="H1493" s="28">
        <v>32</v>
      </c>
      <c r="I1493" s="28">
        <v>34.5</v>
      </c>
      <c r="J1493" s="29">
        <v>0.30972</v>
      </c>
      <c r="K1493" s="28">
        <v>32</v>
      </c>
      <c r="L1493" s="28">
        <v>34.5</v>
      </c>
      <c r="M1493" s="29">
        <f t="shared" si="160"/>
        <v>0.30972</v>
      </c>
      <c r="N1493" s="30">
        <v>6943619731153</v>
      </c>
      <c r="O1493" s="27">
        <v>84</v>
      </c>
      <c r="P1493" s="27">
        <v>8418</v>
      </c>
      <c r="Q1493" s="27" t="s">
        <v>1968</v>
      </c>
      <c r="R1493" s="31">
        <f>VLOOKUP(Q1493,[1]Страна!D$1:F$120,2,FALSE)</f>
        <v>0.05</v>
      </c>
      <c r="S1493" s="32" t="s">
        <v>28</v>
      </c>
      <c r="T1493" s="27" t="str">
        <f>VLOOKUP(S1493,[1]Страна!$A$2:$B$246,2,0)</f>
        <v>КИТАЙ</v>
      </c>
      <c r="W1493" s="34"/>
      <c r="X1493" s="35"/>
      <c r="Y1493" s="35"/>
      <c r="Z1493" s="36"/>
      <c r="AA1493" s="37"/>
      <c r="AB1493" s="38"/>
      <c r="AC1493" s="39"/>
    </row>
    <row r="1494" spans="1:29" ht="10.5" customHeight="1">
      <c r="A1494" s="25">
        <v>222864</v>
      </c>
      <c r="B1494" s="26" t="s">
        <v>2006</v>
      </c>
      <c r="C1494" s="27">
        <v>1</v>
      </c>
      <c r="D1494" s="27" t="s">
        <v>26</v>
      </c>
      <c r="E1494" s="28">
        <v>8738</v>
      </c>
      <c r="F1494" s="28">
        <v>8738</v>
      </c>
      <c r="G1494" s="28">
        <v>176.5076</v>
      </c>
      <c r="H1494" s="28">
        <v>36</v>
      </c>
      <c r="I1494" s="28">
        <v>39</v>
      </c>
      <c r="J1494" s="29">
        <v>0.30551499999999998</v>
      </c>
      <c r="K1494" s="28">
        <v>36</v>
      </c>
      <c r="L1494" s="28">
        <v>39</v>
      </c>
      <c r="M1494" s="29">
        <v>0.30551499999999998</v>
      </c>
      <c r="N1494" s="30" t="s">
        <v>2007</v>
      </c>
      <c r="O1494" s="27">
        <v>84</v>
      </c>
      <c r="P1494" s="27">
        <v>8418</v>
      </c>
      <c r="Q1494" s="27" t="s">
        <v>1965</v>
      </c>
      <c r="R1494" s="31">
        <f>VLOOKUP(Q1494,[1]Страна!D$1:F$120,2,FALSE)</f>
        <v>0.05</v>
      </c>
      <c r="S1494" s="32" t="s">
        <v>28</v>
      </c>
      <c r="T1494" s="27" t="str">
        <f>VLOOKUP(S1494,[1]Страна!$A$2:$B$246,2,0)</f>
        <v>КИТАЙ</v>
      </c>
      <c r="W1494" s="34"/>
      <c r="X1494" s="35"/>
      <c r="Y1494" s="35"/>
      <c r="Z1494" s="36"/>
      <c r="AA1494" s="37"/>
      <c r="AB1494" s="38"/>
      <c r="AC1494" s="39"/>
    </row>
    <row r="1495" spans="1:29" ht="10.5" customHeight="1">
      <c r="A1495" s="25">
        <v>30903</v>
      </c>
      <c r="B1495" s="26" t="s">
        <v>2008</v>
      </c>
      <c r="C1495" s="27">
        <v>1</v>
      </c>
      <c r="D1495" s="27" t="s">
        <v>26</v>
      </c>
      <c r="E1495" s="28">
        <v>17296</v>
      </c>
      <c r="F1495" s="28">
        <v>17296</v>
      </c>
      <c r="G1495" s="28">
        <v>864.80000000000007</v>
      </c>
      <c r="H1495" s="28">
        <v>46</v>
      </c>
      <c r="I1495" s="28">
        <v>51</v>
      </c>
      <c r="J1495" s="29">
        <v>0.50460000000000005</v>
      </c>
      <c r="K1495" s="28">
        <v>46</v>
      </c>
      <c r="L1495" s="28">
        <v>51</v>
      </c>
      <c r="M1495" s="29">
        <f t="shared" ref="M1495:M1503" si="162">C1495*J1495</f>
        <v>0.50460000000000005</v>
      </c>
      <c r="N1495" s="30">
        <v>6943619737872</v>
      </c>
      <c r="O1495" s="27">
        <v>84</v>
      </c>
      <c r="P1495" s="27">
        <v>8418</v>
      </c>
      <c r="Q1495" s="27" t="s">
        <v>1968</v>
      </c>
      <c r="R1495" s="31">
        <f>VLOOKUP(Q1495,[1]Страна!D$1:F$120,2,FALSE)</f>
        <v>0.05</v>
      </c>
      <c r="S1495" s="32" t="s">
        <v>28</v>
      </c>
      <c r="T1495" s="27" t="str">
        <f>VLOOKUP(S1495,[1]Страна!$A$2:$B$246,2,0)</f>
        <v>КИТАЙ</v>
      </c>
      <c r="W1495" s="34"/>
      <c r="X1495" s="35"/>
      <c r="Y1495" s="35"/>
      <c r="Z1495" s="36"/>
      <c r="AA1495" s="37"/>
      <c r="AB1495" s="38"/>
      <c r="AC1495" s="39"/>
    </row>
    <row r="1496" spans="1:29" ht="10.5" customHeight="1">
      <c r="A1496" s="25">
        <v>30902</v>
      </c>
      <c r="B1496" s="26" t="s">
        <v>2009</v>
      </c>
      <c r="C1496" s="27">
        <v>1</v>
      </c>
      <c r="D1496" s="27" t="s">
        <v>26</v>
      </c>
      <c r="E1496" s="28">
        <v>14875</v>
      </c>
      <c r="F1496" s="28">
        <v>14875</v>
      </c>
      <c r="G1496" s="28">
        <v>743.75</v>
      </c>
      <c r="H1496" s="28">
        <v>45.5</v>
      </c>
      <c r="I1496" s="28">
        <v>49.5</v>
      </c>
      <c r="J1496" s="29">
        <v>0.50460000000000005</v>
      </c>
      <c r="K1496" s="28">
        <v>45.5</v>
      </c>
      <c r="L1496" s="28">
        <v>49.5</v>
      </c>
      <c r="M1496" s="29">
        <f t="shared" si="162"/>
        <v>0.50460000000000005</v>
      </c>
      <c r="N1496" s="30">
        <v>6943619729143</v>
      </c>
      <c r="O1496" s="27">
        <v>84</v>
      </c>
      <c r="P1496" s="27">
        <v>8418</v>
      </c>
      <c r="Q1496" s="27" t="s">
        <v>1968</v>
      </c>
      <c r="R1496" s="31">
        <f>VLOOKUP(Q1496,[1]Страна!D$1:F$120,2,FALSE)</f>
        <v>0.05</v>
      </c>
      <c r="S1496" s="32" t="s">
        <v>28</v>
      </c>
      <c r="T1496" s="27" t="str">
        <f>VLOOKUP(S1496,[1]Страна!$A$2:$B$246,2,0)</f>
        <v>КИТАЙ</v>
      </c>
      <c r="W1496" s="34"/>
      <c r="X1496" s="35"/>
      <c r="Y1496" s="35"/>
      <c r="Z1496" s="36"/>
      <c r="AA1496" s="37"/>
      <c r="AB1496" s="38"/>
      <c r="AC1496" s="39"/>
    </row>
    <row r="1497" spans="1:29" ht="10.5" customHeight="1">
      <c r="A1497" s="25">
        <v>30644</v>
      </c>
      <c r="B1497" s="26" t="s">
        <v>2010</v>
      </c>
      <c r="C1497" s="27">
        <v>1</v>
      </c>
      <c r="D1497" s="27" t="s">
        <v>26</v>
      </c>
      <c r="E1497" s="28">
        <v>19168</v>
      </c>
      <c r="F1497" s="28">
        <v>19168</v>
      </c>
      <c r="G1497" s="28">
        <v>958.4</v>
      </c>
      <c r="H1497" s="28">
        <v>55</v>
      </c>
      <c r="I1497" s="28">
        <v>60</v>
      </c>
      <c r="J1497" s="29">
        <v>0.60551999999999995</v>
      </c>
      <c r="K1497" s="28">
        <v>55</v>
      </c>
      <c r="L1497" s="28">
        <v>60</v>
      </c>
      <c r="M1497" s="29">
        <f t="shared" si="162"/>
        <v>0.60551999999999995</v>
      </c>
      <c r="N1497" s="30">
        <v>6943619730927</v>
      </c>
      <c r="O1497" s="27">
        <v>84</v>
      </c>
      <c r="P1497" s="27">
        <v>8418</v>
      </c>
      <c r="Q1497" s="27" t="s">
        <v>1968</v>
      </c>
      <c r="R1497" s="31">
        <f>VLOOKUP(Q1497,[1]Страна!D$1:F$120,2,FALSE)</f>
        <v>0.05</v>
      </c>
      <c r="S1497" s="32" t="s">
        <v>28</v>
      </c>
      <c r="T1497" s="27" t="str">
        <f>VLOOKUP(S1497,[1]Страна!$A$2:$B$246,2,0)</f>
        <v>КИТАЙ</v>
      </c>
      <c r="W1497" s="34"/>
      <c r="X1497" s="35"/>
      <c r="Y1497" s="35"/>
      <c r="Z1497" s="36"/>
      <c r="AA1497" s="37"/>
      <c r="AB1497" s="38"/>
      <c r="AC1497" s="39"/>
    </row>
    <row r="1498" spans="1:29" ht="10.5" customHeight="1">
      <c r="A1498" s="25">
        <v>30645</v>
      </c>
      <c r="B1498" s="26" t="s">
        <v>2011</v>
      </c>
      <c r="C1498" s="27">
        <v>1</v>
      </c>
      <c r="D1498" s="27" t="s">
        <v>26</v>
      </c>
      <c r="E1498" s="28">
        <v>20128</v>
      </c>
      <c r="F1498" s="28">
        <v>20128</v>
      </c>
      <c r="G1498" s="28">
        <v>1006.4000000000001</v>
      </c>
      <c r="H1498" s="28">
        <v>55</v>
      </c>
      <c r="I1498" s="28">
        <v>60</v>
      </c>
      <c r="J1498" s="29">
        <v>0.60551999999999995</v>
      </c>
      <c r="K1498" s="28">
        <v>55</v>
      </c>
      <c r="L1498" s="28">
        <v>60</v>
      </c>
      <c r="M1498" s="29">
        <f t="shared" si="162"/>
        <v>0.60551999999999995</v>
      </c>
      <c r="N1498" s="30">
        <v>6943619730910</v>
      </c>
      <c r="O1498" s="27">
        <v>84</v>
      </c>
      <c r="P1498" s="27">
        <v>8418</v>
      </c>
      <c r="Q1498" s="27" t="s">
        <v>1968</v>
      </c>
      <c r="R1498" s="31">
        <f>VLOOKUP(Q1498,[1]Страна!D$1:F$120,2,FALSE)</f>
        <v>0.05</v>
      </c>
      <c r="S1498" s="32" t="s">
        <v>28</v>
      </c>
      <c r="T1498" s="27" t="str">
        <f>VLOOKUP(S1498,[1]Страна!$A$2:$B$246,2,0)</f>
        <v>КИТАЙ</v>
      </c>
      <c r="W1498" s="34"/>
      <c r="X1498" s="35"/>
      <c r="Y1498" s="35"/>
      <c r="Z1498" s="36"/>
      <c r="AA1498" s="37"/>
      <c r="AB1498" s="38"/>
      <c r="AC1498" s="39"/>
    </row>
    <row r="1499" spans="1:29" ht="10.5" customHeight="1">
      <c r="A1499" s="25">
        <v>52762</v>
      </c>
      <c r="B1499" s="26" t="s">
        <v>2012</v>
      </c>
      <c r="C1499" s="27">
        <v>1</v>
      </c>
      <c r="D1499" s="27" t="s">
        <v>26</v>
      </c>
      <c r="E1499" s="28">
        <v>25381</v>
      </c>
      <c r="F1499" s="28">
        <v>25381</v>
      </c>
      <c r="G1499" s="28">
        <v>1269.0500000000002</v>
      </c>
      <c r="H1499" s="28">
        <v>66</v>
      </c>
      <c r="I1499" s="28">
        <v>74</v>
      </c>
      <c r="J1499" s="29">
        <v>0.82432000000000005</v>
      </c>
      <c r="K1499" s="28">
        <v>66</v>
      </c>
      <c r="L1499" s="28">
        <v>74</v>
      </c>
      <c r="M1499" s="29">
        <f t="shared" si="162"/>
        <v>0.82432000000000005</v>
      </c>
      <c r="N1499" s="30">
        <v>6943619738077</v>
      </c>
      <c r="O1499" s="27">
        <v>84</v>
      </c>
      <c r="P1499" s="27">
        <v>8418</v>
      </c>
      <c r="Q1499" s="27" t="s">
        <v>1968</v>
      </c>
      <c r="R1499" s="31">
        <f>VLOOKUP(Q1499,[1]Страна!D$1:F$120,2,FALSE)</f>
        <v>0.05</v>
      </c>
      <c r="S1499" s="32" t="s">
        <v>28</v>
      </c>
      <c r="T1499" s="27" t="str">
        <f>VLOOKUP(S1499,[1]Страна!$A$2:$B$246,2,0)</f>
        <v>КИТАЙ</v>
      </c>
      <c r="W1499" s="34"/>
      <c r="X1499" s="35"/>
      <c r="Y1499" s="35"/>
      <c r="Z1499" s="36"/>
      <c r="AA1499" s="37"/>
      <c r="AB1499" s="38"/>
      <c r="AC1499" s="39"/>
    </row>
    <row r="1500" spans="1:29" ht="10.5" customHeight="1">
      <c r="A1500" s="25">
        <v>37460</v>
      </c>
      <c r="B1500" s="26" t="s">
        <v>2013</v>
      </c>
      <c r="C1500" s="27">
        <v>1</v>
      </c>
      <c r="D1500" s="27" t="s">
        <v>26</v>
      </c>
      <c r="E1500" s="28">
        <v>31125</v>
      </c>
      <c r="F1500" s="28">
        <v>31125</v>
      </c>
      <c r="G1500" s="28">
        <v>1556.25</v>
      </c>
      <c r="H1500" s="28">
        <v>77</v>
      </c>
      <c r="I1500" s="28">
        <v>85</v>
      </c>
      <c r="J1500" s="29">
        <v>0.91259999999999997</v>
      </c>
      <c r="K1500" s="28">
        <v>77</v>
      </c>
      <c r="L1500" s="28">
        <v>85</v>
      </c>
      <c r="M1500" s="29">
        <f t="shared" si="162"/>
        <v>0.91259999999999997</v>
      </c>
      <c r="N1500" s="30">
        <v>6943619728795</v>
      </c>
      <c r="O1500" s="27">
        <v>84</v>
      </c>
      <c r="P1500" s="27">
        <v>8418</v>
      </c>
      <c r="Q1500" s="27" t="s">
        <v>1963</v>
      </c>
      <c r="R1500" s="31">
        <f>VLOOKUP(Q1500,[1]Страна!D$1:F$120,2,FALSE)</f>
        <v>0.05</v>
      </c>
      <c r="S1500" s="32" t="s">
        <v>28</v>
      </c>
      <c r="T1500" s="27" t="str">
        <f>VLOOKUP(S1500,[1]Страна!$A$2:$B$246,2,0)</f>
        <v>КИТАЙ</v>
      </c>
      <c r="W1500" s="34"/>
      <c r="X1500" s="35"/>
      <c r="Y1500" s="35"/>
      <c r="Z1500" s="36"/>
      <c r="AA1500" s="37"/>
      <c r="AB1500" s="38"/>
      <c r="AC1500" s="39"/>
    </row>
    <row r="1501" spans="1:29" ht="10.5" customHeight="1">
      <c r="A1501" s="25">
        <v>37461</v>
      </c>
      <c r="B1501" s="26" t="s">
        <v>2014</v>
      </c>
      <c r="C1501" s="27">
        <v>1</v>
      </c>
      <c r="D1501" s="27" t="s">
        <v>26</v>
      </c>
      <c r="E1501" s="28">
        <v>31774</v>
      </c>
      <c r="F1501" s="28">
        <v>31774</v>
      </c>
      <c r="G1501" s="28">
        <v>1588.7</v>
      </c>
      <c r="H1501" s="28">
        <v>77</v>
      </c>
      <c r="I1501" s="28">
        <v>85</v>
      </c>
      <c r="J1501" s="29">
        <v>0.89929099999999995</v>
      </c>
      <c r="K1501" s="28">
        <v>77</v>
      </c>
      <c r="L1501" s="28">
        <v>85</v>
      </c>
      <c r="M1501" s="29">
        <f t="shared" si="162"/>
        <v>0.89929099999999995</v>
      </c>
      <c r="N1501" s="30">
        <v>6943619728740</v>
      </c>
      <c r="O1501" s="27">
        <v>84</v>
      </c>
      <c r="P1501" s="27">
        <v>8418</v>
      </c>
      <c r="Q1501" s="27" t="s">
        <v>1963</v>
      </c>
      <c r="R1501" s="31">
        <f>VLOOKUP(Q1501,[1]Страна!D$1:F$120,2,FALSE)</f>
        <v>0.05</v>
      </c>
      <c r="S1501" s="32" t="s">
        <v>28</v>
      </c>
      <c r="T1501" s="27" t="str">
        <f>VLOOKUP(S1501,[1]Страна!$A$2:$B$246,2,0)</f>
        <v>КИТАЙ</v>
      </c>
      <c r="W1501" s="34"/>
      <c r="X1501" s="35"/>
      <c r="Y1501" s="35"/>
      <c r="Z1501" s="36"/>
      <c r="AA1501" s="37"/>
      <c r="AB1501" s="38"/>
      <c r="AC1501" s="39"/>
    </row>
    <row r="1502" spans="1:29" ht="10.5" customHeight="1">
      <c r="A1502" s="25">
        <v>39302</v>
      </c>
      <c r="B1502" s="26" t="s">
        <v>2015</v>
      </c>
      <c r="C1502" s="27">
        <v>1</v>
      </c>
      <c r="D1502" s="27" t="s">
        <v>26</v>
      </c>
      <c r="E1502" s="28">
        <v>31768</v>
      </c>
      <c r="F1502" s="28">
        <v>31768</v>
      </c>
      <c r="G1502" s="28">
        <v>1588.4</v>
      </c>
      <c r="H1502" s="28">
        <v>77</v>
      </c>
      <c r="I1502" s="28">
        <v>85</v>
      </c>
      <c r="J1502" s="29">
        <v>0.89395199999999997</v>
      </c>
      <c r="K1502" s="28">
        <v>77</v>
      </c>
      <c r="L1502" s="28">
        <v>85</v>
      </c>
      <c r="M1502" s="29">
        <f t="shared" si="162"/>
        <v>0.89395199999999997</v>
      </c>
      <c r="N1502" s="30">
        <v>6943619733249</v>
      </c>
      <c r="O1502" s="27">
        <v>84</v>
      </c>
      <c r="P1502" s="27">
        <v>8418</v>
      </c>
      <c r="Q1502" s="27" t="s">
        <v>1963</v>
      </c>
      <c r="R1502" s="31">
        <f>VLOOKUP(Q1502,[1]Страна!D$1:F$120,2,FALSE)</f>
        <v>0.05</v>
      </c>
      <c r="S1502" s="32" t="s">
        <v>28</v>
      </c>
      <c r="T1502" s="27" t="str">
        <f>VLOOKUP(S1502,[1]Страна!$A$2:$B$246,2,0)</f>
        <v>КИТАЙ</v>
      </c>
      <c r="W1502" s="34"/>
      <c r="X1502" s="35"/>
      <c r="Y1502" s="35"/>
      <c r="Z1502" s="36"/>
      <c r="AA1502" s="37"/>
      <c r="AB1502" s="38"/>
      <c r="AC1502" s="39"/>
    </row>
    <row r="1503" spans="1:29" ht="10.5" customHeight="1">
      <c r="A1503" s="25">
        <v>1438</v>
      </c>
      <c r="B1503" s="26" t="s">
        <v>2016</v>
      </c>
      <c r="C1503" s="27">
        <v>2</v>
      </c>
      <c r="D1503" s="27" t="s">
        <v>26</v>
      </c>
      <c r="E1503" s="28">
        <v>13757</v>
      </c>
      <c r="F1503" s="28">
        <v>27514</v>
      </c>
      <c r="G1503" s="28">
        <v>1375.7</v>
      </c>
      <c r="H1503" s="28">
        <v>59.9</v>
      </c>
      <c r="I1503" s="28">
        <v>62.7</v>
      </c>
      <c r="J1503" s="29">
        <v>0.82771799999999995</v>
      </c>
      <c r="K1503" s="28">
        <v>119.8</v>
      </c>
      <c r="L1503" s="28">
        <v>125.4</v>
      </c>
      <c r="M1503" s="29">
        <f t="shared" si="162"/>
        <v>1.6554359999999999</v>
      </c>
      <c r="N1503" s="30">
        <v>4607078062365</v>
      </c>
      <c r="O1503" s="27">
        <v>84</v>
      </c>
      <c r="P1503" s="27">
        <v>8418</v>
      </c>
      <c r="Q1503" s="27" t="s">
        <v>1968</v>
      </c>
      <c r="R1503" s="31">
        <f>VLOOKUP(Q1503,[1]Страна!D$1:F$120,2,FALSE)</f>
        <v>0.05</v>
      </c>
      <c r="S1503" s="32" t="s">
        <v>47</v>
      </c>
      <c r="T1503" s="27" t="str">
        <f>VLOOKUP(S1503,[1]Страна!$A$2:$B$246,2,0)</f>
        <v>РОССИЯ</v>
      </c>
      <c r="W1503" s="34"/>
      <c r="X1503" s="35"/>
      <c r="Y1503" s="35"/>
      <c r="Z1503" s="36"/>
      <c r="AA1503" s="37"/>
      <c r="AB1503" s="38"/>
      <c r="AC1503" s="39"/>
    </row>
    <row r="1504" spans="1:29" ht="10.5" customHeight="1">
      <c r="A1504" s="25">
        <v>709</v>
      </c>
      <c r="B1504" s="26" t="s">
        <v>2017</v>
      </c>
      <c r="C1504" s="27">
        <v>5</v>
      </c>
      <c r="D1504" s="27" t="s">
        <v>26</v>
      </c>
      <c r="E1504" s="28">
        <v>15610</v>
      </c>
      <c r="F1504" s="28">
        <v>78050</v>
      </c>
      <c r="G1504" s="28">
        <v>3902.5</v>
      </c>
      <c r="H1504" s="28">
        <v>59.1</v>
      </c>
      <c r="I1504" s="28">
        <v>72</v>
      </c>
      <c r="J1504" s="29">
        <v>0.78328799999999998</v>
      </c>
      <c r="K1504" s="28">
        <v>295.5</v>
      </c>
      <c r="L1504" s="28">
        <v>360</v>
      </c>
      <c r="M1504" s="29">
        <v>3.9164400000000001</v>
      </c>
      <c r="N1504" s="30">
        <v>4607078062358</v>
      </c>
      <c r="O1504" s="27">
        <v>84</v>
      </c>
      <c r="P1504" s="27">
        <v>8418</v>
      </c>
      <c r="Q1504" s="27" t="s">
        <v>1963</v>
      </c>
      <c r="R1504" s="31">
        <f>VLOOKUP(Q1504,[1]Страна!D$1:F$120,2,FALSE)</f>
        <v>0.05</v>
      </c>
      <c r="S1504" s="32" t="s">
        <v>47</v>
      </c>
      <c r="T1504" s="27" t="str">
        <f>VLOOKUP(S1504,[1]Страна!$A$2:$B$246,2,0)</f>
        <v>РОССИЯ</v>
      </c>
      <c r="W1504" s="34"/>
      <c r="X1504" s="35"/>
      <c r="Y1504" s="35"/>
      <c r="Z1504" s="36"/>
      <c r="AA1504" s="37"/>
      <c r="AB1504" s="38"/>
      <c r="AC1504" s="39"/>
    </row>
    <row r="1505" spans="1:29" ht="10.5" customHeight="1">
      <c r="A1505" s="25">
        <v>26350</v>
      </c>
      <c r="B1505" s="26" t="s">
        <v>2018</v>
      </c>
      <c r="C1505" s="27">
        <v>1</v>
      </c>
      <c r="D1505" s="27" t="s">
        <v>26</v>
      </c>
      <c r="E1505" s="28">
        <v>17944</v>
      </c>
      <c r="F1505" s="28">
        <v>17944</v>
      </c>
      <c r="G1505" s="28">
        <v>897.2</v>
      </c>
      <c r="H1505" s="28">
        <v>59.9</v>
      </c>
      <c r="I1505" s="28">
        <v>62.7</v>
      </c>
      <c r="J1505" s="29">
        <v>0.72929999999999995</v>
      </c>
      <c r="K1505" s="28">
        <v>59.9</v>
      </c>
      <c r="L1505" s="28">
        <v>62.7</v>
      </c>
      <c r="M1505" s="29">
        <f>C1505*J1505</f>
        <v>0.72929999999999995</v>
      </c>
      <c r="N1505" s="30">
        <v>0</v>
      </c>
      <c r="O1505" s="27">
        <v>84</v>
      </c>
      <c r="P1505" s="27">
        <v>8418</v>
      </c>
      <c r="Q1505" s="27" t="s">
        <v>1963</v>
      </c>
      <c r="R1505" s="31">
        <f>VLOOKUP(Q1505,[1]Страна!D$1:F$120,2,FALSE)</f>
        <v>0.05</v>
      </c>
      <c r="S1505" s="32" t="s">
        <v>47</v>
      </c>
      <c r="T1505" s="27" t="str">
        <f>VLOOKUP(S1505,[1]Страна!$A$2:$B$246,2,0)</f>
        <v>РОССИЯ</v>
      </c>
      <c r="W1505" s="34"/>
      <c r="X1505" s="35"/>
      <c r="Y1505" s="35"/>
      <c r="Z1505" s="36"/>
      <c r="AA1505" s="37"/>
      <c r="AB1505" s="38"/>
      <c r="AC1505" s="39"/>
    </row>
    <row r="1506" spans="1:29" ht="10.5" customHeight="1">
      <c r="A1506" s="25">
        <v>36326</v>
      </c>
      <c r="B1506" s="26" t="s">
        <v>2019</v>
      </c>
      <c r="C1506" s="27">
        <v>2</v>
      </c>
      <c r="D1506" s="27" t="s">
        <v>26</v>
      </c>
      <c r="E1506" s="28">
        <v>14200</v>
      </c>
      <c r="F1506" s="28">
        <v>28400</v>
      </c>
      <c r="G1506" s="28">
        <v>1420</v>
      </c>
      <c r="H1506" s="28">
        <v>58</v>
      </c>
      <c r="I1506" s="28">
        <v>62.5</v>
      </c>
      <c r="J1506" s="29">
        <v>0.76032</v>
      </c>
      <c r="K1506" s="28">
        <v>116</v>
      </c>
      <c r="L1506" s="28">
        <v>125</v>
      </c>
      <c r="M1506" s="29">
        <f>C1506*J1506</f>
        <v>1.52064</v>
      </c>
      <c r="N1506" s="30">
        <v>4823056925952</v>
      </c>
      <c r="O1506" s="27">
        <v>84</v>
      </c>
      <c r="P1506" s="27">
        <v>8418</v>
      </c>
      <c r="Q1506" s="27" t="s">
        <v>1963</v>
      </c>
      <c r="R1506" s="31">
        <f>VLOOKUP(Q1506,[1]Страна!D$1:F$120,2,FALSE)</f>
        <v>0.05</v>
      </c>
      <c r="S1506" s="32" t="s">
        <v>1966</v>
      </c>
      <c r="T1506" s="27" t="str">
        <f>VLOOKUP(S1506,[1]Страна!$A$2:$B$246,2,0)</f>
        <v xml:space="preserve">УКРАИНА </v>
      </c>
      <c r="W1506" s="34"/>
      <c r="X1506" s="35"/>
      <c r="Y1506" s="35"/>
      <c r="Z1506" s="36"/>
      <c r="AA1506" s="37"/>
      <c r="AB1506" s="38"/>
      <c r="AC1506" s="39"/>
    </row>
    <row r="1507" spans="1:29" ht="10.5" customHeight="1">
      <c r="A1507" s="25">
        <v>37185</v>
      </c>
      <c r="B1507" s="26" t="s">
        <v>2020</v>
      </c>
      <c r="C1507" s="27">
        <v>1</v>
      </c>
      <c r="D1507" s="27" t="s">
        <v>26</v>
      </c>
      <c r="E1507" s="28">
        <v>15020</v>
      </c>
      <c r="F1507" s="28">
        <v>15020</v>
      </c>
      <c r="G1507" s="28">
        <v>751</v>
      </c>
      <c r="H1507" s="28">
        <v>54</v>
      </c>
      <c r="I1507" s="28">
        <v>62.5</v>
      </c>
      <c r="J1507" s="29">
        <v>0.66483899999999996</v>
      </c>
      <c r="K1507" s="28">
        <v>54</v>
      </c>
      <c r="L1507" s="28">
        <v>62.5</v>
      </c>
      <c r="M1507" s="29">
        <f>C1507*J1507</f>
        <v>0.66483899999999996</v>
      </c>
      <c r="N1507" s="30">
        <v>4823056925969</v>
      </c>
      <c r="O1507" s="27">
        <v>84</v>
      </c>
      <c r="P1507" s="27">
        <v>8418</v>
      </c>
      <c r="Q1507" s="27" t="s">
        <v>1963</v>
      </c>
      <c r="R1507" s="31">
        <f>VLOOKUP(Q1507,[1]Страна!D$1:F$120,2,FALSE)</f>
        <v>0.05</v>
      </c>
      <c r="S1507" s="32" t="s">
        <v>1966</v>
      </c>
      <c r="T1507" s="27" t="str">
        <f>VLOOKUP(S1507,[1]Страна!$A$2:$B$246,2,0)</f>
        <v xml:space="preserve">УКРАИНА </v>
      </c>
      <c r="W1507" s="34"/>
      <c r="X1507" s="35"/>
      <c r="Y1507" s="35"/>
      <c r="Z1507" s="36"/>
      <c r="AA1507" s="37"/>
      <c r="AB1507" s="38"/>
      <c r="AC1507" s="39"/>
    </row>
    <row r="1508" spans="1:29" ht="10.5" customHeight="1">
      <c r="A1508" s="25">
        <v>60097</v>
      </c>
      <c r="B1508" s="26" t="s">
        <v>2021</v>
      </c>
      <c r="C1508" s="27">
        <v>1</v>
      </c>
      <c r="D1508" s="27" t="s">
        <v>1009</v>
      </c>
      <c r="E1508" s="28">
        <v>13898</v>
      </c>
      <c r="F1508" s="28">
        <v>13898</v>
      </c>
      <c r="G1508" s="28">
        <v>694.90000000000009</v>
      </c>
      <c r="H1508" s="28">
        <v>47</v>
      </c>
      <c r="I1508" s="28">
        <v>49</v>
      </c>
      <c r="J1508" s="29">
        <v>0.48599999999999999</v>
      </c>
      <c r="K1508" s="28">
        <v>47</v>
      </c>
      <c r="L1508" s="28">
        <v>49</v>
      </c>
      <c r="M1508" s="29">
        <f>C1508*J1508</f>
        <v>0.48599999999999999</v>
      </c>
      <c r="N1508" s="30">
        <v>4600805029570</v>
      </c>
      <c r="O1508" s="27">
        <v>84</v>
      </c>
      <c r="P1508" s="27">
        <v>8418</v>
      </c>
      <c r="Q1508" s="27" t="s">
        <v>1968</v>
      </c>
      <c r="R1508" s="31">
        <f>VLOOKUP(Q1508,[1]Страна!D$1:F$120,2,FALSE)</f>
        <v>0.05</v>
      </c>
      <c r="S1508" s="32" t="s">
        <v>47</v>
      </c>
      <c r="T1508" s="27" t="str">
        <f>VLOOKUP(S1508,[1]Страна!$A$2:$B$246,2,0)</f>
        <v>РОССИЯ</v>
      </c>
      <c r="W1508" s="34"/>
      <c r="X1508" s="35"/>
      <c r="Y1508" s="35"/>
      <c r="Z1508" s="36"/>
      <c r="AA1508" s="37"/>
      <c r="AB1508" s="38"/>
      <c r="AC1508" s="39"/>
    </row>
    <row r="1509" spans="1:29" ht="10.5" customHeight="1">
      <c r="A1509" s="25">
        <v>37086</v>
      </c>
      <c r="B1509" s="26" t="s">
        <v>2022</v>
      </c>
      <c r="C1509" s="27">
        <v>1</v>
      </c>
      <c r="D1509" s="27" t="s">
        <v>26</v>
      </c>
      <c r="E1509" s="28">
        <v>16655</v>
      </c>
      <c r="F1509" s="28">
        <v>16655</v>
      </c>
      <c r="G1509" s="28">
        <v>832.75</v>
      </c>
      <c r="H1509" s="28">
        <v>56</v>
      </c>
      <c r="I1509" s="28">
        <v>63</v>
      </c>
      <c r="J1509" s="29">
        <v>0.69115199999999999</v>
      </c>
      <c r="K1509" s="28">
        <v>56</v>
      </c>
      <c r="L1509" s="28">
        <v>63</v>
      </c>
      <c r="M1509" s="29">
        <f>C1509*J1509</f>
        <v>0.69115199999999999</v>
      </c>
      <c r="N1509" s="30">
        <v>4811159037078</v>
      </c>
      <c r="O1509" s="27">
        <v>84</v>
      </c>
      <c r="P1509" s="27">
        <v>8418</v>
      </c>
      <c r="Q1509" s="27" t="s">
        <v>1968</v>
      </c>
      <c r="R1509" s="31">
        <f>VLOOKUP(Q1509,[1]Страна!D$1:F$120,2,FALSE)</f>
        <v>0.05</v>
      </c>
      <c r="S1509" s="32" t="s">
        <v>457</v>
      </c>
      <c r="T1509" s="27" t="str">
        <f>VLOOKUP(S1509,[1]Страна!$A$2:$B$246,2,0)</f>
        <v xml:space="preserve">БЕЛАРУСЬ </v>
      </c>
      <c r="W1509" s="34"/>
      <c r="X1509" s="35"/>
      <c r="Y1509" s="35"/>
      <c r="Z1509" s="36"/>
      <c r="AA1509" s="37"/>
      <c r="AB1509" s="38"/>
      <c r="AC1509" s="39"/>
    </row>
    <row r="1510" spans="1:29" ht="10.5" customHeight="1">
      <c r="A1510" s="41">
        <v>35318</v>
      </c>
      <c r="B1510" s="42" t="s">
        <v>2023</v>
      </c>
      <c r="C1510" s="43">
        <v>3</v>
      </c>
      <c r="D1510" s="44" t="s">
        <v>26</v>
      </c>
      <c r="E1510" s="45">
        <v>13058</v>
      </c>
      <c r="F1510" s="45">
        <v>39174</v>
      </c>
      <c r="G1510" s="46">
        <v>1958.7</v>
      </c>
      <c r="H1510" s="46">
        <v>56</v>
      </c>
      <c r="I1510" s="46">
        <v>63</v>
      </c>
      <c r="J1510" s="47">
        <v>0.69115199999999999</v>
      </c>
      <c r="K1510" s="46">
        <v>168</v>
      </c>
      <c r="L1510" s="46">
        <v>189</v>
      </c>
      <c r="M1510" s="47">
        <v>2.0734560000000002</v>
      </c>
      <c r="N1510" s="48" t="s">
        <v>2024</v>
      </c>
      <c r="O1510" s="49">
        <v>84</v>
      </c>
      <c r="P1510" s="49">
        <v>8418</v>
      </c>
      <c r="Q1510" s="49" t="s">
        <v>1968</v>
      </c>
      <c r="R1510" s="50">
        <v>0.05</v>
      </c>
      <c r="S1510" s="51" t="s">
        <v>457</v>
      </c>
      <c r="T1510" s="27" t="str">
        <f>VLOOKUP(S1510,[1]Страна!$A$2:$B$246,2,0)</f>
        <v xml:space="preserve">БЕЛАРУСЬ </v>
      </c>
      <c r="W1510" s="34"/>
      <c r="X1510" s="35"/>
      <c r="Y1510" s="35"/>
      <c r="Z1510" s="36"/>
      <c r="AA1510" s="37"/>
      <c r="AB1510" s="38"/>
      <c r="AC1510" s="39"/>
    </row>
    <row r="1511" spans="1:29" ht="10.5" customHeight="1">
      <c r="A1511" s="25">
        <v>52590</v>
      </c>
      <c r="B1511" s="26" t="s">
        <v>2025</v>
      </c>
      <c r="C1511" s="27">
        <v>1</v>
      </c>
      <c r="D1511" s="27" t="s">
        <v>26</v>
      </c>
      <c r="E1511" s="28">
        <v>16621</v>
      </c>
      <c r="F1511" s="28">
        <v>16621</v>
      </c>
      <c r="G1511" s="28">
        <v>831.05000000000007</v>
      </c>
      <c r="H1511" s="28">
        <v>56</v>
      </c>
      <c r="I1511" s="28">
        <v>63</v>
      </c>
      <c r="J1511" s="29">
        <v>0.69115199999999999</v>
      </c>
      <c r="K1511" s="28">
        <v>56</v>
      </c>
      <c r="L1511" s="28">
        <v>63</v>
      </c>
      <c r="M1511" s="29">
        <f>C1511*J1511</f>
        <v>0.69115199999999999</v>
      </c>
      <c r="N1511" s="30">
        <v>4811159037115</v>
      </c>
      <c r="O1511" s="27">
        <v>84</v>
      </c>
      <c r="P1511" s="27">
        <v>8418</v>
      </c>
      <c r="Q1511" s="27" t="s">
        <v>1968</v>
      </c>
      <c r="R1511" s="31">
        <f>VLOOKUP(Q1511,[1]Страна!D$1:F$120,2,FALSE)</f>
        <v>0.05</v>
      </c>
      <c r="S1511" s="32" t="s">
        <v>457</v>
      </c>
      <c r="T1511" s="27" t="str">
        <f>VLOOKUP(S1511,[1]Страна!$A$2:$B$246,2,0)</f>
        <v xml:space="preserve">БЕЛАРУСЬ </v>
      </c>
      <c r="W1511" s="40"/>
      <c r="X1511" s="35"/>
      <c r="Y1511" s="35"/>
      <c r="Z1511" s="36"/>
      <c r="AA1511" s="37"/>
      <c r="AB1511" s="38"/>
      <c r="AC1511" s="39"/>
    </row>
    <row r="1512" spans="1:29" ht="10.5" customHeight="1">
      <c r="A1512" s="25">
        <v>20923</v>
      </c>
      <c r="B1512" s="26" t="s">
        <v>2026</v>
      </c>
      <c r="C1512" s="27">
        <v>1</v>
      </c>
      <c r="D1512" s="27" t="s">
        <v>26</v>
      </c>
      <c r="E1512" s="28">
        <v>15883</v>
      </c>
      <c r="F1512" s="28">
        <v>15883</v>
      </c>
      <c r="G1512" s="28">
        <v>794.15000000000009</v>
      </c>
      <c r="H1512" s="28">
        <v>56</v>
      </c>
      <c r="I1512" s="28">
        <v>63</v>
      </c>
      <c r="J1512" s="29">
        <v>0.68098800000000004</v>
      </c>
      <c r="K1512" s="28">
        <v>56</v>
      </c>
      <c r="L1512" s="28">
        <v>63</v>
      </c>
      <c r="M1512" s="29">
        <f>C1512*J1512</f>
        <v>0.68098800000000004</v>
      </c>
      <c r="N1512" s="30">
        <v>4811159026720</v>
      </c>
      <c r="O1512" s="27">
        <v>84</v>
      </c>
      <c r="P1512" s="27">
        <v>8418</v>
      </c>
      <c r="Q1512" s="27" t="s">
        <v>1968</v>
      </c>
      <c r="R1512" s="31">
        <f>VLOOKUP(Q1512,[1]Страна!D$1:F$120,2,FALSE)</f>
        <v>0.05</v>
      </c>
      <c r="S1512" s="32" t="s">
        <v>457</v>
      </c>
      <c r="T1512" s="27" t="str">
        <f>VLOOKUP(S1512,[1]Страна!$A$2:$B$246,2,0)</f>
        <v xml:space="preserve">БЕЛАРУСЬ </v>
      </c>
      <c r="W1512" s="34"/>
      <c r="X1512" s="35"/>
      <c r="Y1512" s="35"/>
      <c r="Z1512" s="36"/>
      <c r="AA1512" s="37"/>
      <c r="AB1512" s="38"/>
      <c r="AC1512" s="39"/>
    </row>
    <row r="1513" spans="1:29" ht="10.5" customHeight="1">
      <c r="A1513" s="25">
        <v>52511</v>
      </c>
      <c r="B1513" s="26" t="s">
        <v>2027</v>
      </c>
      <c r="C1513" s="27">
        <v>2</v>
      </c>
      <c r="D1513" s="27" t="s">
        <v>26</v>
      </c>
      <c r="E1513" s="28">
        <v>15753</v>
      </c>
      <c r="F1513" s="28">
        <v>31506</v>
      </c>
      <c r="G1513" s="28">
        <v>1575.3000000000002</v>
      </c>
      <c r="H1513" s="28">
        <v>56</v>
      </c>
      <c r="I1513" s="28">
        <v>63</v>
      </c>
      <c r="J1513" s="29">
        <v>0.69115199999999999</v>
      </c>
      <c r="K1513" s="28">
        <v>112</v>
      </c>
      <c r="L1513" s="28">
        <v>126</v>
      </c>
      <c r="M1513" s="29">
        <f>C1513*J1513</f>
        <v>1.382304</v>
      </c>
      <c r="N1513" s="30">
        <v>4811159037122</v>
      </c>
      <c r="O1513" s="27">
        <v>84</v>
      </c>
      <c r="P1513" s="27">
        <v>8418</v>
      </c>
      <c r="Q1513" s="27" t="s">
        <v>1968</v>
      </c>
      <c r="R1513" s="31">
        <f>VLOOKUP(Q1513,[1]Страна!D$1:F$120,2,FALSE)</f>
        <v>0.05</v>
      </c>
      <c r="S1513" s="32" t="s">
        <v>457</v>
      </c>
      <c r="T1513" s="27" t="str">
        <f>VLOOKUP(S1513,[1]Страна!$A$2:$B$246,2,0)</f>
        <v xml:space="preserve">БЕЛАРУСЬ </v>
      </c>
      <c r="W1513" s="34"/>
      <c r="X1513" s="35"/>
      <c r="Y1513" s="35"/>
      <c r="Z1513" s="36"/>
      <c r="AA1513" s="37"/>
      <c r="AB1513" s="38"/>
      <c r="AC1513" s="39"/>
    </row>
    <row r="1514" spans="1:29" ht="10.5" customHeight="1">
      <c r="A1514" s="25">
        <v>42367</v>
      </c>
      <c r="B1514" s="26" t="s">
        <v>2028</v>
      </c>
      <c r="C1514" s="27">
        <v>2</v>
      </c>
      <c r="D1514" s="27" t="s">
        <v>26</v>
      </c>
      <c r="E1514" s="28">
        <v>14259</v>
      </c>
      <c r="F1514" s="28">
        <v>28518</v>
      </c>
      <c r="G1514" s="28">
        <v>570.36</v>
      </c>
      <c r="H1514" s="28">
        <v>52</v>
      </c>
      <c r="I1514" s="28">
        <v>58</v>
      </c>
      <c r="J1514" s="29">
        <v>0.59228000000000003</v>
      </c>
      <c r="K1514" s="28">
        <v>104</v>
      </c>
      <c r="L1514" s="28">
        <v>116</v>
      </c>
      <c r="M1514" s="29">
        <f>C1514*J1514</f>
        <v>1.1845600000000001</v>
      </c>
      <c r="N1514" s="30">
        <v>4811159038181</v>
      </c>
      <c r="O1514" s="27">
        <v>84</v>
      </c>
      <c r="P1514" s="27">
        <v>8418</v>
      </c>
      <c r="Q1514" s="27" t="s">
        <v>1968</v>
      </c>
      <c r="R1514" s="31">
        <f>VLOOKUP(Q1514,[1]Страна!D$1:F$120,2,FALSE)</f>
        <v>0.05</v>
      </c>
      <c r="S1514" s="32" t="s">
        <v>457</v>
      </c>
      <c r="T1514" s="27" t="str">
        <f>VLOOKUP(S1514,[1]Страна!$A$2:$B$246,2,0)</f>
        <v xml:space="preserve">БЕЛАРУСЬ </v>
      </c>
      <c r="W1514" s="34"/>
      <c r="X1514" s="35"/>
      <c r="Y1514" s="35"/>
      <c r="Z1514" s="36"/>
      <c r="AA1514" s="37"/>
      <c r="AB1514" s="38"/>
      <c r="AC1514" s="39"/>
    </row>
    <row r="1515" spans="1:29" ht="10.5" customHeight="1">
      <c r="A1515" s="41">
        <v>43757</v>
      </c>
      <c r="B1515" s="42" t="s">
        <v>2029</v>
      </c>
      <c r="C1515" s="43">
        <v>3</v>
      </c>
      <c r="D1515" s="44" t="s">
        <v>26</v>
      </c>
      <c r="E1515" s="45">
        <v>13834</v>
      </c>
      <c r="F1515" s="45">
        <v>41502</v>
      </c>
      <c r="G1515" s="46">
        <v>2075.1</v>
      </c>
      <c r="H1515" s="46">
        <v>66</v>
      </c>
      <c r="I1515" s="46">
        <v>75</v>
      </c>
      <c r="J1515" s="47">
        <v>0.81232800000000005</v>
      </c>
      <c r="K1515" s="46">
        <v>198</v>
      </c>
      <c r="L1515" s="46">
        <v>225</v>
      </c>
      <c r="M1515" s="47">
        <v>2.4369840000000003</v>
      </c>
      <c r="N1515" s="48" t="s">
        <v>2030</v>
      </c>
      <c r="O1515" s="49">
        <v>84</v>
      </c>
      <c r="P1515" s="49">
        <v>8418</v>
      </c>
      <c r="Q1515" s="49" t="s">
        <v>1968</v>
      </c>
      <c r="R1515" s="50">
        <v>0.05</v>
      </c>
      <c r="S1515" s="51" t="s">
        <v>457</v>
      </c>
      <c r="T1515" s="27" t="str">
        <f>VLOOKUP(S1515,[1]Страна!$A$2:$B$246,2,0)</f>
        <v xml:space="preserve">БЕЛАРУСЬ </v>
      </c>
      <c r="W1515" s="34"/>
      <c r="X1515" s="35"/>
      <c r="Y1515" s="35"/>
      <c r="Z1515" s="36"/>
      <c r="AA1515" s="37"/>
      <c r="AB1515" s="38"/>
      <c r="AC1515" s="39"/>
    </row>
    <row r="1516" spans="1:29" ht="10.5" customHeight="1">
      <c r="A1516" s="25">
        <v>126380</v>
      </c>
      <c r="B1516" s="26" t="s">
        <v>2031</v>
      </c>
      <c r="C1516" s="27">
        <v>1</v>
      </c>
      <c r="D1516" s="27" t="s">
        <v>26</v>
      </c>
      <c r="E1516" s="28">
        <v>17613</v>
      </c>
      <c r="F1516" s="28">
        <v>17613</v>
      </c>
      <c r="G1516" s="28">
        <v>880.65000000000009</v>
      </c>
      <c r="H1516" s="28">
        <v>66</v>
      </c>
      <c r="I1516" s="28">
        <v>74</v>
      </c>
      <c r="J1516" s="29">
        <v>0.81232800000000005</v>
      </c>
      <c r="K1516" s="28">
        <v>66</v>
      </c>
      <c r="L1516" s="28">
        <v>74</v>
      </c>
      <c r="M1516" s="29">
        <f t="shared" ref="M1516:M1524" si="163">C1516*J1516</f>
        <v>0.81232800000000005</v>
      </c>
      <c r="N1516" s="30">
        <v>4811159040702</v>
      </c>
      <c r="O1516" s="27">
        <v>84</v>
      </c>
      <c r="P1516" s="27">
        <v>8418</v>
      </c>
      <c r="Q1516" s="27" t="s">
        <v>1968</v>
      </c>
      <c r="R1516" s="31">
        <f>VLOOKUP(Q1516,[1]Страна!D$1:F$120,2,FALSE)</f>
        <v>0.05</v>
      </c>
      <c r="S1516" s="32" t="s">
        <v>457</v>
      </c>
      <c r="T1516" s="27" t="str">
        <f>VLOOKUP(S1516,[1]Страна!$A$2:$B$246,2,0)</f>
        <v xml:space="preserve">БЕЛАРУСЬ </v>
      </c>
      <c r="W1516" s="40"/>
      <c r="X1516" s="35"/>
      <c r="Y1516" s="35"/>
      <c r="Z1516" s="36"/>
      <c r="AA1516" s="37"/>
      <c r="AB1516" s="38"/>
      <c r="AC1516" s="39"/>
    </row>
    <row r="1517" spans="1:29" ht="10.5" customHeight="1">
      <c r="A1517" s="25">
        <v>126379</v>
      </c>
      <c r="B1517" s="26" t="s">
        <v>2032</v>
      </c>
      <c r="C1517" s="27">
        <v>2</v>
      </c>
      <c r="D1517" s="27" t="s">
        <v>26</v>
      </c>
      <c r="E1517" s="28">
        <v>17613</v>
      </c>
      <c r="F1517" s="28">
        <v>35226</v>
      </c>
      <c r="G1517" s="28">
        <v>1761.3000000000002</v>
      </c>
      <c r="H1517" s="28">
        <v>66</v>
      </c>
      <c r="I1517" s="28">
        <v>74</v>
      </c>
      <c r="J1517" s="29">
        <v>0.81232800000000005</v>
      </c>
      <c r="K1517" s="28">
        <v>132</v>
      </c>
      <c r="L1517" s="28">
        <v>148</v>
      </c>
      <c r="M1517" s="29">
        <f t="shared" si="163"/>
        <v>1.6246560000000001</v>
      </c>
      <c r="N1517" s="30">
        <v>4811159040719</v>
      </c>
      <c r="O1517" s="27">
        <v>84</v>
      </c>
      <c r="P1517" s="27">
        <v>8418</v>
      </c>
      <c r="Q1517" s="27" t="s">
        <v>1968</v>
      </c>
      <c r="R1517" s="31">
        <f>VLOOKUP(Q1517,[1]Страна!D$1:F$120,2,FALSE)</f>
        <v>0.05</v>
      </c>
      <c r="S1517" s="32" t="s">
        <v>457</v>
      </c>
      <c r="T1517" s="27" t="str">
        <f>VLOOKUP(S1517,[1]Страна!$A$2:$B$246,2,0)</f>
        <v xml:space="preserve">БЕЛАРУСЬ </v>
      </c>
      <c r="W1517" s="34"/>
      <c r="X1517" s="35"/>
      <c r="Y1517" s="35"/>
      <c r="Z1517" s="36"/>
      <c r="AA1517" s="37"/>
      <c r="AB1517" s="38"/>
      <c r="AC1517" s="39"/>
    </row>
    <row r="1518" spans="1:29" ht="10.5" customHeight="1">
      <c r="A1518" s="25">
        <v>12403</v>
      </c>
      <c r="B1518" s="26" t="s">
        <v>2033</v>
      </c>
      <c r="C1518" s="27">
        <v>1</v>
      </c>
      <c r="D1518" s="27" t="s">
        <v>26</v>
      </c>
      <c r="E1518" s="28">
        <v>11230</v>
      </c>
      <c r="F1518" s="28">
        <v>11230</v>
      </c>
      <c r="G1518" s="28">
        <v>561.5</v>
      </c>
      <c r="H1518" s="28">
        <v>40</v>
      </c>
      <c r="I1518" s="28">
        <v>48</v>
      </c>
      <c r="J1518" s="29">
        <v>0.41649999999999998</v>
      </c>
      <c r="K1518" s="28">
        <v>40</v>
      </c>
      <c r="L1518" s="28">
        <v>52</v>
      </c>
      <c r="M1518" s="29">
        <f t="shared" si="163"/>
        <v>0.41649999999999998</v>
      </c>
      <c r="N1518" s="30">
        <v>4607119830267</v>
      </c>
      <c r="O1518" s="27">
        <v>84</v>
      </c>
      <c r="P1518" s="27">
        <v>8418</v>
      </c>
      <c r="Q1518" s="27" t="s">
        <v>1968</v>
      </c>
      <c r="R1518" s="31">
        <f>VLOOKUP(Q1518,[1]Страна!D$1:F$120,2,FALSE)</f>
        <v>0.05</v>
      </c>
      <c r="S1518" s="32" t="s">
        <v>47</v>
      </c>
      <c r="T1518" s="27" t="str">
        <f>VLOOKUP(S1518,[1]Страна!$A$2:$B$246,2,0)</f>
        <v>РОССИЯ</v>
      </c>
      <c r="W1518" s="34"/>
      <c r="X1518" s="35"/>
      <c r="Y1518" s="35"/>
      <c r="Z1518" s="36"/>
      <c r="AA1518" s="37"/>
      <c r="AB1518" s="38"/>
      <c r="AC1518" s="39"/>
    </row>
    <row r="1519" spans="1:29" ht="10.5" customHeight="1">
      <c r="A1519" s="25">
        <v>22404</v>
      </c>
      <c r="B1519" s="26" t="s">
        <v>2034</v>
      </c>
      <c r="C1519" s="27">
        <v>1</v>
      </c>
      <c r="D1519" s="27" t="s">
        <v>26</v>
      </c>
      <c r="E1519" s="28">
        <v>12490</v>
      </c>
      <c r="F1519" s="28">
        <v>12490</v>
      </c>
      <c r="G1519" s="28">
        <v>624.5</v>
      </c>
      <c r="H1519" s="28">
        <v>50</v>
      </c>
      <c r="I1519" s="28">
        <v>54</v>
      </c>
      <c r="J1519" s="29">
        <v>0.51749999999999996</v>
      </c>
      <c r="K1519" s="28">
        <v>50</v>
      </c>
      <c r="L1519" s="28">
        <v>54</v>
      </c>
      <c r="M1519" s="29">
        <f t="shared" si="163"/>
        <v>0.51749999999999996</v>
      </c>
      <c r="N1519" s="30">
        <v>4607119830342</v>
      </c>
      <c r="O1519" s="27">
        <v>84</v>
      </c>
      <c r="P1519" s="27">
        <v>8418</v>
      </c>
      <c r="Q1519" s="27" t="s">
        <v>1968</v>
      </c>
      <c r="R1519" s="31">
        <f>VLOOKUP(Q1519,[1]Страна!D$1:F$120,2,FALSE)</f>
        <v>0.05</v>
      </c>
      <c r="S1519" s="32" t="s">
        <v>47</v>
      </c>
      <c r="T1519" s="27" t="str">
        <f>VLOOKUP(S1519,[1]Страна!$A$2:$B$246,2,0)</f>
        <v>РОССИЯ</v>
      </c>
      <c r="W1519" s="34"/>
      <c r="X1519" s="35"/>
      <c r="Y1519" s="35"/>
      <c r="Z1519" s="36"/>
      <c r="AA1519" s="37"/>
      <c r="AB1519" s="38"/>
      <c r="AC1519" s="39"/>
    </row>
    <row r="1520" spans="1:29" ht="10.5" customHeight="1">
      <c r="A1520" s="25">
        <v>10222</v>
      </c>
      <c r="B1520" s="26" t="s">
        <v>2035</v>
      </c>
      <c r="C1520" s="27">
        <v>1</v>
      </c>
      <c r="D1520" s="27" t="s">
        <v>26</v>
      </c>
      <c r="E1520" s="28">
        <v>18702</v>
      </c>
      <c r="F1520" s="28">
        <v>18702</v>
      </c>
      <c r="G1520" s="28">
        <v>935.1</v>
      </c>
      <c r="H1520" s="28">
        <v>94</v>
      </c>
      <c r="I1520" s="28">
        <v>99</v>
      </c>
      <c r="J1520" s="29">
        <v>0.90090000000000003</v>
      </c>
      <c r="K1520" s="28">
        <v>94</v>
      </c>
      <c r="L1520" s="28">
        <v>99</v>
      </c>
      <c r="M1520" s="29">
        <f t="shared" si="163"/>
        <v>0.90090000000000003</v>
      </c>
      <c r="N1520" s="30">
        <v>4607119830076</v>
      </c>
      <c r="O1520" s="27">
        <v>84</v>
      </c>
      <c r="P1520" s="27">
        <v>8418</v>
      </c>
      <c r="Q1520" s="27" t="s">
        <v>1963</v>
      </c>
      <c r="R1520" s="31">
        <f>VLOOKUP(Q1520,[1]Страна!D$1:F$120,2,FALSE)</f>
        <v>0.05</v>
      </c>
      <c r="S1520" s="32" t="s">
        <v>47</v>
      </c>
      <c r="T1520" s="27" t="str">
        <f>VLOOKUP(S1520,[1]Страна!$A$2:$B$246,2,0)</f>
        <v>РОССИЯ</v>
      </c>
      <c r="W1520" s="34"/>
      <c r="X1520" s="35"/>
      <c r="Y1520" s="35"/>
      <c r="Z1520" s="36"/>
      <c r="AA1520" s="37"/>
      <c r="AB1520" s="38"/>
      <c r="AC1520" s="39"/>
    </row>
    <row r="1521" spans="1:29" ht="10.5" customHeight="1">
      <c r="A1521" s="25">
        <v>209416</v>
      </c>
      <c r="B1521" s="26" t="s">
        <v>2036</v>
      </c>
      <c r="C1521" s="27">
        <v>1</v>
      </c>
      <c r="D1521" s="27" t="s">
        <v>26</v>
      </c>
      <c r="E1521" s="28">
        <v>12659</v>
      </c>
      <c r="F1521" s="28">
        <v>12659</v>
      </c>
      <c r="G1521" s="28">
        <v>632.95000000000005</v>
      </c>
      <c r="H1521" s="28">
        <v>50</v>
      </c>
      <c r="I1521" s="28">
        <v>54</v>
      </c>
      <c r="J1521" s="29">
        <v>0.49980000000000002</v>
      </c>
      <c r="K1521" s="28">
        <v>50</v>
      </c>
      <c r="L1521" s="28">
        <v>54</v>
      </c>
      <c r="M1521" s="29">
        <f t="shared" si="163"/>
        <v>0.49980000000000002</v>
      </c>
      <c r="N1521" s="30">
        <v>4607119830410</v>
      </c>
      <c r="O1521" s="27">
        <v>84</v>
      </c>
      <c r="P1521" s="27">
        <v>8418</v>
      </c>
      <c r="Q1521" s="27" t="s">
        <v>1968</v>
      </c>
      <c r="R1521" s="31">
        <f>VLOOKUP(Q1521,[1]Страна!D$1:F$120,2,FALSE)</f>
        <v>0.05</v>
      </c>
      <c r="S1521" s="32" t="s">
        <v>47</v>
      </c>
      <c r="T1521" s="27" t="str">
        <f>VLOOKUP(S1521,[1]Страна!$A$2:$B$246,2,0)</f>
        <v>РОССИЯ</v>
      </c>
      <c r="W1521" s="34"/>
      <c r="X1521" s="35"/>
      <c r="Y1521" s="35"/>
      <c r="Z1521" s="36"/>
      <c r="AA1521" s="37"/>
      <c r="AB1521" s="38"/>
      <c r="AC1521" s="39"/>
    </row>
    <row r="1522" spans="1:29" ht="10.5" customHeight="1">
      <c r="A1522" s="25">
        <v>12547</v>
      </c>
      <c r="B1522" s="26" t="s">
        <v>2037</v>
      </c>
      <c r="C1522" s="27">
        <v>1</v>
      </c>
      <c r="D1522" s="27" t="s">
        <v>26</v>
      </c>
      <c r="E1522" s="28">
        <v>10215</v>
      </c>
      <c r="F1522" s="28">
        <v>10215</v>
      </c>
      <c r="G1522" s="28">
        <v>510.75</v>
      </c>
      <c r="H1522" s="28">
        <v>35</v>
      </c>
      <c r="I1522" s="28">
        <v>43</v>
      </c>
      <c r="J1522" s="29">
        <v>0.31740000000000002</v>
      </c>
      <c r="K1522" s="28">
        <v>35</v>
      </c>
      <c r="L1522" s="28">
        <v>43</v>
      </c>
      <c r="M1522" s="29">
        <f t="shared" si="163"/>
        <v>0.31740000000000002</v>
      </c>
      <c r="N1522" s="30">
        <v>4607119830397</v>
      </c>
      <c r="O1522" s="27">
        <v>84</v>
      </c>
      <c r="P1522" s="27">
        <v>8418</v>
      </c>
      <c r="Q1522" s="27" t="s">
        <v>1968</v>
      </c>
      <c r="R1522" s="31">
        <f>VLOOKUP(Q1522,[1]Страна!D$1:F$120,2,FALSE)</f>
        <v>0.05</v>
      </c>
      <c r="S1522" s="32" t="s">
        <v>47</v>
      </c>
      <c r="T1522" s="27" t="str">
        <f>VLOOKUP(S1522,[1]Страна!$A$2:$B$246,2,0)</f>
        <v>РОССИЯ</v>
      </c>
      <c r="W1522" s="34"/>
      <c r="X1522" s="35"/>
      <c r="Y1522" s="35"/>
      <c r="Z1522" s="36"/>
      <c r="AA1522" s="37"/>
      <c r="AB1522" s="38"/>
      <c r="AC1522" s="39"/>
    </row>
    <row r="1523" spans="1:29" ht="10.5" customHeight="1">
      <c r="A1523" s="25">
        <v>61033</v>
      </c>
      <c r="B1523" s="26" t="s">
        <v>2038</v>
      </c>
      <c r="C1523" s="27">
        <v>5</v>
      </c>
      <c r="D1523" s="27" t="s">
        <v>26</v>
      </c>
      <c r="E1523" s="28">
        <v>8803</v>
      </c>
      <c r="F1523" s="28">
        <v>44015</v>
      </c>
      <c r="G1523" s="28">
        <v>2200.75</v>
      </c>
      <c r="H1523" s="28">
        <v>23</v>
      </c>
      <c r="I1523" s="28">
        <v>26</v>
      </c>
      <c r="J1523" s="29">
        <v>0.24030000000000001</v>
      </c>
      <c r="K1523" s="28">
        <v>115</v>
      </c>
      <c r="L1523" s="28">
        <v>130</v>
      </c>
      <c r="M1523" s="29">
        <f t="shared" si="163"/>
        <v>1.2015</v>
      </c>
      <c r="N1523" s="30">
        <v>4680013312381</v>
      </c>
      <c r="O1523" s="27">
        <v>84</v>
      </c>
      <c r="P1523" s="27">
        <v>8418</v>
      </c>
      <c r="Q1523" s="27" t="s">
        <v>1609</v>
      </c>
      <c r="R1523" s="31">
        <f>VLOOKUP(Q1523,[1]Страна!D$1:F$120,2,FALSE)</f>
        <v>0.05</v>
      </c>
      <c r="S1523" s="32" t="s">
        <v>28</v>
      </c>
      <c r="T1523" s="27" t="str">
        <f>VLOOKUP(S1523,[1]Страна!$A$2:$B$246,2,0)</f>
        <v>КИТАЙ</v>
      </c>
      <c r="W1523" s="34"/>
      <c r="X1523" s="35"/>
      <c r="Y1523" s="35"/>
      <c r="Z1523" s="36"/>
      <c r="AA1523" s="37"/>
      <c r="AB1523" s="38"/>
      <c r="AC1523" s="39"/>
    </row>
    <row r="1524" spans="1:29" ht="10.5" customHeight="1">
      <c r="A1524" s="25">
        <v>52950</v>
      </c>
      <c r="B1524" s="26" t="s">
        <v>2039</v>
      </c>
      <c r="C1524" s="27">
        <v>5</v>
      </c>
      <c r="D1524" s="27" t="s">
        <v>26</v>
      </c>
      <c r="E1524" s="28">
        <v>10054</v>
      </c>
      <c r="F1524" s="28">
        <v>50270</v>
      </c>
      <c r="G1524" s="28">
        <v>2513.5</v>
      </c>
      <c r="H1524" s="28">
        <v>26</v>
      </c>
      <c r="I1524" s="28">
        <v>29</v>
      </c>
      <c r="J1524" s="29">
        <v>0.370062</v>
      </c>
      <c r="K1524" s="28">
        <v>130</v>
      </c>
      <c r="L1524" s="28">
        <v>145</v>
      </c>
      <c r="M1524" s="29">
        <f t="shared" si="163"/>
        <v>1.8503099999999999</v>
      </c>
      <c r="N1524" s="30">
        <v>9684016312268</v>
      </c>
      <c r="O1524" s="27">
        <v>84</v>
      </c>
      <c r="P1524" s="27">
        <v>8418</v>
      </c>
      <c r="Q1524" s="27" t="s">
        <v>1609</v>
      </c>
      <c r="R1524" s="31">
        <f>VLOOKUP(Q1524,[1]Страна!D$1:F$120,2,FALSE)</f>
        <v>0.05</v>
      </c>
      <c r="S1524" s="32" t="s">
        <v>28</v>
      </c>
      <c r="T1524" s="27" t="str">
        <f>VLOOKUP(S1524,[1]Страна!$A$2:$B$246,2,0)</f>
        <v>КИТАЙ</v>
      </c>
      <c r="W1524" s="34"/>
      <c r="X1524" s="35"/>
      <c r="Y1524" s="35"/>
      <c r="Z1524" s="36"/>
      <c r="AA1524" s="37"/>
      <c r="AB1524" s="38"/>
      <c r="AC1524" s="39"/>
    </row>
    <row r="1525" spans="1:29" ht="10.5" customHeight="1">
      <c r="A1525" s="25">
        <v>52951</v>
      </c>
      <c r="B1525" s="26" t="s">
        <v>2040</v>
      </c>
      <c r="C1525" s="27">
        <v>2</v>
      </c>
      <c r="D1525" s="27" t="s">
        <v>26</v>
      </c>
      <c r="E1525" s="28">
        <v>10054</v>
      </c>
      <c r="F1525" s="28">
        <v>20108</v>
      </c>
      <c r="G1525" s="28">
        <v>1005.4</v>
      </c>
      <c r="H1525" s="28">
        <v>31</v>
      </c>
      <c r="I1525" s="28">
        <v>35</v>
      </c>
      <c r="J1525" s="29">
        <v>0.47627999999999998</v>
      </c>
      <c r="K1525" s="28">
        <v>62</v>
      </c>
      <c r="L1525" s="28">
        <v>70</v>
      </c>
      <c r="M1525" s="29">
        <v>0.95255999999999996</v>
      </c>
      <c r="N1525" s="30">
        <v>4680013312275</v>
      </c>
      <c r="O1525" s="27">
        <v>84</v>
      </c>
      <c r="P1525" s="27">
        <v>8418</v>
      </c>
      <c r="Q1525" s="27" t="s">
        <v>1609</v>
      </c>
      <c r="R1525" s="31">
        <f>VLOOKUP(Q1525,[1]Страна!D$1:F$120,2,FALSE)</f>
        <v>0.05</v>
      </c>
      <c r="S1525" s="32" t="s">
        <v>28</v>
      </c>
      <c r="T1525" s="27" t="str">
        <f>VLOOKUP(S1525,[1]Страна!$A$2:$B$246,2,0)</f>
        <v>КИТАЙ</v>
      </c>
      <c r="W1525" s="34"/>
      <c r="X1525" s="35"/>
      <c r="Y1525" s="35"/>
      <c r="Z1525" s="36"/>
      <c r="AA1525" s="37"/>
      <c r="AB1525" s="38"/>
      <c r="AC1525" s="39"/>
    </row>
    <row r="1526" spans="1:29" ht="10.5" customHeight="1">
      <c r="A1526" s="25">
        <v>175648</v>
      </c>
      <c r="B1526" s="26" t="s">
        <v>2041</v>
      </c>
      <c r="C1526" s="27">
        <v>1</v>
      </c>
      <c r="D1526" s="27" t="s">
        <v>26</v>
      </c>
      <c r="E1526" s="28">
        <v>11206</v>
      </c>
      <c r="F1526" s="28">
        <v>11206</v>
      </c>
      <c r="G1526" s="28">
        <v>560.30000000000007</v>
      </c>
      <c r="H1526" s="28">
        <v>38</v>
      </c>
      <c r="I1526" s="28">
        <v>43</v>
      </c>
      <c r="J1526" s="29">
        <v>0.55651200000000001</v>
      </c>
      <c r="K1526" s="28">
        <v>38</v>
      </c>
      <c r="L1526" s="28">
        <v>43</v>
      </c>
      <c r="M1526" s="29">
        <f>C1526*J1526</f>
        <v>0.55651200000000001</v>
      </c>
      <c r="N1526" s="30">
        <v>4680013313029</v>
      </c>
      <c r="O1526" s="27">
        <v>84</v>
      </c>
      <c r="P1526" s="27">
        <v>8418</v>
      </c>
      <c r="Q1526" s="27" t="s">
        <v>1609</v>
      </c>
      <c r="R1526" s="31">
        <f>VLOOKUP(Q1526,[1]Страна!D$1:F$120,2,FALSE)</f>
        <v>0.05</v>
      </c>
      <c r="S1526" s="32" t="s">
        <v>28</v>
      </c>
      <c r="T1526" s="27" t="str">
        <f>VLOOKUP(S1526,[1]Страна!$A$2:$B$246,2,0)</f>
        <v>КИТАЙ</v>
      </c>
      <c r="W1526" s="34"/>
      <c r="X1526" s="35"/>
      <c r="Y1526" s="35"/>
      <c r="Z1526" s="36"/>
      <c r="AA1526" s="37"/>
      <c r="AB1526" s="38"/>
      <c r="AC1526" s="39"/>
    </row>
    <row r="1527" spans="1:29" ht="10.5" customHeight="1">
      <c r="A1527" s="25">
        <v>52952</v>
      </c>
      <c r="B1527" s="26" t="s">
        <v>2042</v>
      </c>
      <c r="C1527" s="27">
        <v>5</v>
      </c>
      <c r="D1527" s="27" t="s">
        <v>26</v>
      </c>
      <c r="E1527" s="28">
        <v>13607</v>
      </c>
      <c r="F1527" s="28">
        <v>68035</v>
      </c>
      <c r="G1527" s="28">
        <v>3401.75</v>
      </c>
      <c r="H1527" s="28">
        <v>42</v>
      </c>
      <c r="I1527" s="28">
        <v>46</v>
      </c>
      <c r="J1527" s="29">
        <v>0.6321</v>
      </c>
      <c r="K1527" s="28">
        <v>210</v>
      </c>
      <c r="L1527" s="28">
        <v>230</v>
      </c>
      <c r="M1527" s="29">
        <f>C1527*J1527</f>
        <v>3.1604999999999999</v>
      </c>
      <c r="N1527" s="30">
        <v>4680013312282</v>
      </c>
      <c r="O1527" s="27">
        <v>84</v>
      </c>
      <c r="P1527" s="27">
        <v>8418</v>
      </c>
      <c r="Q1527" s="27" t="s">
        <v>70</v>
      </c>
      <c r="R1527" s="31">
        <f>VLOOKUP(Q1527,[1]Страна!D$1:F$120,2,FALSE)</f>
        <v>0.05</v>
      </c>
      <c r="S1527" s="32" t="s">
        <v>28</v>
      </c>
      <c r="T1527" s="27" t="str">
        <f>VLOOKUP(S1527,[1]Страна!$A$2:$B$246,2,0)</f>
        <v>КИТАЙ</v>
      </c>
      <c r="W1527" s="34"/>
      <c r="X1527" s="35"/>
      <c r="Y1527" s="35"/>
      <c r="Z1527" s="36"/>
      <c r="AA1527" s="37"/>
      <c r="AB1527" s="38"/>
      <c r="AC1527" s="39"/>
    </row>
    <row r="1528" spans="1:29" ht="10.5" customHeight="1">
      <c r="A1528" s="25">
        <v>217887</v>
      </c>
      <c r="B1528" s="26" t="s">
        <v>2043</v>
      </c>
      <c r="C1528" s="27">
        <v>2</v>
      </c>
      <c r="D1528" s="27" t="s">
        <v>26</v>
      </c>
      <c r="E1528" s="28">
        <v>17614</v>
      </c>
      <c r="F1528" s="28">
        <v>35228</v>
      </c>
      <c r="G1528" s="28">
        <v>1761.4</v>
      </c>
      <c r="H1528" s="28">
        <v>54</v>
      </c>
      <c r="I1528" s="28">
        <v>61</v>
      </c>
      <c r="J1528" s="29">
        <v>0.96014999999999995</v>
      </c>
      <c r="K1528" s="28">
        <v>108</v>
      </c>
      <c r="L1528" s="28">
        <v>122</v>
      </c>
      <c r="M1528" s="29">
        <f>C1528*J1528</f>
        <v>1.9202999999999999</v>
      </c>
      <c r="N1528" s="30">
        <v>0</v>
      </c>
      <c r="O1528" s="27">
        <v>84</v>
      </c>
      <c r="P1528" s="27">
        <v>8418</v>
      </c>
      <c r="Q1528" s="27" t="s">
        <v>2044</v>
      </c>
      <c r="R1528" s="31">
        <f>VLOOKUP(Q1528,[1]Страна!D$1:F$120,2,FALSE)</f>
        <v>0.05</v>
      </c>
      <c r="S1528" s="32" t="s">
        <v>28</v>
      </c>
      <c r="T1528" s="27" t="str">
        <f>VLOOKUP(S1528,[1]Страна!$A$2:$B$246,2,0)</f>
        <v>КИТАЙ</v>
      </c>
      <c r="W1528" s="34"/>
      <c r="X1528" s="35"/>
      <c r="Y1528" s="35"/>
      <c r="Z1528" s="36"/>
      <c r="AA1528" s="37"/>
      <c r="AB1528" s="38"/>
      <c r="AC1528" s="39"/>
    </row>
    <row r="1529" spans="1:29" ht="10.5" customHeight="1">
      <c r="A1529" s="25">
        <v>234601</v>
      </c>
      <c r="B1529" s="26" t="s">
        <v>2045</v>
      </c>
      <c r="C1529" s="27">
        <v>1</v>
      </c>
      <c r="D1529" s="27" t="s">
        <v>26</v>
      </c>
      <c r="E1529" s="28">
        <v>21618</v>
      </c>
      <c r="F1529" s="28">
        <v>21618</v>
      </c>
      <c r="G1529" s="28">
        <v>1080.9000000000001</v>
      </c>
      <c r="H1529" s="28">
        <v>60</v>
      </c>
      <c r="I1529" s="28">
        <v>67</v>
      </c>
      <c r="J1529" s="29">
        <v>1.143492</v>
      </c>
      <c r="K1529" s="28">
        <v>60</v>
      </c>
      <c r="L1529" s="28">
        <v>67</v>
      </c>
      <c r="M1529" s="29">
        <v>1.143492</v>
      </c>
      <c r="N1529" s="30">
        <v>0</v>
      </c>
      <c r="O1529" s="27">
        <v>84</v>
      </c>
      <c r="P1529" s="27">
        <v>8418</v>
      </c>
      <c r="Q1529" s="27" t="s">
        <v>2044</v>
      </c>
      <c r="R1529" s="31">
        <f>VLOOKUP(Q1529,[1]Страна!D$1:F$120,2,FALSE)</f>
        <v>0.05</v>
      </c>
      <c r="S1529" s="32" t="s">
        <v>28</v>
      </c>
      <c r="T1529" s="27" t="str">
        <f>VLOOKUP(S1529,[1]Страна!$A$2:$B$246,2,0)</f>
        <v>КИТАЙ</v>
      </c>
      <c r="W1529" s="34"/>
      <c r="X1529" s="35"/>
      <c r="Y1529" s="35"/>
      <c r="Z1529" s="36"/>
      <c r="AA1529" s="37"/>
      <c r="AB1529" s="38"/>
      <c r="AC1529" s="39"/>
    </row>
    <row r="1530" spans="1:29" ht="10.5" customHeight="1">
      <c r="A1530" s="25">
        <v>217888</v>
      </c>
      <c r="B1530" s="26" t="s">
        <v>2046</v>
      </c>
      <c r="C1530" s="27">
        <v>1</v>
      </c>
      <c r="D1530" s="27" t="s">
        <v>26</v>
      </c>
      <c r="E1530" s="28">
        <v>21615</v>
      </c>
      <c r="F1530" s="28">
        <v>21615</v>
      </c>
      <c r="G1530" s="28">
        <v>1080.75</v>
      </c>
      <c r="H1530" s="28">
        <v>68</v>
      </c>
      <c r="I1530" s="28">
        <v>72</v>
      </c>
      <c r="J1530" s="29">
        <v>1.1092500000000001</v>
      </c>
      <c r="K1530" s="28">
        <v>68</v>
      </c>
      <c r="L1530" s="28">
        <v>72</v>
      </c>
      <c r="M1530" s="29">
        <f t="shared" ref="M1530:M1539" si="164">C1530*J1530</f>
        <v>1.1092500000000001</v>
      </c>
      <c r="N1530" s="30">
        <v>4680013314514</v>
      </c>
      <c r="O1530" s="27">
        <v>84</v>
      </c>
      <c r="P1530" s="27">
        <v>8418</v>
      </c>
      <c r="Q1530" s="27" t="s">
        <v>1613</v>
      </c>
      <c r="R1530" s="31">
        <f>VLOOKUP(Q1530,[1]Страна!D$1:F$120,2,FALSE)</f>
        <v>0.05</v>
      </c>
      <c r="S1530" s="32" t="s">
        <v>28</v>
      </c>
      <c r="T1530" s="27" t="str">
        <f>VLOOKUP(S1530,[1]Страна!$A$2:$B$246,2,0)</f>
        <v>КИТАЙ</v>
      </c>
      <c r="W1530" s="34"/>
      <c r="X1530" s="35"/>
      <c r="Y1530" s="35"/>
      <c r="Z1530" s="36"/>
      <c r="AA1530" s="37"/>
      <c r="AB1530" s="38"/>
      <c r="AC1530" s="39"/>
    </row>
    <row r="1531" spans="1:29" ht="10.5" customHeight="1">
      <c r="A1531" s="25">
        <v>217889</v>
      </c>
      <c r="B1531" s="26" t="s">
        <v>2047</v>
      </c>
      <c r="C1531" s="27">
        <v>1</v>
      </c>
      <c r="D1531" s="27" t="s">
        <v>26</v>
      </c>
      <c r="E1531" s="28">
        <v>12079</v>
      </c>
      <c r="F1531" s="28">
        <v>12079</v>
      </c>
      <c r="G1531" s="28">
        <v>603.95000000000005</v>
      </c>
      <c r="H1531" s="28">
        <v>31</v>
      </c>
      <c r="I1531" s="28">
        <v>35</v>
      </c>
      <c r="J1531" s="29">
        <v>0.47627999999999998</v>
      </c>
      <c r="K1531" s="28">
        <v>31</v>
      </c>
      <c r="L1531" s="28">
        <v>35</v>
      </c>
      <c r="M1531" s="29">
        <f t="shared" si="164"/>
        <v>0.47627999999999998</v>
      </c>
      <c r="N1531" s="30">
        <v>0</v>
      </c>
      <c r="O1531" s="27">
        <v>84</v>
      </c>
      <c r="P1531" s="27">
        <v>8418</v>
      </c>
      <c r="Q1531" s="27" t="s">
        <v>70</v>
      </c>
      <c r="R1531" s="31">
        <f>VLOOKUP(Q1531,[1]Страна!D$1:F$120,2,FALSE)</f>
        <v>0.05</v>
      </c>
      <c r="S1531" s="32" t="s">
        <v>28</v>
      </c>
      <c r="T1531" s="27" t="str">
        <f>VLOOKUP(S1531,[1]Страна!$A$2:$B$246,2,0)</f>
        <v>КИТАЙ</v>
      </c>
      <c r="W1531" s="34"/>
      <c r="X1531" s="35"/>
      <c r="Y1531" s="35"/>
      <c r="Z1531" s="36"/>
      <c r="AA1531" s="37"/>
      <c r="AB1531" s="38"/>
      <c r="AC1531" s="39"/>
    </row>
    <row r="1532" spans="1:29" ht="10.5" customHeight="1">
      <c r="A1532" s="25">
        <v>217890</v>
      </c>
      <c r="B1532" s="26" t="s">
        <v>2048</v>
      </c>
      <c r="C1532" s="27">
        <v>1</v>
      </c>
      <c r="D1532" s="27" t="s">
        <v>26</v>
      </c>
      <c r="E1532" s="28">
        <v>13881</v>
      </c>
      <c r="F1532" s="28">
        <v>13881</v>
      </c>
      <c r="G1532" s="28">
        <v>694.05000000000007</v>
      </c>
      <c r="H1532" s="28">
        <v>38</v>
      </c>
      <c r="I1532" s="28">
        <v>42</v>
      </c>
      <c r="J1532" s="29">
        <v>0.55650200000000005</v>
      </c>
      <c r="K1532" s="28">
        <v>38</v>
      </c>
      <c r="L1532" s="28">
        <v>42</v>
      </c>
      <c r="M1532" s="29">
        <f t="shared" si="164"/>
        <v>0.55650200000000005</v>
      </c>
      <c r="N1532" s="30">
        <v>0</v>
      </c>
      <c r="O1532" s="27">
        <v>84</v>
      </c>
      <c r="P1532" s="27">
        <v>8418</v>
      </c>
      <c r="Q1532" s="27" t="s">
        <v>70</v>
      </c>
      <c r="R1532" s="31">
        <f>VLOOKUP(Q1532,[1]Страна!D$1:F$120,2,FALSE)</f>
        <v>0.05</v>
      </c>
      <c r="S1532" s="32" t="s">
        <v>28</v>
      </c>
      <c r="T1532" s="27" t="str">
        <f>VLOOKUP(S1532,[1]Страна!$A$2:$B$246,2,0)</f>
        <v>КИТАЙ</v>
      </c>
      <c r="W1532" s="34"/>
      <c r="X1532" s="35"/>
      <c r="Y1532" s="35"/>
      <c r="Z1532" s="36"/>
      <c r="AA1532" s="37"/>
      <c r="AB1532" s="38"/>
      <c r="AC1532" s="39"/>
    </row>
    <row r="1533" spans="1:29" ht="10.5" customHeight="1">
      <c r="A1533" s="25">
        <v>217891</v>
      </c>
      <c r="B1533" s="26" t="s">
        <v>2049</v>
      </c>
      <c r="C1533" s="27">
        <v>1</v>
      </c>
      <c r="D1533" s="27" t="s">
        <v>26</v>
      </c>
      <c r="E1533" s="28">
        <v>12808</v>
      </c>
      <c r="F1533" s="28">
        <v>12808</v>
      </c>
      <c r="G1533" s="28">
        <v>640.4</v>
      </c>
      <c r="H1533" s="28">
        <v>49.3</v>
      </c>
      <c r="I1533" s="28">
        <v>54.5</v>
      </c>
      <c r="J1533" s="29">
        <v>0.6321</v>
      </c>
      <c r="K1533" s="28">
        <v>49.3</v>
      </c>
      <c r="L1533" s="28">
        <v>54.5</v>
      </c>
      <c r="M1533" s="29">
        <f t="shared" si="164"/>
        <v>0.6321</v>
      </c>
      <c r="N1533" s="30">
        <v>4680013314156</v>
      </c>
      <c r="O1533" s="27">
        <v>84</v>
      </c>
      <c r="P1533" s="27">
        <v>8418</v>
      </c>
      <c r="Q1533" s="27" t="s">
        <v>70</v>
      </c>
      <c r="R1533" s="31">
        <f>VLOOKUP(Q1533,[1]Страна!D$1:F$120,2,FALSE)</f>
        <v>0.05</v>
      </c>
      <c r="S1533" s="32" t="s">
        <v>28</v>
      </c>
      <c r="T1533" s="27" t="str">
        <f>VLOOKUP(S1533,[1]Страна!$A$2:$B$246,2,0)</f>
        <v>КИТАЙ</v>
      </c>
      <c r="W1533" s="34"/>
      <c r="X1533" s="35"/>
      <c r="Y1533" s="35"/>
      <c r="Z1533" s="36"/>
      <c r="AA1533" s="37"/>
      <c r="AB1533" s="38"/>
      <c r="AC1533" s="39"/>
    </row>
    <row r="1534" spans="1:29" ht="10.5" customHeight="1">
      <c r="A1534" s="25">
        <v>217893</v>
      </c>
      <c r="B1534" s="26" t="s">
        <v>2050</v>
      </c>
      <c r="C1534" s="27">
        <v>5</v>
      </c>
      <c r="D1534" s="27" t="s">
        <v>26</v>
      </c>
      <c r="E1534" s="28">
        <v>15574</v>
      </c>
      <c r="F1534" s="28">
        <v>77870</v>
      </c>
      <c r="G1534" s="28">
        <v>3893.5</v>
      </c>
      <c r="H1534" s="28">
        <v>42</v>
      </c>
      <c r="I1534" s="28">
        <v>46</v>
      </c>
      <c r="J1534" s="29">
        <v>0.6321</v>
      </c>
      <c r="K1534" s="28">
        <v>210</v>
      </c>
      <c r="L1534" s="28">
        <v>230</v>
      </c>
      <c r="M1534" s="29">
        <f t="shared" si="164"/>
        <v>3.1604999999999999</v>
      </c>
      <c r="N1534" s="30">
        <v>0</v>
      </c>
      <c r="O1534" s="27">
        <v>84</v>
      </c>
      <c r="P1534" s="27">
        <v>8418</v>
      </c>
      <c r="Q1534" s="27" t="s">
        <v>70</v>
      </c>
      <c r="R1534" s="31">
        <f>VLOOKUP(Q1534,[1]Страна!D$1:F$120,2,FALSE)</f>
        <v>0.05</v>
      </c>
      <c r="S1534" s="32" t="s">
        <v>28</v>
      </c>
      <c r="T1534" s="27" t="str">
        <f>VLOOKUP(S1534,[1]Страна!$A$2:$B$246,2,0)</f>
        <v>КИТАЙ</v>
      </c>
      <c r="W1534" s="34"/>
      <c r="X1534" s="35"/>
      <c r="Y1534" s="35"/>
      <c r="Z1534" s="36"/>
      <c r="AA1534" s="37"/>
      <c r="AB1534" s="38"/>
      <c r="AC1534" s="39"/>
    </row>
    <row r="1535" spans="1:29" ht="10.5" customHeight="1">
      <c r="A1535" s="25">
        <v>52610</v>
      </c>
      <c r="B1535" s="26" t="s">
        <v>2051</v>
      </c>
      <c r="C1535" s="27">
        <v>1</v>
      </c>
      <c r="D1535" s="27" t="s">
        <v>26</v>
      </c>
      <c r="E1535" s="28">
        <v>10113</v>
      </c>
      <c r="F1535" s="28">
        <v>10113</v>
      </c>
      <c r="G1535" s="28">
        <v>505.65000000000003</v>
      </c>
      <c r="H1535" s="28">
        <v>28</v>
      </c>
      <c r="I1535" s="28">
        <v>35</v>
      </c>
      <c r="J1535" s="29">
        <v>0.31099199999999999</v>
      </c>
      <c r="K1535" s="28">
        <v>28</v>
      </c>
      <c r="L1535" s="28">
        <v>35</v>
      </c>
      <c r="M1535" s="29">
        <f t="shared" si="164"/>
        <v>0.31099199999999999</v>
      </c>
      <c r="N1535" s="30">
        <v>4680013312169</v>
      </c>
      <c r="O1535" s="27">
        <v>84</v>
      </c>
      <c r="P1535" s="27">
        <v>8418</v>
      </c>
      <c r="Q1535" s="27" t="s">
        <v>70</v>
      </c>
      <c r="R1535" s="31">
        <f>VLOOKUP(Q1535,[1]Страна!D$1:F$120,2,FALSE)</f>
        <v>0.05</v>
      </c>
      <c r="S1535" s="32" t="s">
        <v>28</v>
      </c>
      <c r="T1535" s="27" t="str">
        <f>VLOOKUP(S1535,[1]Страна!$A$2:$B$246,2,0)</f>
        <v>КИТАЙ</v>
      </c>
      <c r="W1535" s="34"/>
      <c r="X1535" s="35"/>
      <c r="Y1535" s="35"/>
      <c r="Z1535" s="36"/>
      <c r="AA1535" s="37"/>
      <c r="AB1535" s="38"/>
      <c r="AC1535" s="39"/>
    </row>
    <row r="1536" spans="1:29" ht="10.5" customHeight="1">
      <c r="A1536" s="25">
        <v>52609</v>
      </c>
      <c r="B1536" s="26" t="s">
        <v>2052</v>
      </c>
      <c r="C1536" s="27">
        <v>1</v>
      </c>
      <c r="D1536" s="27" t="s">
        <v>26</v>
      </c>
      <c r="E1536" s="28">
        <v>10775</v>
      </c>
      <c r="F1536" s="28">
        <v>10775</v>
      </c>
      <c r="G1536" s="28">
        <v>538.75</v>
      </c>
      <c r="H1536" s="28">
        <v>33</v>
      </c>
      <c r="I1536" s="28">
        <v>38</v>
      </c>
      <c r="J1536" s="29">
        <v>0.42899999999999999</v>
      </c>
      <c r="K1536" s="28">
        <v>33</v>
      </c>
      <c r="L1536" s="28">
        <v>38</v>
      </c>
      <c r="M1536" s="29">
        <f t="shared" si="164"/>
        <v>0.42899999999999999</v>
      </c>
      <c r="N1536" s="30">
        <v>4680013312176</v>
      </c>
      <c r="O1536" s="27">
        <v>84</v>
      </c>
      <c r="P1536" s="27">
        <v>8418</v>
      </c>
      <c r="Q1536" s="27" t="s">
        <v>70</v>
      </c>
      <c r="R1536" s="31">
        <f>VLOOKUP(Q1536,[1]Страна!D$1:F$120,2,FALSE)</f>
        <v>0.05</v>
      </c>
      <c r="S1536" s="32" t="s">
        <v>457</v>
      </c>
      <c r="T1536" s="27" t="str">
        <f>VLOOKUP(S1536,[1]Страна!$A$2:$B$246,2,0)</f>
        <v xml:space="preserve">БЕЛАРУСЬ </v>
      </c>
      <c r="W1536" s="34"/>
      <c r="X1536" s="35"/>
      <c r="Y1536" s="35"/>
      <c r="Z1536" s="36"/>
      <c r="AA1536" s="37"/>
      <c r="AB1536" s="38"/>
      <c r="AC1536" s="39"/>
    </row>
    <row r="1537" spans="1:29" ht="10.5" customHeight="1">
      <c r="A1537" s="25">
        <v>52611</v>
      </c>
      <c r="B1537" s="26" t="s">
        <v>2053</v>
      </c>
      <c r="C1537" s="27">
        <v>1</v>
      </c>
      <c r="D1537" s="27" t="s">
        <v>26</v>
      </c>
      <c r="E1537" s="28">
        <v>10725</v>
      </c>
      <c r="F1537" s="28">
        <v>10725</v>
      </c>
      <c r="G1537" s="28">
        <v>536.25</v>
      </c>
      <c r="H1537" s="28">
        <v>36</v>
      </c>
      <c r="I1537" s="28">
        <v>41</v>
      </c>
      <c r="J1537" s="29">
        <v>0.51427999999999996</v>
      </c>
      <c r="K1537" s="28">
        <v>36</v>
      </c>
      <c r="L1537" s="28">
        <v>41</v>
      </c>
      <c r="M1537" s="29">
        <f t="shared" si="164"/>
        <v>0.51427999999999996</v>
      </c>
      <c r="N1537" s="30">
        <v>4680013312183</v>
      </c>
      <c r="O1537" s="27">
        <v>84</v>
      </c>
      <c r="P1537" s="27">
        <v>8418</v>
      </c>
      <c r="Q1537" s="27" t="s">
        <v>1609</v>
      </c>
      <c r="R1537" s="31">
        <f>VLOOKUP(Q1537,[1]Страна!D$1:F$120,2,FALSE)</f>
        <v>0.05</v>
      </c>
      <c r="S1537" s="32" t="s">
        <v>28</v>
      </c>
      <c r="T1537" s="27" t="str">
        <f>VLOOKUP(S1537,[1]Страна!$A$2:$B$246,2,0)</f>
        <v>КИТАЙ</v>
      </c>
      <c r="W1537" s="34"/>
      <c r="X1537" s="35"/>
      <c r="Y1537" s="35"/>
      <c r="Z1537" s="36"/>
      <c r="AA1537" s="37"/>
      <c r="AB1537" s="38"/>
      <c r="AC1537" s="39"/>
    </row>
    <row r="1538" spans="1:29" ht="10.5" customHeight="1">
      <c r="A1538" s="25">
        <v>52612</v>
      </c>
      <c r="B1538" s="26" t="s">
        <v>2054</v>
      </c>
      <c r="C1538" s="27">
        <v>1</v>
      </c>
      <c r="D1538" s="27" t="s">
        <v>26</v>
      </c>
      <c r="E1538" s="28">
        <v>13506</v>
      </c>
      <c r="F1538" s="28">
        <v>13506</v>
      </c>
      <c r="G1538" s="28">
        <v>675.30000000000007</v>
      </c>
      <c r="H1538" s="28">
        <v>42</v>
      </c>
      <c r="I1538" s="28">
        <v>44</v>
      </c>
      <c r="J1538" s="29">
        <v>0.60984000000000005</v>
      </c>
      <c r="K1538" s="28">
        <v>42</v>
      </c>
      <c r="L1538" s="28">
        <v>44</v>
      </c>
      <c r="M1538" s="29">
        <f t="shared" si="164"/>
        <v>0.60984000000000005</v>
      </c>
      <c r="N1538" s="30">
        <v>4680013312190</v>
      </c>
      <c r="O1538" s="27">
        <v>84</v>
      </c>
      <c r="P1538" s="27">
        <v>8418</v>
      </c>
      <c r="Q1538" s="27" t="s">
        <v>70</v>
      </c>
      <c r="R1538" s="31">
        <f>VLOOKUP(Q1538,[1]Страна!D$1:F$120,2,FALSE)</f>
        <v>0.05</v>
      </c>
      <c r="S1538" s="32" t="s">
        <v>457</v>
      </c>
      <c r="T1538" s="27" t="str">
        <f>VLOOKUP(S1538,[1]Страна!$A$2:$B$246,2,0)</f>
        <v xml:space="preserve">БЕЛАРУСЬ </v>
      </c>
      <c r="W1538" s="34"/>
      <c r="X1538" s="35"/>
      <c r="Y1538" s="35"/>
      <c r="Z1538" s="36"/>
      <c r="AA1538" s="37"/>
      <c r="AB1538" s="38"/>
      <c r="AC1538" s="39"/>
    </row>
    <row r="1539" spans="1:29" ht="10.5" customHeight="1">
      <c r="A1539" s="25">
        <v>52817</v>
      </c>
      <c r="B1539" s="26" t="s">
        <v>2055</v>
      </c>
      <c r="C1539" s="27">
        <v>1</v>
      </c>
      <c r="D1539" s="27" t="s">
        <v>26</v>
      </c>
      <c r="E1539" s="28">
        <v>14000</v>
      </c>
      <c r="F1539" s="28">
        <v>14000</v>
      </c>
      <c r="G1539" s="28">
        <v>700</v>
      </c>
      <c r="H1539" s="28">
        <v>42</v>
      </c>
      <c r="I1539" s="28">
        <v>44</v>
      </c>
      <c r="J1539" s="29">
        <v>0.60403200000000001</v>
      </c>
      <c r="K1539" s="28">
        <v>42</v>
      </c>
      <c r="L1539" s="28">
        <v>44</v>
      </c>
      <c r="M1539" s="29">
        <f t="shared" si="164"/>
        <v>0.60403200000000001</v>
      </c>
      <c r="N1539" s="30">
        <v>4680013312244</v>
      </c>
      <c r="O1539" s="27">
        <v>84</v>
      </c>
      <c r="P1539" s="27">
        <v>8418</v>
      </c>
      <c r="Q1539" s="27" t="s">
        <v>70</v>
      </c>
      <c r="R1539" s="31">
        <f>VLOOKUP(Q1539,[1]Страна!D$1:F$120,2,FALSE)</f>
        <v>0.05</v>
      </c>
      <c r="S1539" s="32" t="s">
        <v>28</v>
      </c>
      <c r="T1539" s="27" t="str">
        <f>VLOOKUP(S1539,[1]Страна!$A$2:$B$246,2,0)</f>
        <v>КИТАЙ</v>
      </c>
      <c r="W1539" s="34"/>
      <c r="X1539" s="35"/>
      <c r="Y1539" s="35"/>
      <c r="Z1539" s="36"/>
      <c r="AA1539" s="37"/>
      <c r="AB1539" s="38"/>
      <c r="AC1539" s="39"/>
    </row>
    <row r="1540" spans="1:29" ht="10.5" customHeight="1">
      <c r="A1540" s="25">
        <v>52613</v>
      </c>
      <c r="B1540" s="26" t="s">
        <v>2056</v>
      </c>
      <c r="C1540" s="27">
        <v>1</v>
      </c>
      <c r="D1540" s="27" t="s">
        <v>26</v>
      </c>
      <c r="E1540" s="28">
        <v>15211</v>
      </c>
      <c r="F1540" s="28">
        <v>15211</v>
      </c>
      <c r="G1540" s="28">
        <v>760.55</v>
      </c>
      <c r="H1540" s="28">
        <v>43</v>
      </c>
      <c r="I1540" s="28">
        <v>45</v>
      </c>
      <c r="J1540" s="29">
        <v>0.74764799999999998</v>
      </c>
      <c r="K1540" s="28">
        <v>43</v>
      </c>
      <c r="L1540" s="28">
        <v>45</v>
      </c>
      <c r="M1540" s="29">
        <v>0.74764799999999998</v>
      </c>
      <c r="N1540" s="30">
        <v>4680013312206</v>
      </c>
      <c r="O1540" s="27">
        <v>84</v>
      </c>
      <c r="P1540" s="27">
        <v>8418</v>
      </c>
      <c r="Q1540" s="27" t="s">
        <v>1609</v>
      </c>
      <c r="R1540" s="31">
        <f>VLOOKUP(Q1540,[1]Страна!D$1:F$120,2,FALSE)</f>
        <v>0.05</v>
      </c>
      <c r="S1540" s="32" t="s">
        <v>28</v>
      </c>
      <c r="T1540" s="27" t="str">
        <f>VLOOKUP(S1540,[1]Страна!$A$2:$B$246,2,0)</f>
        <v>КИТАЙ</v>
      </c>
      <c r="W1540" s="34"/>
      <c r="X1540" s="35"/>
      <c r="Y1540" s="35"/>
      <c r="Z1540" s="36"/>
      <c r="AA1540" s="37"/>
      <c r="AB1540" s="38"/>
      <c r="AC1540" s="39"/>
    </row>
    <row r="1541" spans="1:29" ht="10.5" customHeight="1">
      <c r="A1541" s="25">
        <v>166993</v>
      </c>
      <c r="B1541" s="26" t="s">
        <v>2057</v>
      </c>
      <c r="C1541" s="27">
        <v>1</v>
      </c>
      <c r="D1541" s="27" t="s">
        <v>26</v>
      </c>
      <c r="E1541" s="28">
        <v>17502</v>
      </c>
      <c r="F1541" s="28">
        <v>17502</v>
      </c>
      <c r="G1541" s="28">
        <v>875.1</v>
      </c>
      <c r="H1541" s="28">
        <v>70</v>
      </c>
      <c r="I1541" s="28">
        <v>78</v>
      </c>
      <c r="J1541" s="29">
        <v>0.81734399999999996</v>
      </c>
      <c r="K1541" s="28">
        <v>140</v>
      </c>
      <c r="L1541" s="28">
        <v>150</v>
      </c>
      <c r="M1541" s="29">
        <f t="shared" ref="M1541:M1554" si="165">C1541*J1541</f>
        <v>0.81734399999999996</v>
      </c>
      <c r="N1541" s="30">
        <v>4680013312961</v>
      </c>
      <c r="O1541" s="27">
        <v>84</v>
      </c>
      <c r="P1541" s="27">
        <v>8418</v>
      </c>
      <c r="Q1541" s="27" t="s">
        <v>70</v>
      </c>
      <c r="R1541" s="31">
        <f>VLOOKUP(Q1541,[1]Страна!D$1:F$120,2,FALSE)</f>
        <v>0.05</v>
      </c>
      <c r="S1541" s="32" t="s">
        <v>28</v>
      </c>
      <c r="T1541" s="27" t="str">
        <f>VLOOKUP(S1541,[1]Страна!$A$2:$B$246,2,0)</f>
        <v>КИТАЙ</v>
      </c>
      <c r="W1541" s="34"/>
      <c r="X1541" s="35"/>
      <c r="Y1541" s="35"/>
      <c r="Z1541" s="36"/>
      <c r="AA1541" s="37"/>
      <c r="AB1541" s="38"/>
      <c r="AC1541" s="39"/>
    </row>
    <row r="1542" spans="1:29" ht="10.5" customHeight="1">
      <c r="A1542" s="25">
        <v>52616</v>
      </c>
      <c r="B1542" s="26" t="s">
        <v>2058</v>
      </c>
      <c r="C1542" s="27">
        <v>1</v>
      </c>
      <c r="D1542" s="27" t="s">
        <v>26</v>
      </c>
      <c r="E1542" s="28">
        <v>20815</v>
      </c>
      <c r="F1542" s="28">
        <v>20815</v>
      </c>
      <c r="G1542" s="28">
        <v>416.3</v>
      </c>
      <c r="H1542" s="28">
        <v>70</v>
      </c>
      <c r="I1542" s="28">
        <v>75</v>
      </c>
      <c r="J1542" s="29">
        <v>0.87271200000000004</v>
      </c>
      <c r="K1542" s="28">
        <v>70</v>
      </c>
      <c r="L1542" s="28">
        <v>75</v>
      </c>
      <c r="M1542" s="29">
        <f t="shared" si="165"/>
        <v>0.87271200000000004</v>
      </c>
      <c r="N1542" s="30" t="s">
        <v>2059</v>
      </c>
      <c r="O1542" s="27">
        <v>84</v>
      </c>
      <c r="P1542" s="27">
        <v>8418</v>
      </c>
      <c r="Q1542" s="27" t="s">
        <v>1609</v>
      </c>
      <c r="R1542" s="31">
        <f>VLOOKUP(Q1542,[1]Страна!D$1:F$120,2,FALSE)</f>
        <v>0.05</v>
      </c>
      <c r="S1542" s="32" t="s">
        <v>28</v>
      </c>
      <c r="T1542" s="27" t="str">
        <f>VLOOKUP(S1542,[1]Страна!$A$2:$B$246,2,0)</f>
        <v>КИТАЙ</v>
      </c>
      <c r="W1542" s="34"/>
      <c r="X1542" s="35"/>
      <c r="Y1542" s="35"/>
      <c r="Z1542" s="36"/>
      <c r="AA1542" s="37"/>
      <c r="AB1542" s="38"/>
      <c r="AC1542" s="39"/>
    </row>
    <row r="1543" spans="1:29" ht="10.5" customHeight="1">
      <c r="A1543" s="25">
        <v>52614</v>
      </c>
      <c r="B1543" s="26" t="s">
        <v>2060</v>
      </c>
      <c r="C1543" s="27">
        <v>2</v>
      </c>
      <c r="D1543" s="27" t="s">
        <v>26</v>
      </c>
      <c r="E1543" s="28">
        <v>19892</v>
      </c>
      <c r="F1543" s="28">
        <v>39784</v>
      </c>
      <c r="G1543" s="28">
        <v>1989.2</v>
      </c>
      <c r="H1543" s="28">
        <v>49</v>
      </c>
      <c r="I1543" s="28">
        <v>51</v>
      </c>
      <c r="J1543" s="29">
        <v>0.90288000000000002</v>
      </c>
      <c r="K1543" s="28">
        <v>98</v>
      </c>
      <c r="L1543" s="28">
        <v>102</v>
      </c>
      <c r="M1543" s="29">
        <f t="shared" si="165"/>
        <v>1.80576</v>
      </c>
      <c r="N1543" s="30">
        <v>4680013312213</v>
      </c>
      <c r="O1543" s="27">
        <v>84</v>
      </c>
      <c r="P1543" s="27">
        <v>8418</v>
      </c>
      <c r="Q1543" s="27" t="s">
        <v>1609</v>
      </c>
      <c r="R1543" s="31">
        <f>VLOOKUP(Q1543,[1]Страна!D$1:F$120,2,FALSE)</f>
        <v>0.05</v>
      </c>
      <c r="S1543" s="32" t="s">
        <v>28</v>
      </c>
      <c r="T1543" s="27" t="str">
        <f>VLOOKUP(S1543,[1]Страна!$A$2:$B$246,2,0)</f>
        <v>КИТАЙ</v>
      </c>
      <c r="W1543" s="34"/>
      <c r="X1543" s="35"/>
      <c r="Y1543" s="35"/>
      <c r="Z1543" s="36"/>
      <c r="AA1543" s="37"/>
      <c r="AB1543" s="38"/>
      <c r="AC1543" s="39"/>
    </row>
    <row r="1544" spans="1:29" ht="10.5" customHeight="1">
      <c r="A1544" s="25">
        <v>135251</v>
      </c>
      <c r="B1544" s="26" t="s">
        <v>2061</v>
      </c>
      <c r="C1544" s="27">
        <v>1</v>
      </c>
      <c r="D1544" s="27" t="s">
        <v>26</v>
      </c>
      <c r="E1544" s="28">
        <v>13592</v>
      </c>
      <c r="F1544" s="28">
        <v>13592</v>
      </c>
      <c r="G1544" s="28">
        <v>679.6</v>
      </c>
      <c r="H1544" s="28">
        <v>42</v>
      </c>
      <c r="I1544" s="28">
        <v>44</v>
      </c>
      <c r="J1544" s="29">
        <v>0.58694999999999997</v>
      </c>
      <c r="K1544" s="28">
        <v>42</v>
      </c>
      <c r="L1544" s="28">
        <v>44</v>
      </c>
      <c r="M1544" s="29">
        <f t="shared" si="165"/>
        <v>0.58694999999999997</v>
      </c>
      <c r="N1544" s="30">
        <v>4680013312855</v>
      </c>
      <c r="O1544" s="27">
        <v>84</v>
      </c>
      <c r="P1544" s="27">
        <v>8418</v>
      </c>
      <c r="Q1544" s="27" t="s">
        <v>70</v>
      </c>
      <c r="R1544" s="31">
        <f>VLOOKUP(Q1544,[1]Страна!D$1:F$120,2,FALSE)</f>
        <v>0.05</v>
      </c>
      <c r="S1544" s="32" t="s">
        <v>28</v>
      </c>
      <c r="T1544" s="27" t="str">
        <f>VLOOKUP(S1544,[1]Страна!$A$2:$B$246,2,0)</f>
        <v>КИТАЙ</v>
      </c>
      <c r="W1544" s="34"/>
      <c r="X1544" s="35"/>
      <c r="Y1544" s="35"/>
      <c r="Z1544" s="36"/>
      <c r="AA1544" s="37"/>
      <c r="AB1544" s="38"/>
      <c r="AC1544" s="39"/>
    </row>
    <row r="1545" spans="1:29" ht="10.5" customHeight="1">
      <c r="A1545" s="25">
        <v>210436</v>
      </c>
      <c r="B1545" s="26" t="s">
        <v>2062</v>
      </c>
      <c r="C1545" s="27">
        <v>1</v>
      </c>
      <c r="D1545" s="27" t="s">
        <v>26</v>
      </c>
      <c r="E1545" s="28">
        <v>12742</v>
      </c>
      <c r="F1545" s="28">
        <v>12742</v>
      </c>
      <c r="G1545" s="28">
        <v>637.1</v>
      </c>
      <c r="H1545" s="28">
        <v>40</v>
      </c>
      <c r="I1545" s="28">
        <v>44</v>
      </c>
      <c r="J1545" s="29">
        <v>0.52529999999999999</v>
      </c>
      <c r="K1545" s="28">
        <v>40</v>
      </c>
      <c r="L1545" s="28">
        <v>44</v>
      </c>
      <c r="M1545" s="29">
        <f t="shared" si="165"/>
        <v>0.52529999999999999</v>
      </c>
      <c r="N1545" s="30">
        <v>4680013313906</v>
      </c>
      <c r="O1545" s="27">
        <v>84</v>
      </c>
      <c r="P1545" s="27">
        <v>8418</v>
      </c>
      <c r="Q1545" s="27" t="s">
        <v>70</v>
      </c>
      <c r="R1545" s="31">
        <f>VLOOKUP(Q1545,[1]Страна!D$1:F$120,2,FALSE)</f>
        <v>0.05</v>
      </c>
      <c r="S1545" s="32" t="s">
        <v>28</v>
      </c>
      <c r="T1545" s="27" t="str">
        <f>VLOOKUP(S1545,[1]Страна!$A$2:$B$246,2,0)</f>
        <v>КИТАЙ</v>
      </c>
      <c r="W1545" s="34"/>
      <c r="X1545" s="35"/>
      <c r="Y1545" s="35"/>
      <c r="Z1545" s="36"/>
      <c r="AA1545" s="37"/>
      <c r="AB1545" s="38"/>
      <c r="AC1545" s="39"/>
    </row>
    <row r="1546" spans="1:29" ht="10.5" customHeight="1">
      <c r="A1546" s="25">
        <v>210437</v>
      </c>
      <c r="B1546" s="26" t="s">
        <v>2063</v>
      </c>
      <c r="C1546" s="27">
        <v>1</v>
      </c>
      <c r="D1546" s="27" t="s">
        <v>26</v>
      </c>
      <c r="E1546" s="28">
        <v>14918</v>
      </c>
      <c r="F1546" s="28">
        <v>14918</v>
      </c>
      <c r="G1546" s="28">
        <v>745.90000000000009</v>
      </c>
      <c r="H1546" s="28">
        <v>39</v>
      </c>
      <c r="I1546" s="28">
        <v>46</v>
      </c>
      <c r="J1546" s="29">
        <v>0.70643999999999996</v>
      </c>
      <c r="K1546" s="28">
        <v>39</v>
      </c>
      <c r="L1546" s="28">
        <v>46</v>
      </c>
      <c r="M1546" s="29">
        <f t="shared" si="165"/>
        <v>0.70643999999999996</v>
      </c>
      <c r="N1546" s="30">
        <v>4680013313913</v>
      </c>
      <c r="O1546" s="27">
        <v>84</v>
      </c>
      <c r="P1546" s="27">
        <v>8418</v>
      </c>
      <c r="Q1546" s="27" t="s">
        <v>70</v>
      </c>
      <c r="R1546" s="31">
        <f>VLOOKUP(Q1546,[1]Страна!D$1:F$120,2,FALSE)</f>
        <v>0.05</v>
      </c>
      <c r="S1546" s="32" t="s">
        <v>28</v>
      </c>
      <c r="T1546" s="27" t="str">
        <f>VLOOKUP(S1546,[1]Страна!$A$2:$B$246,2,0)</f>
        <v>КИТАЙ</v>
      </c>
      <c r="W1546" s="34"/>
      <c r="X1546" s="35"/>
      <c r="Y1546" s="35"/>
      <c r="Z1546" s="36"/>
      <c r="AA1546" s="37"/>
      <c r="AB1546" s="38"/>
      <c r="AC1546" s="39"/>
    </row>
    <row r="1547" spans="1:29" ht="10.5" customHeight="1">
      <c r="A1547" s="25">
        <v>221036</v>
      </c>
      <c r="B1547" s="26" t="s">
        <v>2064</v>
      </c>
      <c r="C1547" s="27">
        <v>1</v>
      </c>
      <c r="D1547" s="27" t="s">
        <v>26</v>
      </c>
      <c r="E1547" s="28">
        <v>14178</v>
      </c>
      <c r="F1547" s="28">
        <v>14178</v>
      </c>
      <c r="G1547" s="28">
        <v>708.90000000000009</v>
      </c>
      <c r="H1547" s="28">
        <v>31</v>
      </c>
      <c r="I1547" s="28">
        <v>35</v>
      </c>
      <c r="J1547" s="29">
        <v>0.465696</v>
      </c>
      <c r="K1547" s="28">
        <v>31</v>
      </c>
      <c r="L1547" s="28">
        <v>35</v>
      </c>
      <c r="M1547" s="29">
        <f t="shared" si="165"/>
        <v>0.465696</v>
      </c>
      <c r="N1547" s="30">
        <v>8016361910003</v>
      </c>
      <c r="O1547" s="27">
        <v>84</v>
      </c>
      <c r="P1547" s="27">
        <v>8418</v>
      </c>
      <c r="Q1547" s="27" t="s">
        <v>70</v>
      </c>
      <c r="R1547" s="31">
        <f>VLOOKUP(Q1547,[1]Страна!D$1:F$120,2,FALSE)</f>
        <v>0.05</v>
      </c>
      <c r="S1547" s="32" t="s">
        <v>28</v>
      </c>
      <c r="T1547" s="27" t="str">
        <f>VLOOKUP(S1547,[1]Страна!$A$2:$B$246,2,0)</f>
        <v>КИТАЙ</v>
      </c>
      <c r="W1547" s="34"/>
      <c r="X1547" s="35"/>
      <c r="Y1547" s="35"/>
      <c r="Z1547" s="36"/>
      <c r="AA1547" s="37"/>
      <c r="AB1547" s="38"/>
      <c r="AC1547" s="39"/>
    </row>
    <row r="1548" spans="1:29" ht="10.5" customHeight="1">
      <c r="A1548" s="25">
        <v>214436</v>
      </c>
      <c r="B1548" s="26" t="s">
        <v>2065</v>
      </c>
      <c r="C1548" s="27">
        <v>1</v>
      </c>
      <c r="D1548" s="27" t="s">
        <v>26</v>
      </c>
      <c r="E1548" s="28">
        <v>14807</v>
      </c>
      <c r="F1548" s="28">
        <v>14807</v>
      </c>
      <c r="G1548" s="28">
        <v>740.35</v>
      </c>
      <c r="H1548" s="28">
        <v>42</v>
      </c>
      <c r="I1548" s="28">
        <v>47</v>
      </c>
      <c r="J1548" s="29">
        <v>0.52940799999999999</v>
      </c>
      <c r="K1548" s="28">
        <v>42</v>
      </c>
      <c r="L1548" s="28">
        <v>47</v>
      </c>
      <c r="M1548" s="29">
        <f t="shared" si="165"/>
        <v>0.52940799999999999</v>
      </c>
      <c r="N1548" s="30">
        <v>8016361883758</v>
      </c>
      <c r="O1548" s="27">
        <v>84</v>
      </c>
      <c r="P1548" s="27">
        <v>8418</v>
      </c>
      <c r="Q1548" s="27" t="s">
        <v>70</v>
      </c>
      <c r="R1548" s="31">
        <f>VLOOKUP(Q1548,[1]Страна!D$1:F$120,2,FALSE)</f>
        <v>0.05</v>
      </c>
      <c r="S1548" s="32" t="s">
        <v>28</v>
      </c>
      <c r="T1548" s="27" t="str">
        <f>VLOOKUP(S1548,[1]Страна!$A$2:$B$246,2,0)</f>
        <v>КИТАЙ</v>
      </c>
      <c r="W1548" s="34"/>
      <c r="X1548" s="35"/>
      <c r="Y1548" s="35"/>
      <c r="Z1548" s="36"/>
      <c r="AA1548" s="37"/>
      <c r="AB1548" s="38"/>
      <c r="AC1548" s="39"/>
    </row>
    <row r="1549" spans="1:29" ht="10.5" customHeight="1">
      <c r="A1549" s="25">
        <v>198182</v>
      </c>
      <c r="B1549" s="26" t="s">
        <v>2066</v>
      </c>
      <c r="C1549" s="27">
        <v>1</v>
      </c>
      <c r="D1549" s="27" t="s">
        <v>26</v>
      </c>
      <c r="E1549" s="28">
        <v>15887</v>
      </c>
      <c r="F1549" s="28">
        <v>15887</v>
      </c>
      <c r="G1549" s="28">
        <v>794.35</v>
      </c>
      <c r="H1549" s="28">
        <v>40</v>
      </c>
      <c r="I1549" s="28">
        <v>40.200000000000003</v>
      </c>
      <c r="J1549" s="29">
        <v>0.57374999999999998</v>
      </c>
      <c r="K1549" s="28">
        <v>40</v>
      </c>
      <c r="L1549" s="28">
        <v>40.200000000000003</v>
      </c>
      <c r="M1549" s="29">
        <f t="shared" si="165"/>
        <v>0.57374999999999998</v>
      </c>
      <c r="N1549" s="30">
        <v>3838942789632</v>
      </c>
      <c r="O1549" s="27">
        <v>84</v>
      </c>
      <c r="P1549" s="27">
        <v>8418</v>
      </c>
      <c r="Q1549" s="27" t="s">
        <v>70</v>
      </c>
      <c r="R1549" s="31">
        <f>VLOOKUP(Q1549,[1]Страна!D$1:F$120,2,FALSE)</f>
        <v>0.05</v>
      </c>
      <c r="S1549" s="32" t="s">
        <v>514</v>
      </c>
      <c r="T1549" s="27" t="str">
        <f>VLOOKUP(S1549,[1]Страна!$A$2:$B$246,2,0)</f>
        <v>СЕРБИЯ</v>
      </c>
      <c r="W1549" s="34"/>
      <c r="X1549" s="35"/>
      <c r="Y1549" s="35"/>
      <c r="Z1549" s="36"/>
      <c r="AA1549" s="37"/>
      <c r="AB1549" s="38"/>
      <c r="AC1549" s="39"/>
    </row>
    <row r="1550" spans="1:29" ht="10.5" customHeight="1">
      <c r="A1550" s="25">
        <v>37827</v>
      </c>
      <c r="B1550" s="26" t="s">
        <v>2067</v>
      </c>
      <c r="C1550" s="27">
        <v>1</v>
      </c>
      <c r="D1550" s="27" t="s">
        <v>26</v>
      </c>
      <c r="E1550" s="28">
        <v>19410</v>
      </c>
      <c r="F1550" s="28">
        <v>19410</v>
      </c>
      <c r="G1550" s="28">
        <v>970.5</v>
      </c>
      <c r="H1550" s="28">
        <v>48</v>
      </c>
      <c r="I1550" s="28">
        <v>50</v>
      </c>
      <c r="J1550" s="29">
        <v>0.78308999999999995</v>
      </c>
      <c r="K1550" s="28">
        <v>48</v>
      </c>
      <c r="L1550" s="28">
        <v>50</v>
      </c>
      <c r="M1550" s="29">
        <f t="shared" si="165"/>
        <v>0.78308999999999995</v>
      </c>
      <c r="N1550" s="30">
        <v>3838942737343</v>
      </c>
      <c r="O1550" s="27">
        <v>84</v>
      </c>
      <c r="P1550" s="27">
        <v>8418</v>
      </c>
      <c r="Q1550" s="27" t="s">
        <v>70</v>
      </c>
      <c r="R1550" s="31">
        <f>VLOOKUP(Q1550,[1]Страна!D$1:F$120,2,FALSE)</f>
        <v>0.05</v>
      </c>
      <c r="S1550" s="32" t="s">
        <v>514</v>
      </c>
      <c r="T1550" s="27" t="str">
        <f>VLOOKUP(S1550,[1]Страна!$A$2:$B$246,2,0)</f>
        <v>СЕРБИЯ</v>
      </c>
      <c r="W1550" s="34"/>
      <c r="X1550" s="35"/>
      <c r="Y1550" s="35"/>
      <c r="Z1550" s="36"/>
      <c r="AA1550" s="37"/>
      <c r="AB1550" s="38"/>
      <c r="AC1550" s="39"/>
    </row>
    <row r="1551" spans="1:29" ht="10.5" customHeight="1">
      <c r="A1551" s="25">
        <v>198184</v>
      </c>
      <c r="B1551" s="26" t="s">
        <v>2068</v>
      </c>
      <c r="C1551" s="27">
        <v>1</v>
      </c>
      <c r="D1551" s="27" t="s">
        <v>26</v>
      </c>
      <c r="E1551" s="28">
        <v>21199</v>
      </c>
      <c r="F1551" s="28">
        <v>21199</v>
      </c>
      <c r="G1551" s="28">
        <v>1059.95</v>
      </c>
      <c r="H1551" s="28">
        <v>54</v>
      </c>
      <c r="I1551" s="28">
        <v>56.7</v>
      </c>
      <c r="J1551" s="29">
        <v>0.89244000000000001</v>
      </c>
      <c r="K1551" s="28">
        <v>54</v>
      </c>
      <c r="L1551" s="28">
        <v>56.7</v>
      </c>
      <c r="M1551" s="29">
        <f t="shared" si="165"/>
        <v>0.89244000000000001</v>
      </c>
      <c r="N1551" s="30">
        <v>3838942789656</v>
      </c>
      <c r="O1551" s="27">
        <v>84</v>
      </c>
      <c r="P1551" s="27">
        <v>8418</v>
      </c>
      <c r="Q1551" s="27" t="s">
        <v>1609</v>
      </c>
      <c r="R1551" s="31">
        <f>VLOOKUP(Q1551,[1]Страна!D$1:F$120,2,FALSE)</f>
        <v>0.05</v>
      </c>
      <c r="S1551" s="32" t="s">
        <v>514</v>
      </c>
      <c r="T1551" s="27" t="str">
        <f>VLOOKUP(S1551,[1]Страна!$A$2:$B$246,2,0)</f>
        <v>СЕРБИЯ</v>
      </c>
      <c r="W1551" s="34"/>
      <c r="X1551" s="35"/>
      <c r="Y1551" s="35"/>
      <c r="Z1551" s="36"/>
      <c r="AA1551" s="37"/>
      <c r="AB1551" s="38"/>
      <c r="AC1551" s="39"/>
    </row>
    <row r="1552" spans="1:29" ht="10.5" customHeight="1">
      <c r="A1552" s="25">
        <v>37828</v>
      </c>
      <c r="B1552" s="26" t="s">
        <v>2069</v>
      </c>
      <c r="C1552" s="27">
        <v>1</v>
      </c>
      <c r="D1552" s="27" t="s">
        <v>26</v>
      </c>
      <c r="E1552" s="28">
        <v>21701</v>
      </c>
      <c r="F1552" s="28">
        <v>21701</v>
      </c>
      <c r="G1552" s="28">
        <v>434.02</v>
      </c>
      <c r="H1552" s="28">
        <v>63</v>
      </c>
      <c r="I1552" s="28">
        <v>70</v>
      </c>
      <c r="J1552" s="29">
        <v>0.90445699999999996</v>
      </c>
      <c r="K1552" s="28">
        <v>63</v>
      </c>
      <c r="L1552" s="28">
        <v>70</v>
      </c>
      <c r="M1552" s="29">
        <f t="shared" si="165"/>
        <v>0.90445699999999996</v>
      </c>
      <c r="N1552" s="30">
        <v>3838942737350</v>
      </c>
      <c r="O1552" s="27">
        <v>84</v>
      </c>
      <c r="P1552" s="27">
        <v>8418</v>
      </c>
      <c r="Q1552" s="27" t="s">
        <v>70</v>
      </c>
      <c r="R1552" s="31">
        <f>VLOOKUP(Q1552,[1]Страна!D$1:F$120,2,FALSE)</f>
        <v>0.05</v>
      </c>
      <c r="S1552" s="32" t="s">
        <v>514</v>
      </c>
      <c r="T1552" s="27" t="str">
        <f>VLOOKUP(S1552,[1]Страна!$A$2:$B$246,2,0)</f>
        <v>СЕРБИЯ</v>
      </c>
      <c r="W1552" s="34"/>
      <c r="X1552" s="35"/>
      <c r="Y1552" s="35"/>
      <c r="Z1552" s="36"/>
      <c r="AA1552" s="37"/>
      <c r="AB1552" s="38"/>
      <c r="AC1552" s="39"/>
    </row>
    <row r="1553" spans="1:29" ht="10.5" customHeight="1">
      <c r="A1553" s="25">
        <v>124543</v>
      </c>
      <c r="B1553" s="26" t="s">
        <v>2070</v>
      </c>
      <c r="C1553" s="27">
        <v>1</v>
      </c>
      <c r="D1553" s="27" t="s">
        <v>26</v>
      </c>
      <c r="E1553" s="28">
        <v>16040</v>
      </c>
      <c r="F1553" s="28">
        <v>16040</v>
      </c>
      <c r="G1553" s="28">
        <v>802</v>
      </c>
      <c r="H1553" s="28">
        <v>51</v>
      </c>
      <c r="I1553" s="28">
        <v>59</v>
      </c>
      <c r="J1553" s="29">
        <v>0.74160000000000004</v>
      </c>
      <c r="K1553" s="28">
        <v>51</v>
      </c>
      <c r="L1553" s="28">
        <v>64</v>
      </c>
      <c r="M1553" s="29">
        <f t="shared" si="165"/>
        <v>0.74160000000000004</v>
      </c>
      <c r="N1553" s="30">
        <v>4600805038725</v>
      </c>
      <c r="O1553" s="27">
        <v>84</v>
      </c>
      <c r="P1553" s="27">
        <v>8418</v>
      </c>
      <c r="Q1553" s="27" t="s">
        <v>70</v>
      </c>
      <c r="R1553" s="31">
        <f>VLOOKUP(Q1553,[1]Страна!D$1:F$120,2,FALSE)</f>
        <v>0.05</v>
      </c>
      <c r="S1553" s="32" t="s">
        <v>47</v>
      </c>
      <c r="T1553" s="27" t="str">
        <f>VLOOKUP(S1553,[1]Страна!$A$2:$B$246,2,0)</f>
        <v>РОССИЯ</v>
      </c>
      <c r="W1553" s="34"/>
      <c r="X1553" s="35"/>
      <c r="Y1553" s="35"/>
      <c r="Z1553" s="36"/>
      <c r="AA1553" s="37"/>
      <c r="AB1553" s="38"/>
      <c r="AC1553" s="39"/>
    </row>
    <row r="1554" spans="1:29" ht="10.5" customHeight="1">
      <c r="A1554" s="25">
        <v>3813</v>
      </c>
      <c r="B1554" s="26" t="s">
        <v>2071</v>
      </c>
      <c r="C1554" s="27">
        <v>1</v>
      </c>
      <c r="D1554" s="27" t="s">
        <v>26</v>
      </c>
      <c r="E1554" s="28">
        <v>19967</v>
      </c>
      <c r="F1554" s="28">
        <v>19967</v>
      </c>
      <c r="G1554" s="28">
        <v>998.35</v>
      </c>
      <c r="H1554" s="28">
        <v>67</v>
      </c>
      <c r="I1554" s="28">
        <v>75</v>
      </c>
      <c r="J1554" s="29">
        <v>1.1258790000000001</v>
      </c>
      <c r="K1554" s="28">
        <v>67</v>
      </c>
      <c r="L1554" s="28">
        <v>83</v>
      </c>
      <c r="M1554" s="29">
        <f t="shared" si="165"/>
        <v>1.1258790000000001</v>
      </c>
      <c r="N1554" s="30">
        <v>4630000762408</v>
      </c>
      <c r="O1554" s="27">
        <v>84</v>
      </c>
      <c r="P1554" s="27">
        <v>8418</v>
      </c>
      <c r="Q1554" s="27" t="s">
        <v>1613</v>
      </c>
      <c r="R1554" s="31">
        <f>VLOOKUP(Q1554,[1]Страна!D$1:F$120,2,FALSE)</f>
        <v>0.05</v>
      </c>
      <c r="S1554" s="32" t="s">
        <v>28</v>
      </c>
      <c r="T1554" s="27" t="str">
        <f>VLOOKUP(S1554,[1]Страна!$A$2:$B$246,2,0)</f>
        <v>КИТАЙ</v>
      </c>
      <c r="W1554" s="34"/>
      <c r="X1554" s="35"/>
      <c r="Y1554" s="35"/>
      <c r="Z1554" s="36"/>
      <c r="AA1554" s="37"/>
      <c r="AB1554" s="38"/>
      <c r="AC1554" s="39"/>
    </row>
    <row r="1555" spans="1:29" ht="10.5" customHeight="1">
      <c r="A1555" s="41">
        <v>239462</v>
      </c>
      <c r="B1555" s="42" t="s">
        <v>2072</v>
      </c>
      <c r="C1555" s="52">
        <v>1</v>
      </c>
      <c r="D1555" s="53" t="s">
        <v>26</v>
      </c>
      <c r="E1555" s="54">
        <v>9525</v>
      </c>
      <c r="F1555" s="54">
        <v>9525</v>
      </c>
      <c r="G1555" s="46">
        <v>285.75</v>
      </c>
      <c r="H1555" s="46">
        <v>10.4</v>
      </c>
      <c r="I1555" s="46">
        <v>11.5</v>
      </c>
      <c r="J1555" s="47">
        <v>4.8000000000000001E-2</v>
      </c>
      <c r="K1555" s="46">
        <v>10.4</v>
      </c>
      <c r="L1555" s="46">
        <v>11.5</v>
      </c>
      <c r="M1555" s="47">
        <v>4.8000000000000001E-2</v>
      </c>
      <c r="N1555" s="48" t="s">
        <v>2073</v>
      </c>
      <c r="O1555" s="49">
        <v>85</v>
      </c>
      <c r="P1555" s="49">
        <v>8527</v>
      </c>
      <c r="Q1555" s="49" t="s">
        <v>1946</v>
      </c>
      <c r="R1555" s="31">
        <f>VLOOKUP(Q1555,[1]Страна!D$1:F$120,2,FALSE)</f>
        <v>0.03</v>
      </c>
      <c r="S1555" s="51" t="s">
        <v>28</v>
      </c>
      <c r="T1555" s="27" t="str">
        <f>VLOOKUP(S1555,[1]Страна!$A$2:$B$246,2,0)</f>
        <v>КИТАЙ</v>
      </c>
      <c r="W1555" s="34"/>
      <c r="X1555" s="35"/>
      <c r="Y1555" s="35"/>
      <c r="Z1555" s="36"/>
      <c r="AA1555" s="37"/>
      <c r="AB1555" s="38"/>
      <c r="AC1555" s="39"/>
    </row>
    <row r="1556" spans="1:29" ht="10.5" customHeight="1">
      <c r="A1556" s="25">
        <v>199873</v>
      </c>
      <c r="B1556" s="26" t="s">
        <v>2074</v>
      </c>
      <c r="C1556" s="27">
        <v>1</v>
      </c>
      <c r="D1556" s="27" t="s">
        <v>26</v>
      </c>
      <c r="E1556" s="28">
        <v>7055</v>
      </c>
      <c r="F1556" s="28">
        <v>7055</v>
      </c>
      <c r="G1556" s="28">
        <v>211.65</v>
      </c>
      <c r="H1556" s="28">
        <v>6</v>
      </c>
      <c r="I1556" s="28">
        <v>7</v>
      </c>
      <c r="J1556" s="29">
        <v>5.6875000000000002E-2</v>
      </c>
      <c r="K1556" s="28">
        <v>6</v>
      </c>
      <c r="L1556" s="28">
        <v>7</v>
      </c>
      <c r="M1556" s="29">
        <v>5.6875000000000002E-2</v>
      </c>
      <c r="N1556" s="30" t="s">
        <v>2075</v>
      </c>
      <c r="O1556" s="27">
        <v>85</v>
      </c>
      <c r="P1556" s="27">
        <v>8527</v>
      </c>
      <c r="Q1556" s="27" t="s">
        <v>1946</v>
      </c>
      <c r="R1556" s="31">
        <f>VLOOKUP(Q1556,[1]Страна!D$1:F$120,2,FALSE)</f>
        <v>0.03</v>
      </c>
      <c r="S1556" s="32" t="s">
        <v>28</v>
      </c>
      <c r="T1556" s="27" t="str">
        <f>VLOOKUP(S1556,[1]Страна!$A$2:$B$246,2,0)</f>
        <v>КИТАЙ</v>
      </c>
      <c r="W1556" s="40"/>
      <c r="X1556" s="35"/>
      <c r="Y1556" s="35"/>
      <c r="Z1556" s="36"/>
      <c r="AA1556" s="37"/>
      <c r="AB1556" s="38"/>
      <c r="AC1556" s="39"/>
    </row>
    <row r="1557" spans="1:29" ht="10.5" customHeight="1">
      <c r="A1557" s="41">
        <v>239467</v>
      </c>
      <c r="B1557" s="42" t="s">
        <v>2076</v>
      </c>
      <c r="C1557" s="52">
        <v>1</v>
      </c>
      <c r="D1557" s="53" t="s">
        <v>26</v>
      </c>
      <c r="E1557" s="54">
        <v>7269</v>
      </c>
      <c r="F1557" s="54">
        <v>7269</v>
      </c>
      <c r="G1557" s="46">
        <v>218.07</v>
      </c>
      <c r="H1557" s="46">
        <v>6</v>
      </c>
      <c r="I1557" s="46">
        <v>10</v>
      </c>
      <c r="J1557" s="47">
        <v>8.8114999999999999E-2</v>
      </c>
      <c r="K1557" s="46">
        <v>6</v>
      </c>
      <c r="L1557" s="46">
        <v>10</v>
      </c>
      <c r="M1557" s="47">
        <v>8.8114999999999999E-2</v>
      </c>
      <c r="N1557" s="48" t="s">
        <v>2077</v>
      </c>
      <c r="O1557" s="49">
        <v>85</v>
      </c>
      <c r="P1557" s="49">
        <v>8527</v>
      </c>
      <c r="Q1557" s="49" t="s">
        <v>1946</v>
      </c>
      <c r="R1557" s="31">
        <f>VLOOKUP(Q1557,[1]Страна!D$1:F$120,2,FALSE)</f>
        <v>0.03</v>
      </c>
      <c r="S1557" s="51" t="s">
        <v>28</v>
      </c>
      <c r="T1557" s="27" t="str">
        <f>VLOOKUP(S1557,[1]Страна!$A$2:$B$246,2,0)</f>
        <v>КИТАЙ</v>
      </c>
      <c r="W1557" s="34"/>
      <c r="X1557" s="35"/>
      <c r="Y1557" s="35"/>
      <c r="Z1557" s="36"/>
      <c r="AA1557" s="37"/>
      <c r="AB1557" s="38"/>
      <c r="AC1557" s="39"/>
    </row>
    <row r="1558" spans="1:29" ht="10.5" customHeight="1">
      <c r="A1558" s="25">
        <v>106037</v>
      </c>
      <c r="B1558" s="26" t="s">
        <v>2078</v>
      </c>
      <c r="C1558" s="27">
        <v>1</v>
      </c>
      <c r="D1558" s="27" t="s">
        <v>26</v>
      </c>
      <c r="E1558" s="28">
        <v>4165</v>
      </c>
      <c r="F1558" s="28">
        <v>4165</v>
      </c>
      <c r="G1558" s="28">
        <v>208.25</v>
      </c>
      <c r="H1558" s="28">
        <v>4.5</v>
      </c>
      <c r="I1558" s="28">
        <v>5</v>
      </c>
      <c r="J1558" s="29">
        <v>4.0953000000000003E-2</v>
      </c>
      <c r="K1558" s="28">
        <v>4.5</v>
      </c>
      <c r="L1558" s="28">
        <v>5</v>
      </c>
      <c r="M1558" s="29">
        <f t="shared" ref="M1558:M1580" si="166">C1558*J1558</f>
        <v>4.0953000000000003E-2</v>
      </c>
      <c r="N1558" s="30">
        <v>3838942939129</v>
      </c>
      <c r="O1558" s="27">
        <v>85</v>
      </c>
      <c r="P1558" s="27">
        <v>8516</v>
      </c>
      <c r="Q1558" s="27" t="s">
        <v>97</v>
      </c>
      <c r="R1558" s="31">
        <f>VLOOKUP(Q1558,[1]Страна!D$1:F$120,2,FALSE)</f>
        <v>0.05</v>
      </c>
      <c r="S1558" s="32" t="s">
        <v>28</v>
      </c>
      <c r="T1558" s="27" t="str">
        <f>VLOOKUP(S1558,[1]Страна!$A$2:$B$246,2,0)</f>
        <v>КИТАЙ</v>
      </c>
      <c r="W1558" s="40"/>
      <c r="X1558" s="35"/>
      <c r="Y1558" s="35"/>
      <c r="Z1558" s="36"/>
      <c r="AA1558" s="37"/>
      <c r="AB1558" s="38"/>
      <c r="AC1558" s="39"/>
    </row>
    <row r="1559" spans="1:29" ht="10.5" customHeight="1">
      <c r="A1559" s="25">
        <v>29903</v>
      </c>
      <c r="B1559" s="26" t="s">
        <v>2079</v>
      </c>
      <c r="C1559" s="27">
        <v>5</v>
      </c>
      <c r="D1559" s="27" t="s">
        <v>26</v>
      </c>
      <c r="E1559" s="28">
        <v>2270</v>
      </c>
      <c r="F1559" s="28">
        <v>11350</v>
      </c>
      <c r="G1559" s="28">
        <v>567.5</v>
      </c>
      <c r="H1559" s="28">
        <v>4.3</v>
      </c>
      <c r="I1559" s="28">
        <v>5</v>
      </c>
      <c r="J1559" s="29">
        <v>3.4799999999999998E-2</v>
      </c>
      <c r="K1559" s="28">
        <v>21.5</v>
      </c>
      <c r="L1559" s="28">
        <v>25</v>
      </c>
      <c r="M1559" s="29">
        <f t="shared" si="166"/>
        <v>0.17399999999999999</v>
      </c>
      <c r="N1559" s="30">
        <v>6966666679964</v>
      </c>
      <c r="O1559" s="27">
        <v>85</v>
      </c>
      <c r="P1559" s="27">
        <v>8516</v>
      </c>
      <c r="Q1559" s="27" t="s">
        <v>97</v>
      </c>
      <c r="R1559" s="31">
        <f>VLOOKUP(Q1559,[1]Страна!D$1:F$120,2,FALSE)</f>
        <v>0.05</v>
      </c>
      <c r="S1559" s="32" t="s">
        <v>28</v>
      </c>
      <c r="T1559" s="27" t="str">
        <f>VLOOKUP(S1559,[1]Страна!$A$2:$B$246,2,0)</f>
        <v>КИТАЙ</v>
      </c>
      <c r="W1559" s="34"/>
      <c r="X1559" s="35"/>
      <c r="Y1559" s="35"/>
      <c r="Z1559" s="36"/>
      <c r="AA1559" s="37"/>
      <c r="AB1559" s="38"/>
      <c r="AC1559" s="39"/>
    </row>
    <row r="1560" spans="1:29" ht="10.5" customHeight="1">
      <c r="A1560" s="25" t="s">
        <v>2080</v>
      </c>
      <c r="B1560" s="26" t="s">
        <v>2081</v>
      </c>
      <c r="C1560" s="27">
        <v>10</v>
      </c>
      <c r="D1560" s="27" t="s">
        <v>220</v>
      </c>
      <c r="E1560" s="28">
        <v>62</v>
      </c>
      <c r="F1560" s="28">
        <f>C1560*E1560</f>
        <v>620</v>
      </c>
      <c r="G1560" s="28"/>
      <c r="H1560" s="28">
        <v>3.1</v>
      </c>
      <c r="I1560" s="28">
        <v>3.6</v>
      </c>
      <c r="J1560" s="29">
        <v>4.0953000000000003E-2</v>
      </c>
      <c r="K1560" s="28">
        <v>31</v>
      </c>
      <c r="L1560" s="28">
        <v>36</v>
      </c>
      <c r="M1560" s="29">
        <f t="shared" si="166"/>
        <v>0.40953000000000006</v>
      </c>
      <c r="N1560" s="30"/>
      <c r="O1560" s="27"/>
      <c r="P1560" s="27"/>
      <c r="Q1560" s="27" t="s">
        <v>97</v>
      </c>
      <c r="R1560" s="31">
        <f>VLOOKUP(Q1560,[1]Страна!D$1:F$120,2,FALSE)</f>
        <v>0.05</v>
      </c>
      <c r="S1560" s="32" t="s">
        <v>28</v>
      </c>
      <c r="T1560" s="27" t="str">
        <f>VLOOKUP(S1560,[1]Страна!$A$2:$B$246,2,0)</f>
        <v>КИТАЙ</v>
      </c>
      <c r="W1560" s="34"/>
      <c r="X1560" s="35"/>
      <c r="Y1560" s="35"/>
      <c r="Z1560" s="36"/>
      <c r="AA1560" s="37"/>
      <c r="AB1560" s="38"/>
      <c r="AC1560" s="39"/>
    </row>
    <row r="1561" spans="1:29" ht="10.5" customHeight="1">
      <c r="A1561" s="25">
        <v>198190</v>
      </c>
      <c r="B1561" s="26" t="s">
        <v>2082</v>
      </c>
      <c r="C1561" s="27">
        <v>2</v>
      </c>
      <c r="D1561" s="27" t="s">
        <v>26</v>
      </c>
      <c r="E1561" s="28">
        <v>2047</v>
      </c>
      <c r="F1561" s="28">
        <v>4094</v>
      </c>
      <c r="G1561" s="28">
        <v>204.70000000000002</v>
      </c>
      <c r="H1561" s="28">
        <v>3.6</v>
      </c>
      <c r="I1561" s="28">
        <v>4</v>
      </c>
      <c r="J1561" s="29">
        <v>2.1951999999999999E-2</v>
      </c>
      <c r="K1561" s="28">
        <v>7.2</v>
      </c>
      <c r="L1561" s="28">
        <v>8</v>
      </c>
      <c r="M1561" s="29">
        <f t="shared" si="166"/>
        <v>4.3903999999999999E-2</v>
      </c>
      <c r="N1561" s="30">
        <v>5055539116437</v>
      </c>
      <c r="O1561" s="27">
        <v>85</v>
      </c>
      <c r="P1561" s="27">
        <v>8516</v>
      </c>
      <c r="Q1561" s="27" t="s">
        <v>97</v>
      </c>
      <c r="R1561" s="31">
        <f>VLOOKUP(Q1561,[1]Страна!D$1:F$120,2,FALSE)</f>
        <v>0.05</v>
      </c>
      <c r="S1561" s="32" t="s">
        <v>28</v>
      </c>
      <c r="T1561" s="27" t="str">
        <f>VLOOKUP(S1561,[1]Страна!$A$2:$B$246,2,0)</f>
        <v>КИТАЙ</v>
      </c>
      <c r="W1561" s="34"/>
      <c r="X1561" s="35"/>
      <c r="Y1561" s="35"/>
      <c r="Z1561" s="36"/>
      <c r="AA1561" s="37"/>
      <c r="AB1561" s="38"/>
      <c r="AC1561" s="39"/>
    </row>
    <row r="1562" spans="1:29" ht="10.5" customHeight="1">
      <c r="A1562" s="25">
        <v>24203</v>
      </c>
      <c r="B1562" s="26" t="s">
        <v>2083</v>
      </c>
      <c r="C1562" s="27">
        <v>2</v>
      </c>
      <c r="D1562" s="27" t="s">
        <v>26</v>
      </c>
      <c r="E1562" s="28">
        <v>3385</v>
      </c>
      <c r="F1562" s="28">
        <v>6770</v>
      </c>
      <c r="G1562" s="28">
        <v>338.5</v>
      </c>
      <c r="H1562" s="28">
        <v>2.5</v>
      </c>
      <c r="I1562" s="28">
        <v>3</v>
      </c>
      <c r="J1562" s="29">
        <v>2.6071E-2</v>
      </c>
      <c r="K1562" s="28">
        <v>5</v>
      </c>
      <c r="L1562" s="28">
        <v>6</v>
      </c>
      <c r="M1562" s="29">
        <f t="shared" si="166"/>
        <v>5.2142000000000001E-2</v>
      </c>
      <c r="N1562" s="30">
        <v>5055539103840</v>
      </c>
      <c r="O1562" s="27">
        <v>85</v>
      </c>
      <c r="P1562" s="27">
        <v>8516</v>
      </c>
      <c r="Q1562" s="27" t="s">
        <v>97</v>
      </c>
      <c r="R1562" s="31">
        <f>VLOOKUP(Q1562,[1]Страна!D$1:F$120,2,FALSE)</f>
        <v>0.05</v>
      </c>
      <c r="S1562" s="32" t="s">
        <v>28</v>
      </c>
      <c r="T1562" s="27" t="str">
        <f>VLOOKUP(S1562,[1]Страна!$A$2:$B$246,2,0)</f>
        <v>КИТАЙ</v>
      </c>
      <c r="W1562" s="34"/>
      <c r="X1562" s="35"/>
      <c r="Y1562" s="35"/>
      <c r="Z1562" s="36"/>
      <c r="AA1562" s="37"/>
      <c r="AB1562" s="38"/>
      <c r="AC1562" s="39"/>
    </row>
    <row r="1563" spans="1:29" ht="10.5" customHeight="1">
      <c r="A1563" s="25">
        <v>34781</v>
      </c>
      <c r="B1563" s="26" t="s">
        <v>2084</v>
      </c>
      <c r="C1563" s="27">
        <v>1</v>
      </c>
      <c r="D1563" s="27" t="s">
        <v>26</v>
      </c>
      <c r="E1563" s="28">
        <v>4335</v>
      </c>
      <c r="F1563" s="28">
        <v>4335</v>
      </c>
      <c r="G1563" s="28">
        <v>216.75</v>
      </c>
      <c r="H1563" s="28">
        <v>4.5</v>
      </c>
      <c r="I1563" s="28">
        <v>5</v>
      </c>
      <c r="J1563" s="29">
        <v>2.5000000000000001E-2</v>
      </c>
      <c r="K1563" s="28">
        <v>4.5</v>
      </c>
      <c r="L1563" s="28">
        <v>5</v>
      </c>
      <c r="M1563" s="29">
        <f t="shared" si="166"/>
        <v>2.5000000000000001E-2</v>
      </c>
      <c r="N1563" s="30">
        <v>5055539101990</v>
      </c>
      <c r="O1563" s="27">
        <v>85</v>
      </c>
      <c r="P1563" s="27">
        <v>8516</v>
      </c>
      <c r="Q1563" s="27" t="s">
        <v>97</v>
      </c>
      <c r="R1563" s="31">
        <f>VLOOKUP(Q1563,[1]Страна!D$1:F$120,2,FALSE)</f>
        <v>0.05</v>
      </c>
      <c r="S1563" s="32" t="s">
        <v>28</v>
      </c>
      <c r="T1563" s="27" t="str">
        <f>VLOOKUP(S1563,[1]Страна!$A$2:$B$246,2,0)</f>
        <v>КИТАЙ</v>
      </c>
      <c r="W1563" s="34"/>
      <c r="X1563" s="35"/>
      <c r="Y1563" s="35"/>
      <c r="Z1563" s="36"/>
      <c r="AA1563" s="37"/>
      <c r="AB1563" s="38"/>
      <c r="AC1563" s="39"/>
    </row>
    <row r="1564" spans="1:29" ht="10.5" customHeight="1">
      <c r="A1564" s="25">
        <v>221943</v>
      </c>
      <c r="B1564" s="26" t="s">
        <v>2085</v>
      </c>
      <c r="C1564" s="27">
        <v>4</v>
      </c>
      <c r="D1564" s="27" t="s">
        <v>26</v>
      </c>
      <c r="E1564" s="28">
        <v>3867</v>
      </c>
      <c r="F1564" s="28">
        <v>15468</v>
      </c>
      <c r="G1564" s="28">
        <v>773.4</v>
      </c>
      <c r="H1564" s="28">
        <v>4.5</v>
      </c>
      <c r="I1564" s="28">
        <v>5</v>
      </c>
      <c r="J1564" s="29">
        <v>4.2108E-2</v>
      </c>
      <c r="K1564" s="28">
        <v>18</v>
      </c>
      <c r="L1564" s="28">
        <v>20</v>
      </c>
      <c r="M1564" s="29">
        <f t="shared" si="166"/>
        <v>0.168432</v>
      </c>
      <c r="N1564" s="30">
        <v>5055539121844</v>
      </c>
      <c r="O1564" s="27">
        <v>85</v>
      </c>
      <c r="P1564" s="27">
        <v>8516</v>
      </c>
      <c r="Q1564" s="27" t="s">
        <v>97</v>
      </c>
      <c r="R1564" s="31">
        <f>VLOOKUP(Q1564,[1]Страна!D$1:F$120,2,FALSE)</f>
        <v>0.05</v>
      </c>
      <c r="S1564" s="32" t="s">
        <v>28</v>
      </c>
      <c r="T1564" s="27" t="str">
        <f>VLOOKUP(S1564,[1]Страна!$A$2:$B$246,2,0)</f>
        <v>КИТАЙ</v>
      </c>
      <c r="W1564" s="34"/>
      <c r="X1564" s="35"/>
      <c r="Y1564" s="35"/>
      <c r="Z1564" s="36"/>
      <c r="AA1564" s="37"/>
      <c r="AB1564" s="38"/>
      <c r="AC1564" s="39"/>
    </row>
    <row r="1565" spans="1:29" ht="10.5" customHeight="1">
      <c r="A1565" s="25">
        <v>229468</v>
      </c>
      <c r="B1565" s="26" t="s">
        <v>2086</v>
      </c>
      <c r="C1565" s="27">
        <v>1</v>
      </c>
      <c r="D1565" s="27" t="s">
        <v>26</v>
      </c>
      <c r="E1565" s="28">
        <v>4522</v>
      </c>
      <c r="F1565" s="28">
        <v>4522</v>
      </c>
      <c r="G1565" s="28">
        <v>226.10000000000002</v>
      </c>
      <c r="H1565" s="28">
        <v>2.68</v>
      </c>
      <c r="I1565" s="28">
        <v>2.9</v>
      </c>
      <c r="J1565" s="29">
        <v>5.0049999999999997E-2</v>
      </c>
      <c r="K1565" s="28">
        <v>2.68</v>
      </c>
      <c r="L1565" s="28">
        <v>2.9</v>
      </c>
      <c r="M1565" s="29">
        <f t="shared" si="166"/>
        <v>5.0049999999999997E-2</v>
      </c>
      <c r="N1565" s="30">
        <v>0</v>
      </c>
      <c r="O1565" s="27">
        <v>85</v>
      </c>
      <c r="P1565" s="27">
        <v>8516</v>
      </c>
      <c r="Q1565" s="27" t="s">
        <v>97</v>
      </c>
      <c r="R1565" s="31">
        <f>VLOOKUP(Q1565,[1]Страна!D$1:F$120,2,FALSE)</f>
        <v>0.05</v>
      </c>
      <c r="S1565" s="32" t="s">
        <v>47</v>
      </c>
      <c r="T1565" s="27" t="str">
        <f>VLOOKUP(S1565,[1]Страна!$A$2:$B$246,2,0)</f>
        <v>РОССИЯ</v>
      </c>
      <c r="W1565" s="34"/>
      <c r="X1565" s="35"/>
      <c r="Y1565" s="35"/>
      <c r="Z1565" s="36"/>
      <c r="AA1565" s="37"/>
      <c r="AB1565" s="38"/>
      <c r="AC1565" s="39"/>
    </row>
    <row r="1566" spans="1:29" ht="10.5" customHeight="1">
      <c r="A1566" s="25">
        <v>31996</v>
      </c>
      <c r="B1566" s="26" t="s">
        <v>2087</v>
      </c>
      <c r="C1566" s="27">
        <v>1</v>
      </c>
      <c r="D1566" s="27" t="s">
        <v>26</v>
      </c>
      <c r="E1566" s="28">
        <v>1499</v>
      </c>
      <c r="F1566" s="28">
        <v>1499</v>
      </c>
      <c r="G1566" s="28">
        <v>74.95</v>
      </c>
      <c r="H1566" s="28">
        <v>4.7</v>
      </c>
      <c r="I1566" s="28">
        <v>5</v>
      </c>
      <c r="J1566" s="29">
        <v>4.9000000000000002E-2</v>
      </c>
      <c r="K1566" s="28">
        <v>4.7</v>
      </c>
      <c r="L1566" s="28">
        <v>5</v>
      </c>
      <c r="M1566" s="29">
        <f t="shared" si="166"/>
        <v>4.9000000000000002E-2</v>
      </c>
      <c r="N1566" s="30">
        <v>4607129348837</v>
      </c>
      <c r="O1566" s="27">
        <v>85</v>
      </c>
      <c r="P1566" s="27">
        <v>8516</v>
      </c>
      <c r="Q1566" s="27" t="s">
        <v>97</v>
      </c>
      <c r="R1566" s="31">
        <f>VLOOKUP(Q1566,[1]Страна!D$1:F$120,2,FALSE)</f>
        <v>0.05</v>
      </c>
      <c r="S1566" s="32" t="s">
        <v>28</v>
      </c>
      <c r="T1566" s="27" t="str">
        <f>VLOOKUP(S1566,[1]Страна!$A$2:$B$246,2,0)</f>
        <v>КИТАЙ</v>
      </c>
      <c r="W1566" s="34"/>
      <c r="X1566" s="35"/>
      <c r="Y1566" s="35"/>
      <c r="Z1566" s="36"/>
      <c r="AA1566" s="37"/>
      <c r="AB1566" s="38"/>
      <c r="AC1566" s="39"/>
    </row>
    <row r="1567" spans="1:29" ht="10.5" customHeight="1">
      <c r="A1567" s="25">
        <v>175696</v>
      </c>
      <c r="B1567" s="26" t="s">
        <v>2088</v>
      </c>
      <c r="C1567" s="27">
        <v>1</v>
      </c>
      <c r="D1567" s="27" t="s">
        <v>26</v>
      </c>
      <c r="E1567" s="28">
        <v>2802</v>
      </c>
      <c r="F1567" s="28">
        <v>2802</v>
      </c>
      <c r="G1567" s="28">
        <v>140.1</v>
      </c>
      <c r="H1567" s="28">
        <v>2.5</v>
      </c>
      <c r="I1567" s="28">
        <v>3</v>
      </c>
      <c r="J1567" s="29">
        <v>1.4999999999999999E-2</v>
      </c>
      <c r="K1567" s="28">
        <v>2.5</v>
      </c>
      <c r="L1567" s="28">
        <v>3</v>
      </c>
      <c r="M1567" s="29">
        <f t="shared" si="166"/>
        <v>1.4999999999999999E-2</v>
      </c>
      <c r="N1567" s="30">
        <v>5055323612152</v>
      </c>
      <c r="O1567" s="27">
        <v>85</v>
      </c>
      <c r="P1567" s="27">
        <v>8516</v>
      </c>
      <c r="Q1567" s="27" t="s">
        <v>97</v>
      </c>
      <c r="R1567" s="31">
        <f>VLOOKUP(Q1567,[1]Страна!D$1:F$120,2,FALSE)</f>
        <v>0.05</v>
      </c>
      <c r="S1567" s="32" t="s">
        <v>28</v>
      </c>
      <c r="T1567" s="27" t="str">
        <f>VLOOKUP(S1567,[1]Страна!$A$2:$B$246,2,0)</f>
        <v>КИТАЙ</v>
      </c>
      <c r="W1567" s="34"/>
      <c r="X1567" s="35"/>
      <c r="Y1567" s="35"/>
      <c r="Z1567" s="36"/>
      <c r="AA1567" s="37"/>
      <c r="AB1567" s="38"/>
      <c r="AC1567" s="39"/>
    </row>
    <row r="1568" spans="1:29" ht="10.5" customHeight="1">
      <c r="A1568" s="25">
        <v>53045</v>
      </c>
      <c r="B1568" s="26" t="s">
        <v>2089</v>
      </c>
      <c r="C1568" s="27">
        <v>1</v>
      </c>
      <c r="D1568" s="27" t="s">
        <v>26</v>
      </c>
      <c r="E1568" s="28">
        <v>1995</v>
      </c>
      <c r="F1568" s="28">
        <v>1995</v>
      </c>
      <c r="G1568" s="28">
        <v>99.75</v>
      </c>
      <c r="H1568" s="28">
        <v>3.26</v>
      </c>
      <c r="I1568" s="28">
        <v>3.63</v>
      </c>
      <c r="J1568" s="29">
        <v>1.2500000000000001E-2</v>
      </c>
      <c r="K1568" s="28">
        <v>3.26</v>
      </c>
      <c r="L1568" s="28">
        <v>3.63</v>
      </c>
      <c r="M1568" s="29">
        <f t="shared" si="166"/>
        <v>1.2500000000000001E-2</v>
      </c>
      <c r="N1568" s="30">
        <v>5055323605314</v>
      </c>
      <c r="O1568" s="27">
        <v>85</v>
      </c>
      <c r="P1568" s="27">
        <v>8516</v>
      </c>
      <c r="Q1568" s="27" t="s">
        <v>97</v>
      </c>
      <c r="R1568" s="31">
        <f>VLOOKUP(Q1568,[1]Страна!D$1:F$120,2,FALSE)</f>
        <v>0.05</v>
      </c>
      <c r="S1568" s="32" t="s">
        <v>28</v>
      </c>
      <c r="T1568" s="27" t="str">
        <f>VLOOKUP(S1568,[1]Страна!$A$2:$B$246,2,0)</f>
        <v>КИТАЙ</v>
      </c>
      <c r="W1568" s="34"/>
      <c r="X1568" s="35"/>
      <c r="Y1568" s="35"/>
      <c r="Z1568" s="36"/>
      <c r="AA1568" s="37"/>
      <c r="AB1568" s="38"/>
      <c r="AC1568" s="39"/>
    </row>
    <row r="1569" spans="1:29" ht="10.5" customHeight="1">
      <c r="A1569" s="25">
        <v>52233</v>
      </c>
      <c r="B1569" s="26" t="s">
        <v>2090</v>
      </c>
      <c r="C1569" s="27">
        <v>1</v>
      </c>
      <c r="D1569" s="27" t="s">
        <v>26</v>
      </c>
      <c r="E1569" s="28">
        <v>5967</v>
      </c>
      <c r="F1569" s="28">
        <v>5967</v>
      </c>
      <c r="G1569" s="28">
        <v>298.35000000000002</v>
      </c>
      <c r="H1569" s="28">
        <v>6.21</v>
      </c>
      <c r="I1569" s="28">
        <v>6.9</v>
      </c>
      <c r="J1569" s="29">
        <v>3.8313E-2</v>
      </c>
      <c r="K1569" s="28">
        <v>6.21</v>
      </c>
      <c r="L1569" s="28">
        <v>6.9</v>
      </c>
      <c r="M1569" s="29">
        <f t="shared" si="166"/>
        <v>3.8313E-2</v>
      </c>
      <c r="N1569" s="30">
        <v>5055323606717</v>
      </c>
      <c r="O1569" s="27">
        <v>85</v>
      </c>
      <c r="P1569" s="27">
        <v>8516</v>
      </c>
      <c r="Q1569" s="27" t="s">
        <v>97</v>
      </c>
      <c r="R1569" s="31">
        <f>VLOOKUP(Q1569,[1]Страна!D$1:F$120,2,FALSE)</f>
        <v>0.05</v>
      </c>
      <c r="S1569" s="32" t="s">
        <v>28</v>
      </c>
      <c r="T1569" s="27" t="str">
        <f>VLOOKUP(S1569,[1]Страна!$A$2:$B$246,2,0)</f>
        <v>КИТАЙ</v>
      </c>
      <c r="W1569" s="34"/>
      <c r="X1569" s="35"/>
      <c r="Y1569" s="35"/>
      <c r="Z1569" s="36"/>
      <c r="AA1569" s="37"/>
      <c r="AB1569" s="38"/>
      <c r="AC1569" s="39"/>
    </row>
    <row r="1570" spans="1:29" ht="10.5" customHeight="1">
      <c r="A1570" s="25">
        <v>198193</v>
      </c>
      <c r="B1570" s="26" t="s">
        <v>2091</v>
      </c>
      <c r="C1570" s="27">
        <v>1</v>
      </c>
      <c r="D1570" s="27" t="s">
        <v>26</v>
      </c>
      <c r="E1570" s="28">
        <v>6044</v>
      </c>
      <c r="F1570" s="28">
        <v>6044</v>
      </c>
      <c r="G1570" s="28">
        <v>302.2</v>
      </c>
      <c r="H1570" s="28">
        <v>6.4</v>
      </c>
      <c r="I1570" s="28">
        <v>8</v>
      </c>
      <c r="J1570" s="29">
        <v>4.6632E-2</v>
      </c>
      <c r="K1570" s="28">
        <v>6.4</v>
      </c>
      <c r="L1570" s="28">
        <v>8</v>
      </c>
      <c r="M1570" s="29">
        <f t="shared" si="166"/>
        <v>4.6632E-2</v>
      </c>
      <c r="N1570" s="30">
        <v>5055323611667</v>
      </c>
      <c r="O1570" s="27">
        <v>85</v>
      </c>
      <c r="P1570" s="27">
        <v>8516</v>
      </c>
      <c r="Q1570" s="27" t="s">
        <v>97</v>
      </c>
      <c r="R1570" s="31">
        <f>VLOOKUP(Q1570,[1]Страна!D$1:F$120,2,FALSE)</f>
        <v>0.05</v>
      </c>
      <c r="S1570" s="32" t="s">
        <v>28</v>
      </c>
      <c r="T1570" s="27" t="str">
        <f>VLOOKUP(S1570,[1]Страна!$A$2:$B$246,2,0)</f>
        <v>КИТАЙ</v>
      </c>
      <c r="W1570" s="34"/>
      <c r="X1570" s="35"/>
      <c r="Y1570" s="35"/>
      <c r="Z1570" s="36"/>
      <c r="AA1570" s="37"/>
      <c r="AB1570" s="38"/>
      <c r="AC1570" s="39"/>
    </row>
    <row r="1571" spans="1:29" ht="10.5" customHeight="1">
      <c r="A1571" s="25">
        <v>74731</v>
      </c>
      <c r="B1571" s="26" t="s">
        <v>2092</v>
      </c>
      <c r="C1571" s="27">
        <v>1</v>
      </c>
      <c r="D1571" s="27" t="s">
        <v>26</v>
      </c>
      <c r="E1571" s="28">
        <v>5644</v>
      </c>
      <c r="F1571" s="28">
        <v>5644</v>
      </c>
      <c r="G1571" s="28">
        <v>282.2</v>
      </c>
      <c r="H1571" s="28">
        <v>5.9</v>
      </c>
      <c r="I1571" s="28">
        <v>6.8</v>
      </c>
      <c r="J1571" s="29">
        <v>4.1943000000000001E-2</v>
      </c>
      <c r="K1571" s="28">
        <v>5.9</v>
      </c>
      <c r="L1571" s="28">
        <v>6.8</v>
      </c>
      <c r="M1571" s="29">
        <f t="shared" si="166"/>
        <v>4.1943000000000001E-2</v>
      </c>
      <c r="N1571" s="30">
        <v>5055323611643</v>
      </c>
      <c r="O1571" s="27">
        <v>85</v>
      </c>
      <c r="P1571" s="27">
        <v>8516</v>
      </c>
      <c r="Q1571" s="27" t="s">
        <v>97</v>
      </c>
      <c r="R1571" s="31">
        <f>VLOOKUP(Q1571,[1]Страна!D$1:F$120,2,FALSE)</f>
        <v>0.05</v>
      </c>
      <c r="S1571" s="32" t="s">
        <v>28</v>
      </c>
      <c r="T1571" s="27" t="str">
        <f>VLOOKUP(S1571,[1]Страна!$A$2:$B$246,2,0)</f>
        <v>КИТАЙ</v>
      </c>
      <c r="W1571" s="34"/>
      <c r="X1571" s="35"/>
      <c r="Y1571" s="35"/>
      <c r="Z1571" s="36"/>
      <c r="AA1571" s="37"/>
      <c r="AB1571" s="38"/>
      <c r="AC1571" s="39"/>
    </row>
    <row r="1572" spans="1:29" ht="10.5" customHeight="1">
      <c r="A1572" s="25">
        <v>60706</v>
      </c>
      <c r="B1572" s="26" t="s">
        <v>2093</v>
      </c>
      <c r="C1572" s="27">
        <v>1</v>
      </c>
      <c r="D1572" s="27" t="s">
        <v>26</v>
      </c>
      <c r="E1572" s="28">
        <v>5653</v>
      </c>
      <c r="F1572" s="28">
        <v>5653</v>
      </c>
      <c r="G1572" s="28">
        <v>282.65000000000003</v>
      </c>
      <c r="H1572" s="28">
        <v>5.4</v>
      </c>
      <c r="I1572" s="28">
        <v>6</v>
      </c>
      <c r="J1572" s="29">
        <v>4.3296000000000001E-2</v>
      </c>
      <c r="K1572" s="28">
        <v>5.4</v>
      </c>
      <c r="L1572" s="28">
        <v>6</v>
      </c>
      <c r="M1572" s="29">
        <f t="shared" si="166"/>
        <v>4.3296000000000001E-2</v>
      </c>
      <c r="N1572" s="30">
        <v>5055323611643</v>
      </c>
      <c r="O1572" s="27">
        <v>85</v>
      </c>
      <c r="P1572" s="27">
        <v>8516</v>
      </c>
      <c r="Q1572" s="27" t="s">
        <v>97</v>
      </c>
      <c r="R1572" s="31">
        <f>VLOOKUP(Q1572,[1]Страна!D$1:F$120,2,FALSE)</f>
        <v>0.05</v>
      </c>
      <c r="S1572" s="32" t="s">
        <v>28</v>
      </c>
      <c r="T1572" s="27" t="str">
        <f>VLOOKUP(S1572,[1]Страна!$A$2:$B$246,2,0)</f>
        <v>КИТАЙ</v>
      </c>
      <c r="W1572" s="34"/>
      <c r="X1572" s="35"/>
      <c r="Y1572" s="35"/>
      <c r="Z1572" s="36"/>
      <c r="AA1572" s="37"/>
      <c r="AB1572" s="38"/>
      <c r="AC1572" s="39"/>
    </row>
    <row r="1573" spans="1:29" ht="10.5" customHeight="1">
      <c r="A1573" s="25">
        <v>52237</v>
      </c>
      <c r="B1573" s="26" t="s">
        <v>2094</v>
      </c>
      <c r="C1573" s="27">
        <v>1</v>
      </c>
      <c r="D1573" s="27" t="s">
        <v>26</v>
      </c>
      <c r="E1573" s="28">
        <v>5732</v>
      </c>
      <c r="F1573" s="28">
        <v>5732</v>
      </c>
      <c r="G1573" s="28">
        <v>286.60000000000002</v>
      </c>
      <c r="H1573" s="28">
        <v>6</v>
      </c>
      <c r="I1573" s="28">
        <v>6.7</v>
      </c>
      <c r="J1573" s="29">
        <v>4.4021999999999999E-2</v>
      </c>
      <c r="K1573" s="28">
        <v>6</v>
      </c>
      <c r="L1573" s="28">
        <v>6.7</v>
      </c>
      <c r="M1573" s="29">
        <f t="shared" si="166"/>
        <v>4.4021999999999999E-2</v>
      </c>
      <c r="N1573" s="30">
        <v>5055323606069</v>
      </c>
      <c r="O1573" s="27">
        <v>85</v>
      </c>
      <c r="P1573" s="27">
        <v>8516</v>
      </c>
      <c r="Q1573" s="27" t="s">
        <v>97</v>
      </c>
      <c r="R1573" s="31">
        <f>VLOOKUP(Q1573,[1]Страна!D$1:F$120,2,FALSE)</f>
        <v>0.05</v>
      </c>
      <c r="S1573" s="32" t="s">
        <v>28</v>
      </c>
      <c r="T1573" s="27" t="str">
        <f>VLOOKUP(S1573,[1]Страна!$A$2:$B$246,2,0)</f>
        <v>КИТАЙ</v>
      </c>
      <c r="W1573" s="34"/>
      <c r="X1573" s="35"/>
      <c r="Y1573" s="35"/>
      <c r="Z1573" s="36"/>
      <c r="AA1573" s="37"/>
      <c r="AB1573" s="38"/>
      <c r="AC1573" s="39"/>
    </row>
    <row r="1574" spans="1:29" ht="10.5" customHeight="1">
      <c r="A1574" s="25">
        <v>52238</v>
      </c>
      <c r="B1574" s="26" t="s">
        <v>2095</v>
      </c>
      <c r="C1574" s="27">
        <v>2</v>
      </c>
      <c r="D1574" s="27" t="s">
        <v>26</v>
      </c>
      <c r="E1574" s="28">
        <v>6122</v>
      </c>
      <c r="F1574" s="28">
        <v>12244</v>
      </c>
      <c r="G1574" s="28">
        <v>612.20000000000005</v>
      </c>
      <c r="H1574" s="28">
        <v>6</v>
      </c>
      <c r="I1574" s="28">
        <v>6.7</v>
      </c>
      <c r="J1574" s="29">
        <v>4.4021999999999999E-2</v>
      </c>
      <c r="K1574" s="28">
        <v>12</v>
      </c>
      <c r="L1574" s="28">
        <v>13.4</v>
      </c>
      <c r="M1574" s="29">
        <f t="shared" si="166"/>
        <v>8.8043999999999997E-2</v>
      </c>
      <c r="N1574" s="30">
        <v>5055323606069</v>
      </c>
      <c r="O1574" s="27">
        <v>85</v>
      </c>
      <c r="P1574" s="27">
        <v>8516</v>
      </c>
      <c r="Q1574" s="27" t="s">
        <v>97</v>
      </c>
      <c r="R1574" s="31">
        <f>VLOOKUP(Q1574,[1]Страна!D$1:F$120,2,FALSE)</f>
        <v>0.05</v>
      </c>
      <c r="S1574" s="32" t="s">
        <v>28</v>
      </c>
      <c r="T1574" s="27" t="str">
        <f>VLOOKUP(S1574,[1]Страна!$A$2:$B$246,2,0)</f>
        <v>КИТАЙ</v>
      </c>
      <c r="W1574" s="34"/>
      <c r="X1574" s="35"/>
      <c r="Y1574" s="35"/>
      <c r="Z1574" s="36"/>
      <c r="AA1574" s="37"/>
      <c r="AB1574" s="38"/>
      <c r="AC1574" s="39"/>
    </row>
    <row r="1575" spans="1:29" ht="10.5" customHeight="1">
      <c r="A1575" s="25">
        <v>218041</v>
      </c>
      <c r="B1575" s="26" t="s">
        <v>2096</v>
      </c>
      <c r="C1575" s="27">
        <v>2</v>
      </c>
      <c r="D1575" s="27" t="s">
        <v>26</v>
      </c>
      <c r="E1575" s="28">
        <v>5092</v>
      </c>
      <c r="F1575" s="28">
        <v>10184</v>
      </c>
      <c r="G1575" s="28">
        <v>509.2</v>
      </c>
      <c r="H1575" s="28">
        <v>6</v>
      </c>
      <c r="I1575" s="28">
        <v>6.7</v>
      </c>
      <c r="J1575" s="29">
        <v>4.743E-2</v>
      </c>
      <c r="K1575" s="28">
        <v>12</v>
      </c>
      <c r="L1575" s="28">
        <v>13.4</v>
      </c>
      <c r="M1575" s="29">
        <f t="shared" si="166"/>
        <v>9.486E-2</v>
      </c>
      <c r="N1575" s="30">
        <v>5055323606069</v>
      </c>
      <c r="O1575" s="27">
        <v>85</v>
      </c>
      <c r="P1575" s="27">
        <v>8516</v>
      </c>
      <c r="Q1575" s="27" t="s">
        <v>97</v>
      </c>
      <c r="R1575" s="31">
        <f>VLOOKUP(Q1575,[1]Страна!D$1:F$120,2,FALSE)</f>
        <v>0.05</v>
      </c>
      <c r="S1575" s="32" t="s">
        <v>28</v>
      </c>
      <c r="T1575" s="27" t="str">
        <f>VLOOKUP(S1575,[1]Страна!$A$2:$B$246,2,0)</f>
        <v>КИТАЙ</v>
      </c>
      <c r="W1575" s="34"/>
      <c r="X1575" s="35"/>
      <c r="Y1575" s="35"/>
      <c r="Z1575" s="36"/>
      <c r="AA1575" s="37"/>
      <c r="AB1575" s="38"/>
      <c r="AC1575" s="39"/>
    </row>
    <row r="1576" spans="1:29" ht="10.5" customHeight="1">
      <c r="A1576" s="25">
        <v>205008</v>
      </c>
      <c r="B1576" s="26" t="s">
        <v>2097</v>
      </c>
      <c r="C1576" s="27">
        <v>4</v>
      </c>
      <c r="D1576" s="27" t="s">
        <v>26</v>
      </c>
      <c r="E1576" s="28">
        <v>2589</v>
      </c>
      <c r="F1576" s="28">
        <v>10356</v>
      </c>
      <c r="G1576" s="28">
        <v>517.80000000000007</v>
      </c>
      <c r="H1576" s="28">
        <v>4.8</v>
      </c>
      <c r="I1576" s="28">
        <v>5.5</v>
      </c>
      <c r="J1576" s="29">
        <v>1.8749999999999999E-2</v>
      </c>
      <c r="K1576" s="28">
        <v>19.2</v>
      </c>
      <c r="L1576" s="28">
        <v>22</v>
      </c>
      <c r="M1576" s="29">
        <f t="shared" si="166"/>
        <v>7.4999999999999997E-2</v>
      </c>
      <c r="N1576" s="30">
        <v>5055323616778</v>
      </c>
      <c r="O1576" s="27">
        <v>85</v>
      </c>
      <c r="P1576" s="27">
        <v>8516</v>
      </c>
      <c r="Q1576" s="27" t="s">
        <v>97</v>
      </c>
      <c r="R1576" s="31">
        <f>VLOOKUP(Q1576,[1]Страна!D$1:F$120,2,FALSE)</f>
        <v>0.05</v>
      </c>
      <c r="S1576" s="32" t="s">
        <v>28</v>
      </c>
      <c r="T1576" s="27" t="str">
        <f>VLOOKUP(S1576,[1]Страна!$A$2:$B$246,2,0)</f>
        <v>КИТАЙ</v>
      </c>
      <c r="W1576" s="34"/>
      <c r="X1576" s="35"/>
      <c r="Y1576" s="35"/>
      <c r="Z1576" s="36"/>
      <c r="AA1576" s="37"/>
      <c r="AB1576" s="38"/>
      <c r="AC1576" s="39"/>
    </row>
    <row r="1577" spans="1:29" ht="10.5" customHeight="1">
      <c r="A1577" s="25">
        <v>232613</v>
      </c>
      <c r="B1577" s="26" t="s">
        <v>2098</v>
      </c>
      <c r="C1577" s="27">
        <v>5</v>
      </c>
      <c r="D1577" s="27" t="s">
        <v>26</v>
      </c>
      <c r="E1577" s="28">
        <v>2338</v>
      </c>
      <c r="F1577" s="28">
        <v>11690</v>
      </c>
      <c r="G1577" s="28">
        <v>584.5</v>
      </c>
      <c r="H1577" s="28">
        <v>6</v>
      </c>
      <c r="I1577" s="28">
        <v>6.7</v>
      </c>
      <c r="J1577" s="29">
        <v>2.8799999999999999E-2</v>
      </c>
      <c r="K1577" s="28">
        <v>30</v>
      </c>
      <c r="L1577" s="28">
        <v>33.5</v>
      </c>
      <c r="M1577" s="29">
        <f t="shared" si="166"/>
        <v>0.14399999999999999</v>
      </c>
      <c r="N1577" s="30">
        <v>5055323619663</v>
      </c>
      <c r="O1577" s="27">
        <v>85</v>
      </c>
      <c r="P1577" s="27">
        <v>8516</v>
      </c>
      <c r="Q1577" s="27" t="s">
        <v>97</v>
      </c>
      <c r="R1577" s="31">
        <f>VLOOKUP(Q1577,[1]Страна!D$1:F$120,2,FALSE)</f>
        <v>0.05</v>
      </c>
      <c r="S1577" s="32" t="s">
        <v>28</v>
      </c>
      <c r="T1577" s="27" t="str">
        <f>VLOOKUP(S1577,[1]Страна!$A$2:$B$246,2,0)</f>
        <v>КИТАЙ</v>
      </c>
      <c r="W1577" s="34"/>
      <c r="X1577" s="35"/>
      <c r="Y1577" s="35"/>
      <c r="Z1577" s="36"/>
      <c r="AA1577" s="37"/>
      <c r="AB1577" s="38"/>
      <c r="AC1577" s="39"/>
    </row>
    <row r="1578" spans="1:29" ht="10.5" customHeight="1">
      <c r="A1578" s="25">
        <v>39194</v>
      </c>
      <c r="B1578" s="26" t="s">
        <v>2099</v>
      </c>
      <c r="C1578" s="27">
        <v>3</v>
      </c>
      <c r="D1578" s="27" t="s">
        <v>26</v>
      </c>
      <c r="E1578" s="28">
        <v>2630</v>
      </c>
      <c r="F1578" s="28">
        <v>7890</v>
      </c>
      <c r="G1578" s="28">
        <v>394.5</v>
      </c>
      <c r="H1578" s="28">
        <v>3.5</v>
      </c>
      <c r="I1578" s="28">
        <v>3.9</v>
      </c>
      <c r="J1578" s="29">
        <v>2.8799999999999999E-2</v>
      </c>
      <c r="K1578" s="28">
        <v>10.5</v>
      </c>
      <c r="L1578" s="28">
        <v>11.7</v>
      </c>
      <c r="M1578" s="29">
        <f t="shared" si="166"/>
        <v>8.6400000000000005E-2</v>
      </c>
      <c r="N1578" s="30">
        <v>5055323607479</v>
      </c>
      <c r="O1578" s="27">
        <v>85</v>
      </c>
      <c r="P1578" s="27">
        <v>8516</v>
      </c>
      <c r="Q1578" s="27" t="s">
        <v>97</v>
      </c>
      <c r="R1578" s="31">
        <f>VLOOKUP(Q1578,[1]Страна!D$1:F$120,2,FALSE)</f>
        <v>0.05</v>
      </c>
      <c r="S1578" s="32" t="s">
        <v>28</v>
      </c>
      <c r="T1578" s="27" t="str">
        <f>VLOOKUP(S1578,[1]Страна!$A$2:$B$246,2,0)</f>
        <v>КИТАЙ</v>
      </c>
      <c r="W1578" s="34"/>
      <c r="X1578" s="35"/>
      <c r="Y1578" s="35"/>
      <c r="Z1578" s="36"/>
      <c r="AA1578" s="37"/>
      <c r="AB1578" s="38"/>
      <c r="AC1578" s="39"/>
    </row>
    <row r="1579" spans="1:29" ht="10.5" customHeight="1">
      <c r="A1579" s="25">
        <v>39195</v>
      </c>
      <c r="B1579" s="26" t="s">
        <v>2100</v>
      </c>
      <c r="C1579" s="27">
        <v>1</v>
      </c>
      <c r="D1579" s="27" t="s">
        <v>26</v>
      </c>
      <c r="E1579" s="28">
        <v>2734</v>
      </c>
      <c r="F1579" s="28">
        <v>2734</v>
      </c>
      <c r="G1579" s="28">
        <v>136.70000000000002</v>
      </c>
      <c r="H1579" s="28">
        <v>3.5</v>
      </c>
      <c r="I1579" s="28">
        <v>3.9</v>
      </c>
      <c r="J1579" s="29">
        <v>2.8799999999999999E-2</v>
      </c>
      <c r="K1579" s="28">
        <v>3.5</v>
      </c>
      <c r="L1579" s="28">
        <v>3.9</v>
      </c>
      <c r="M1579" s="29">
        <f t="shared" si="166"/>
        <v>2.8799999999999999E-2</v>
      </c>
      <c r="N1579" s="30">
        <v>5055323607479</v>
      </c>
      <c r="O1579" s="27">
        <v>85</v>
      </c>
      <c r="P1579" s="27">
        <v>8516</v>
      </c>
      <c r="Q1579" s="27" t="s">
        <v>97</v>
      </c>
      <c r="R1579" s="31">
        <f>VLOOKUP(Q1579,[1]Страна!D$1:F$120,2,FALSE)</f>
        <v>0.05</v>
      </c>
      <c r="S1579" s="32" t="s">
        <v>28</v>
      </c>
      <c r="T1579" s="27" t="str">
        <f>VLOOKUP(S1579,[1]Страна!$A$2:$B$246,2,0)</f>
        <v>КИТАЙ</v>
      </c>
      <c r="W1579" s="34"/>
      <c r="X1579" s="35"/>
      <c r="Y1579" s="35"/>
      <c r="Z1579" s="36"/>
      <c r="AA1579" s="37"/>
      <c r="AB1579" s="38"/>
      <c r="AC1579" s="39"/>
    </row>
    <row r="1580" spans="1:29" ht="10.5" customHeight="1">
      <c r="A1580" s="25">
        <v>229709</v>
      </c>
      <c r="B1580" s="26" t="s">
        <v>2101</v>
      </c>
      <c r="C1580" s="27">
        <v>5</v>
      </c>
      <c r="D1580" s="27" t="s">
        <v>26</v>
      </c>
      <c r="E1580" s="28">
        <v>2252</v>
      </c>
      <c r="F1580" s="28">
        <v>11260</v>
      </c>
      <c r="G1580" s="28">
        <v>563</v>
      </c>
      <c r="H1580" s="28">
        <v>3.5</v>
      </c>
      <c r="I1580" s="28">
        <v>5</v>
      </c>
      <c r="J1580" s="29">
        <v>1.8749999999999999E-2</v>
      </c>
      <c r="K1580" s="28">
        <v>17.5</v>
      </c>
      <c r="L1580" s="28">
        <v>25</v>
      </c>
      <c r="M1580" s="29">
        <f t="shared" si="166"/>
        <v>9.375E-2</v>
      </c>
      <c r="N1580" s="30">
        <v>5055323620737</v>
      </c>
      <c r="O1580" s="27">
        <v>85</v>
      </c>
      <c r="P1580" s="27">
        <v>8516</v>
      </c>
      <c r="Q1580" s="27" t="s">
        <v>97</v>
      </c>
      <c r="R1580" s="31">
        <f>VLOOKUP(Q1580,[1]Страна!D$1:F$120,2,FALSE)</f>
        <v>0.05</v>
      </c>
      <c r="S1580" s="32" t="s">
        <v>28</v>
      </c>
      <c r="T1580" s="27" t="str">
        <f>VLOOKUP(S1580,[1]Страна!$A$2:$B$246,2,0)</f>
        <v>КИТАЙ</v>
      </c>
      <c r="W1580" s="34"/>
      <c r="X1580" s="35"/>
      <c r="Y1580" s="35"/>
      <c r="Z1580" s="36"/>
      <c r="AA1580" s="37"/>
      <c r="AB1580" s="38"/>
      <c r="AC1580" s="39"/>
    </row>
    <row r="1581" spans="1:29" ht="10.5" customHeight="1">
      <c r="A1581" s="25" t="s">
        <v>2102</v>
      </c>
      <c r="B1581" s="26" t="s">
        <v>2103</v>
      </c>
      <c r="C1581" s="27">
        <v>50</v>
      </c>
      <c r="D1581" s="27" t="s">
        <v>26</v>
      </c>
      <c r="E1581" s="28">
        <v>2312</v>
      </c>
      <c r="F1581" s="28">
        <f>C1581*E1581</f>
        <v>115600</v>
      </c>
      <c r="G1581" s="28"/>
      <c r="H1581" s="28">
        <v>4.8</v>
      </c>
      <c r="I1581" s="28">
        <f>H1581+1</f>
        <v>5.8</v>
      </c>
      <c r="J1581" s="29">
        <v>4.224E-2</v>
      </c>
      <c r="K1581" s="28"/>
      <c r="L1581" s="28"/>
      <c r="M1581" s="29"/>
      <c r="N1581" s="30"/>
      <c r="O1581" s="27">
        <v>85</v>
      </c>
      <c r="P1581" s="27">
        <v>8516</v>
      </c>
      <c r="Q1581" s="27" t="s">
        <v>97</v>
      </c>
      <c r="R1581" s="31">
        <f>VLOOKUP(Q1581,[1]Страна!D$1:F$120,2,FALSE)</f>
        <v>0.05</v>
      </c>
      <c r="S1581" s="32" t="s">
        <v>28</v>
      </c>
      <c r="T1581" s="27" t="str">
        <f>VLOOKUP(S1581,[1]Страна!$A$2:$B$246,2,0)</f>
        <v>КИТАЙ</v>
      </c>
      <c r="W1581" s="34"/>
      <c r="X1581" s="35"/>
      <c r="Y1581" s="35"/>
      <c r="Z1581" s="36"/>
      <c r="AA1581" s="37"/>
      <c r="AB1581" s="38"/>
      <c r="AC1581" s="39"/>
    </row>
    <row r="1582" spans="1:29" ht="10.5" customHeight="1">
      <c r="A1582" s="25" t="s">
        <v>2104</v>
      </c>
      <c r="B1582" s="26" t="s">
        <v>2103</v>
      </c>
      <c r="C1582" s="27">
        <v>170</v>
      </c>
      <c r="D1582" s="27" t="s">
        <v>26</v>
      </c>
      <c r="E1582" s="28">
        <v>2077</v>
      </c>
      <c r="F1582" s="28">
        <v>353090</v>
      </c>
      <c r="G1582" s="28"/>
      <c r="H1582" s="28">
        <v>4</v>
      </c>
      <c r="I1582" s="28">
        <v>4.5</v>
      </c>
      <c r="J1582" s="29">
        <v>2.93E-2</v>
      </c>
      <c r="K1582" s="28"/>
      <c r="L1582" s="28"/>
      <c r="M1582" s="29"/>
      <c r="N1582" s="30"/>
      <c r="O1582" s="27">
        <v>85</v>
      </c>
      <c r="P1582" s="27">
        <v>8516</v>
      </c>
      <c r="Q1582" s="27" t="s">
        <v>97</v>
      </c>
      <c r="R1582" s="31">
        <f>VLOOKUP(Q1582,[1]Страна!D$1:F$120,2,FALSE)</f>
        <v>0.05</v>
      </c>
      <c r="S1582" s="32" t="s">
        <v>28</v>
      </c>
      <c r="T1582" s="27" t="str">
        <f>VLOOKUP(S1582,[1]Страна!$A$2:$B$246,2,0)</f>
        <v>КИТАЙ</v>
      </c>
      <c r="W1582" s="34"/>
      <c r="X1582" s="35"/>
      <c r="Y1582" s="35"/>
      <c r="Z1582" s="36"/>
      <c r="AA1582" s="37"/>
      <c r="AB1582" s="38"/>
      <c r="AC1582" s="39"/>
    </row>
    <row r="1583" spans="1:29" ht="10.5" customHeight="1">
      <c r="A1583" s="41">
        <v>222937</v>
      </c>
      <c r="B1583" s="42" t="s">
        <v>2105</v>
      </c>
      <c r="C1583" s="43">
        <v>2</v>
      </c>
      <c r="D1583" s="44" t="s">
        <v>26</v>
      </c>
      <c r="E1583" s="45">
        <v>3375</v>
      </c>
      <c r="F1583" s="45">
        <v>6750</v>
      </c>
      <c r="G1583" s="46">
        <v>337.5</v>
      </c>
      <c r="H1583" s="46">
        <v>3.5</v>
      </c>
      <c r="I1583" s="46">
        <v>5</v>
      </c>
      <c r="J1583" s="47">
        <v>9.9000000000000008E-3</v>
      </c>
      <c r="K1583" s="46">
        <v>7</v>
      </c>
      <c r="L1583" s="46">
        <v>10</v>
      </c>
      <c r="M1583" s="47">
        <v>1.9800000000000002E-2</v>
      </c>
      <c r="N1583" s="48" t="s">
        <v>2106</v>
      </c>
      <c r="O1583" s="49">
        <v>85</v>
      </c>
      <c r="P1583" s="49">
        <v>8516</v>
      </c>
      <c r="Q1583" s="49" t="s">
        <v>97</v>
      </c>
      <c r="R1583" s="50">
        <v>0.05</v>
      </c>
      <c r="S1583" s="51" t="s">
        <v>28</v>
      </c>
      <c r="T1583" s="27" t="str">
        <f>VLOOKUP(S1583,[1]Страна!$A$2:$B$246,2,0)</f>
        <v>КИТАЙ</v>
      </c>
      <c r="W1583" s="34"/>
      <c r="X1583" s="35"/>
      <c r="Y1583" s="35"/>
      <c r="Z1583" s="36"/>
      <c r="AA1583" s="37"/>
      <c r="AB1583" s="38"/>
      <c r="AC1583" s="39"/>
    </row>
    <row r="1584" spans="1:29" ht="10.5" customHeight="1">
      <c r="A1584" s="41">
        <v>237301</v>
      </c>
      <c r="B1584" s="42" t="s">
        <v>2107</v>
      </c>
      <c r="C1584" s="43">
        <v>7</v>
      </c>
      <c r="D1584" s="44" t="s">
        <v>26</v>
      </c>
      <c r="E1584" s="45">
        <v>3171</v>
      </c>
      <c r="F1584" s="45">
        <v>22197</v>
      </c>
      <c r="G1584" s="46">
        <v>1109.8500000000001</v>
      </c>
      <c r="H1584" s="46">
        <v>3.5</v>
      </c>
      <c r="I1584" s="46">
        <v>5</v>
      </c>
      <c r="J1584" s="47">
        <v>9.9000000000000008E-3</v>
      </c>
      <c r="K1584" s="46">
        <v>24.5</v>
      </c>
      <c r="L1584" s="46">
        <v>35</v>
      </c>
      <c r="M1584" s="47">
        <v>6.93E-2</v>
      </c>
      <c r="N1584" s="48" t="s">
        <v>2108</v>
      </c>
      <c r="O1584" s="49">
        <v>85</v>
      </c>
      <c r="P1584" s="49">
        <v>8516</v>
      </c>
      <c r="Q1584" s="49" t="s">
        <v>97</v>
      </c>
      <c r="R1584" s="50">
        <v>0.05</v>
      </c>
      <c r="S1584" s="51" t="s">
        <v>28</v>
      </c>
      <c r="T1584" s="27" t="str">
        <f>VLOOKUP(S1584,[1]Страна!$A$2:$B$246,2,0)</f>
        <v>КИТАЙ</v>
      </c>
      <c r="W1584" s="40"/>
      <c r="X1584" s="35"/>
      <c r="Y1584" s="35"/>
      <c r="Z1584" s="36"/>
      <c r="AA1584" s="37"/>
      <c r="AB1584" s="38"/>
      <c r="AC1584" s="39"/>
    </row>
    <row r="1585" spans="1:29" ht="10.5" customHeight="1">
      <c r="A1585" s="41">
        <v>239044</v>
      </c>
      <c r="B1585" s="42" t="s">
        <v>2109</v>
      </c>
      <c r="C1585" s="43">
        <v>1</v>
      </c>
      <c r="D1585" s="44" t="s">
        <v>26</v>
      </c>
      <c r="E1585" s="45">
        <v>2975</v>
      </c>
      <c r="F1585" s="45">
        <v>2975</v>
      </c>
      <c r="G1585" s="46">
        <v>148.75</v>
      </c>
      <c r="H1585" s="46">
        <v>3.5</v>
      </c>
      <c r="I1585" s="46">
        <v>4</v>
      </c>
      <c r="J1585" s="47">
        <v>3.15E-2</v>
      </c>
      <c r="K1585" s="46">
        <v>3.5</v>
      </c>
      <c r="L1585" s="46">
        <v>4</v>
      </c>
      <c r="M1585" s="47">
        <v>3.15E-2</v>
      </c>
      <c r="N1585" s="48" t="s">
        <v>2110</v>
      </c>
      <c r="O1585" s="49">
        <v>85</v>
      </c>
      <c r="P1585" s="49">
        <v>8516</v>
      </c>
      <c r="Q1585" s="49" t="s">
        <v>97</v>
      </c>
      <c r="R1585" s="50">
        <v>0.05</v>
      </c>
      <c r="S1585" s="51" t="s">
        <v>28</v>
      </c>
      <c r="T1585" s="27" t="str">
        <f>VLOOKUP(S1585,[1]Страна!$A$2:$B$246,2,0)</f>
        <v>КИТАЙ</v>
      </c>
      <c r="W1585" s="40"/>
      <c r="X1585" s="35"/>
      <c r="Y1585" s="35"/>
      <c r="Z1585" s="36"/>
      <c r="AA1585" s="37"/>
      <c r="AB1585" s="38"/>
      <c r="AC1585" s="39"/>
    </row>
    <row r="1586" spans="1:29" ht="10.5" customHeight="1">
      <c r="A1586" s="25">
        <v>220504</v>
      </c>
      <c r="B1586" s="26" t="s">
        <v>2111</v>
      </c>
      <c r="C1586" s="27">
        <v>1</v>
      </c>
      <c r="D1586" s="27" t="s">
        <v>26</v>
      </c>
      <c r="E1586" s="28">
        <v>4174</v>
      </c>
      <c r="F1586" s="28">
        <v>4174</v>
      </c>
      <c r="G1586" s="28">
        <v>208.70000000000002</v>
      </c>
      <c r="H1586" s="28">
        <v>3</v>
      </c>
      <c r="I1586" s="28">
        <v>3.4</v>
      </c>
      <c r="J1586" s="29">
        <v>2.9000000000000001E-2</v>
      </c>
      <c r="K1586" s="28">
        <v>3</v>
      </c>
      <c r="L1586" s="28">
        <v>3.4</v>
      </c>
      <c r="M1586" s="29">
        <v>2.9000000000000001E-2</v>
      </c>
      <c r="N1586" s="30">
        <v>0</v>
      </c>
      <c r="O1586" s="27">
        <v>85</v>
      </c>
      <c r="P1586" s="27">
        <v>8516</v>
      </c>
      <c r="Q1586" s="27" t="s">
        <v>97</v>
      </c>
      <c r="R1586" s="31">
        <f>VLOOKUP(Q1586,[1]Страна!D$1:F$120,2,FALSE)</f>
        <v>0.05</v>
      </c>
      <c r="S1586" s="32" t="s">
        <v>28</v>
      </c>
      <c r="T1586" s="27" t="str">
        <f>VLOOKUP(S1586,[1]Страна!$A$2:$B$246,2,0)</f>
        <v>КИТАЙ</v>
      </c>
      <c r="W1586" s="40"/>
      <c r="X1586" s="35"/>
      <c r="Y1586" s="35"/>
      <c r="Z1586" s="36"/>
      <c r="AA1586" s="37"/>
      <c r="AB1586" s="38"/>
      <c r="AC1586" s="39"/>
    </row>
    <row r="1587" spans="1:29" ht="10.5" customHeight="1">
      <c r="A1587" s="25">
        <v>164841</v>
      </c>
      <c r="B1587" s="26" t="s">
        <v>2112</v>
      </c>
      <c r="C1587" s="27">
        <v>1</v>
      </c>
      <c r="D1587" s="27" t="s">
        <v>26</v>
      </c>
      <c r="E1587" s="28">
        <v>4480</v>
      </c>
      <c r="F1587" s="28">
        <v>4480</v>
      </c>
      <c r="G1587" s="28">
        <v>224</v>
      </c>
      <c r="H1587" s="28">
        <v>4.5</v>
      </c>
      <c r="I1587" s="28">
        <v>5</v>
      </c>
      <c r="J1587" s="29">
        <v>2.1874999999999999E-2</v>
      </c>
      <c r="K1587" s="28">
        <v>4.5</v>
      </c>
      <c r="L1587" s="28">
        <v>5</v>
      </c>
      <c r="M1587" s="29">
        <f>C1587*J1587</f>
        <v>2.1874999999999999E-2</v>
      </c>
      <c r="N1587" s="30">
        <v>5055323609015</v>
      </c>
      <c r="O1587" s="27">
        <v>85</v>
      </c>
      <c r="P1587" s="27">
        <v>8516</v>
      </c>
      <c r="Q1587" s="27" t="s">
        <v>97</v>
      </c>
      <c r="R1587" s="31">
        <f>VLOOKUP(Q1587,[1]Страна!D$1:F$120,2,FALSE)</f>
        <v>0.05</v>
      </c>
      <c r="S1587" s="32" t="s">
        <v>47</v>
      </c>
      <c r="T1587" s="27" t="str">
        <f>VLOOKUP(S1587,[1]Страна!$A$2:$B$246,2,0)</f>
        <v>РОССИЯ</v>
      </c>
      <c r="W1587" s="34"/>
      <c r="X1587" s="35"/>
      <c r="Y1587" s="35"/>
      <c r="Z1587" s="36"/>
      <c r="AA1587" s="37"/>
      <c r="AB1587" s="38"/>
      <c r="AC1587" s="39"/>
    </row>
    <row r="1588" spans="1:29" ht="10.5" customHeight="1">
      <c r="A1588" s="25">
        <v>238477</v>
      </c>
      <c r="B1588" s="26" t="s">
        <v>2113</v>
      </c>
      <c r="C1588" s="27">
        <v>1</v>
      </c>
      <c r="D1588" s="27" t="s">
        <v>26</v>
      </c>
      <c r="E1588" s="28">
        <v>4173</v>
      </c>
      <c r="F1588" s="28">
        <f>C1588*E1588</f>
        <v>4173</v>
      </c>
      <c r="G1588" s="28">
        <f>F1588*R1588</f>
        <v>208.65</v>
      </c>
      <c r="H1588" s="28">
        <v>4.5</v>
      </c>
      <c r="I1588" s="28">
        <v>5</v>
      </c>
      <c r="J1588" s="29">
        <v>4.3935000000000002E-2</v>
      </c>
      <c r="K1588" s="28">
        <f>H1588*C1588</f>
        <v>4.5</v>
      </c>
      <c r="L1588" s="28">
        <f>I1588*C1588</f>
        <v>5</v>
      </c>
      <c r="M1588" s="29">
        <f>J1588*C1588</f>
        <v>4.3935000000000002E-2</v>
      </c>
      <c r="N1588" s="30">
        <v>0</v>
      </c>
      <c r="O1588" s="27">
        <v>85</v>
      </c>
      <c r="P1588" s="27">
        <v>8516</v>
      </c>
      <c r="Q1588" s="27" t="s">
        <v>97</v>
      </c>
      <c r="R1588" s="31">
        <f>VLOOKUP(Q1588,[1]Страна!D$1:F$120,2,FALSE)</f>
        <v>0.05</v>
      </c>
      <c r="S1588" s="32" t="s">
        <v>28</v>
      </c>
      <c r="T1588" s="27" t="str">
        <f>VLOOKUP(S1588,[1]Страна!$A$2:$B$246,2,0)</f>
        <v>КИТАЙ</v>
      </c>
      <c r="W1588" s="34"/>
      <c r="X1588" s="35"/>
      <c r="Y1588" s="35"/>
      <c r="Z1588" s="36"/>
      <c r="AA1588" s="37"/>
      <c r="AB1588" s="38"/>
      <c r="AC1588" s="39"/>
    </row>
    <row r="1589" spans="1:29" ht="10.5" customHeight="1">
      <c r="A1589" s="25">
        <v>37672</v>
      </c>
      <c r="B1589" s="26" t="s">
        <v>2114</v>
      </c>
      <c r="C1589" s="27">
        <v>1</v>
      </c>
      <c r="D1589" s="27" t="s">
        <v>26</v>
      </c>
      <c r="E1589" s="28">
        <v>2907</v>
      </c>
      <c r="F1589" s="28">
        <v>2907</v>
      </c>
      <c r="G1589" s="28">
        <v>145.35</v>
      </c>
      <c r="H1589" s="28">
        <v>3.5</v>
      </c>
      <c r="I1589" s="28">
        <v>4</v>
      </c>
      <c r="J1589" s="29">
        <v>3.5999999999999997E-2</v>
      </c>
      <c r="K1589" s="28">
        <v>3.5</v>
      </c>
      <c r="L1589" s="28">
        <v>4</v>
      </c>
      <c r="M1589" s="29">
        <f>C1589*J1589</f>
        <v>3.5999999999999997E-2</v>
      </c>
      <c r="N1589" s="30">
        <v>5055323605512</v>
      </c>
      <c r="O1589" s="27">
        <v>85</v>
      </c>
      <c r="P1589" s="27">
        <v>8516</v>
      </c>
      <c r="Q1589" s="27" t="s">
        <v>97</v>
      </c>
      <c r="R1589" s="31">
        <f>VLOOKUP(Q1589,[1]Страна!D$1:F$120,2,FALSE)</f>
        <v>0.05</v>
      </c>
      <c r="S1589" s="32" t="s">
        <v>28</v>
      </c>
      <c r="T1589" s="27" t="str">
        <f>VLOOKUP(S1589,[1]Страна!$A$2:$B$246,2,0)</f>
        <v>КИТАЙ</v>
      </c>
      <c r="W1589" s="34"/>
      <c r="X1589" s="35"/>
      <c r="Y1589" s="35"/>
      <c r="Z1589" s="36"/>
      <c r="AA1589" s="37"/>
      <c r="AB1589" s="38"/>
      <c r="AC1589" s="39"/>
    </row>
    <row r="1590" spans="1:29" ht="10.5" customHeight="1">
      <c r="A1590" s="41">
        <v>37670</v>
      </c>
      <c r="B1590" s="42" t="s">
        <v>2115</v>
      </c>
      <c r="C1590" s="43">
        <v>1</v>
      </c>
      <c r="D1590" s="44" t="s">
        <v>26</v>
      </c>
      <c r="E1590" s="45">
        <v>4437</v>
      </c>
      <c r="F1590" s="45">
        <v>4437</v>
      </c>
      <c r="G1590" s="46">
        <v>221.85000000000002</v>
      </c>
      <c r="H1590" s="46">
        <v>3.8</v>
      </c>
      <c r="I1590" s="46">
        <v>5</v>
      </c>
      <c r="J1590" s="47">
        <v>3.4317E-2</v>
      </c>
      <c r="K1590" s="46">
        <v>3.8</v>
      </c>
      <c r="L1590" s="46">
        <v>5</v>
      </c>
      <c r="M1590" s="47">
        <v>3.4317E-2</v>
      </c>
      <c r="N1590" s="48" t="s">
        <v>2116</v>
      </c>
      <c r="O1590" s="49">
        <v>85</v>
      </c>
      <c r="P1590" s="49">
        <v>8516</v>
      </c>
      <c r="Q1590" s="49" t="s">
        <v>97</v>
      </c>
      <c r="R1590" s="50">
        <v>0.05</v>
      </c>
      <c r="S1590" s="51" t="s">
        <v>28</v>
      </c>
      <c r="T1590" s="27" t="str">
        <f>VLOOKUP(S1590,[1]Страна!$A$2:$B$246,2,0)</f>
        <v>КИТАЙ</v>
      </c>
      <c r="W1590" s="34"/>
      <c r="X1590" s="35"/>
      <c r="Y1590" s="35"/>
      <c r="Z1590" s="36"/>
      <c r="AA1590" s="37"/>
      <c r="AB1590" s="38"/>
      <c r="AC1590" s="39"/>
    </row>
    <row r="1591" spans="1:29" ht="10.5" customHeight="1">
      <c r="A1591" s="25">
        <v>124993</v>
      </c>
      <c r="B1591" s="26" t="s">
        <v>2117</v>
      </c>
      <c r="C1591" s="27">
        <v>1</v>
      </c>
      <c r="D1591" s="27" t="s">
        <v>26</v>
      </c>
      <c r="E1591" s="28">
        <v>4930</v>
      </c>
      <c r="F1591" s="28">
        <v>4930</v>
      </c>
      <c r="G1591" s="28">
        <v>246.5</v>
      </c>
      <c r="H1591" s="28">
        <v>5</v>
      </c>
      <c r="I1591" s="28">
        <v>6</v>
      </c>
      <c r="J1591" s="29">
        <v>3.5712000000000001E-2</v>
      </c>
      <c r="K1591" s="28">
        <v>5</v>
      </c>
      <c r="L1591" s="28">
        <v>6</v>
      </c>
      <c r="M1591" s="29">
        <f>C1591*J1591</f>
        <v>3.5712000000000001E-2</v>
      </c>
      <c r="N1591" s="30">
        <v>5055323612152</v>
      </c>
      <c r="O1591" s="27">
        <v>85</v>
      </c>
      <c r="P1591" s="27">
        <v>8516</v>
      </c>
      <c r="Q1591" s="27" t="s">
        <v>97</v>
      </c>
      <c r="R1591" s="31">
        <f>VLOOKUP(Q1591,[1]Страна!D$1:F$120,2,FALSE)</f>
        <v>0.05</v>
      </c>
      <c r="S1591" s="32" t="s">
        <v>28</v>
      </c>
      <c r="T1591" s="27" t="str">
        <f>VLOOKUP(S1591,[1]Страна!$A$2:$B$246,2,0)</f>
        <v>КИТАЙ</v>
      </c>
      <c r="W1591" s="40"/>
      <c r="X1591" s="35"/>
      <c r="Y1591" s="35"/>
      <c r="Z1591" s="36"/>
      <c r="AA1591" s="37"/>
      <c r="AB1591" s="38"/>
      <c r="AC1591" s="39"/>
    </row>
    <row r="1592" spans="1:29" ht="10.5" customHeight="1">
      <c r="A1592" s="25">
        <v>221944</v>
      </c>
      <c r="B1592" s="26" t="s">
        <v>2118</v>
      </c>
      <c r="C1592" s="27">
        <v>2</v>
      </c>
      <c r="D1592" s="27" t="s">
        <v>26</v>
      </c>
      <c r="E1592" s="28">
        <v>5553</v>
      </c>
      <c r="F1592" s="28">
        <v>11106</v>
      </c>
      <c r="G1592" s="28">
        <v>555.30000000000007</v>
      </c>
      <c r="H1592" s="28">
        <v>3.8</v>
      </c>
      <c r="I1592" s="28">
        <v>5</v>
      </c>
      <c r="J1592" s="29">
        <v>3.3149999999999999E-2</v>
      </c>
      <c r="K1592" s="28">
        <v>7.6</v>
      </c>
      <c r="L1592" s="28">
        <v>10</v>
      </c>
      <c r="M1592" s="29">
        <f>C1592*J1592</f>
        <v>6.6299999999999998E-2</v>
      </c>
      <c r="N1592" s="30">
        <v>0</v>
      </c>
      <c r="O1592" s="27">
        <v>85</v>
      </c>
      <c r="P1592" s="27">
        <v>8516</v>
      </c>
      <c r="Q1592" s="27" t="s">
        <v>97</v>
      </c>
      <c r="R1592" s="31">
        <f>VLOOKUP(Q1592,[1]Страна!D$1:F$120,2,FALSE)</f>
        <v>0.05</v>
      </c>
      <c r="S1592" s="32" t="s">
        <v>28</v>
      </c>
      <c r="T1592" s="27" t="str">
        <f>VLOOKUP(S1592,[1]Страна!$A$2:$B$246,2,0)</f>
        <v>КИТАЙ</v>
      </c>
      <c r="W1592" s="34"/>
      <c r="X1592" s="35"/>
      <c r="Y1592" s="35"/>
      <c r="Z1592" s="36"/>
      <c r="AA1592" s="37"/>
      <c r="AB1592" s="38"/>
      <c r="AC1592" s="39"/>
    </row>
    <row r="1593" spans="1:29" ht="10.5" customHeight="1">
      <c r="A1593" s="25">
        <v>221945</v>
      </c>
      <c r="B1593" s="26" t="s">
        <v>2119</v>
      </c>
      <c r="C1593" s="27">
        <v>1</v>
      </c>
      <c r="D1593" s="27" t="s">
        <v>26</v>
      </c>
      <c r="E1593" s="28">
        <v>4777</v>
      </c>
      <c r="F1593" s="28">
        <f>C1593*E1593</f>
        <v>4777</v>
      </c>
      <c r="G1593" s="28">
        <f>F1593*R1593</f>
        <v>238.85000000000002</v>
      </c>
      <c r="H1593" s="28">
        <v>4</v>
      </c>
      <c r="I1593" s="28">
        <v>5</v>
      </c>
      <c r="J1593" s="29">
        <v>3.2399999999999998E-2</v>
      </c>
      <c r="K1593" s="28">
        <f>H1593*C1593</f>
        <v>4</v>
      </c>
      <c r="L1593" s="28">
        <f>I1593*C1593</f>
        <v>5</v>
      </c>
      <c r="M1593" s="29">
        <f>J1593*C1593</f>
        <v>3.2399999999999998E-2</v>
      </c>
      <c r="N1593" s="30" t="s">
        <v>2120</v>
      </c>
      <c r="O1593" s="27">
        <v>85</v>
      </c>
      <c r="P1593" s="27">
        <v>8516</v>
      </c>
      <c r="Q1593" s="27" t="s">
        <v>97</v>
      </c>
      <c r="R1593" s="31">
        <f>VLOOKUP(Q1593,[1]Страна!D$1:F$120,2,FALSE)</f>
        <v>0.05</v>
      </c>
      <c r="S1593" s="32" t="s">
        <v>28</v>
      </c>
      <c r="T1593" s="27" t="str">
        <f>VLOOKUP(S1593,[1]Страна!$A$2:$B$246,2,0)</f>
        <v>КИТАЙ</v>
      </c>
      <c r="W1593" s="34"/>
      <c r="X1593" s="35"/>
      <c r="Y1593" s="35"/>
      <c r="Z1593" s="36"/>
      <c r="AA1593" s="37"/>
      <c r="AB1593" s="38"/>
      <c r="AC1593" s="39"/>
    </row>
    <row r="1594" spans="1:29" ht="10.5" customHeight="1">
      <c r="A1594" s="25">
        <v>238018</v>
      </c>
      <c r="B1594" s="26" t="s">
        <v>2121</v>
      </c>
      <c r="C1594" s="27">
        <v>1</v>
      </c>
      <c r="D1594" s="27" t="s">
        <v>26</v>
      </c>
      <c r="E1594" s="28">
        <v>5304</v>
      </c>
      <c r="F1594" s="28">
        <f>C1594*E1594</f>
        <v>5304</v>
      </c>
      <c r="G1594" s="28">
        <f>F1594*R1594</f>
        <v>265.2</v>
      </c>
      <c r="H1594" s="28">
        <v>0</v>
      </c>
      <c r="I1594" s="28">
        <v>0</v>
      </c>
      <c r="J1594" s="29">
        <v>4.224E-2</v>
      </c>
      <c r="K1594" s="28">
        <f>H1594*C1594</f>
        <v>0</v>
      </c>
      <c r="L1594" s="28">
        <f>I1594*C1594</f>
        <v>0</v>
      </c>
      <c r="M1594" s="29">
        <f>J1594*C1594</f>
        <v>4.224E-2</v>
      </c>
      <c r="N1594" s="30">
        <v>0</v>
      </c>
      <c r="O1594" s="27">
        <v>85</v>
      </c>
      <c r="P1594" s="27">
        <v>8516</v>
      </c>
      <c r="Q1594" s="27" t="s">
        <v>97</v>
      </c>
      <c r="R1594" s="31">
        <f>VLOOKUP(Q1594,[1]Страна!D$1:F$120,2,FALSE)</f>
        <v>0.05</v>
      </c>
      <c r="S1594" s="32" t="s">
        <v>28</v>
      </c>
      <c r="T1594" s="27" t="str">
        <f>VLOOKUP(S1594,[1]Страна!$A$2:$B$246,2,0)</f>
        <v>КИТАЙ</v>
      </c>
      <c r="W1594" s="34"/>
      <c r="X1594" s="35"/>
      <c r="Y1594" s="35"/>
      <c r="Z1594" s="36"/>
      <c r="AA1594" s="37"/>
      <c r="AB1594" s="38"/>
      <c r="AC1594" s="39"/>
    </row>
    <row r="1595" spans="1:29" ht="10.5" customHeight="1">
      <c r="A1595" s="25" t="s">
        <v>2122</v>
      </c>
      <c r="B1595" s="26" t="s">
        <v>2123</v>
      </c>
      <c r="C1595" s="27">
        <v>10</v>
      </c>
      <c r="D1595" s="27" t="s">
        <v>220</v>
      </c>
      <c r="E1595" s="28">
        <v>2150</v>
      </c>
      <c r="F1595" s="28">
        <v>21500</v>
      </c>
      <c r="G1595" s="28"/>
      <c r="H1595" s="28">
        <v>4.3</v>
      </c>
      <c r="I1595" s="28">
        <v>5.0999999999999996</v>
      </c>
      <c r="J1595" s="29">
        <v>3.5712000000000001E-2</v>
      </c>
      <c r="K1595" s="28"/>
      <c r="L1595" s="28"/>
      <c r="M1595" s="29">
        <f t="shared" ref="M1595:M1600" si="167">C1595*J1595</f>
        <v>0.35711999999999999</v>
      </c>
      <c r="N1595" s="30"/>
      <c r="O1595" s="27">
        <v>85</v>
      </c>
      <c r="P1595" s="27">
        <v>8516</v>
      </c>
      <c r="Q1595" s="27" t="s">
        <v>97</v>
      </c>
      <c r="R1595" s="31">
        <f>VLOOKUP(Q1595,[1]Страна!D$1:F$120,2,FALSE)</f>
        <v>0.05</v>
      </c>
      <c r="S1595" s="32" t="s">
        <v>47</v>
      </c>
      <c r="T1595" s="27" t="str">
        <f>VLOOKUP(S1595,[1]Страна!$A$2:$B$246,2,0)</f>
        <v>РОССИЯ</v>
      </c>
      <c r="W1595" s="34"/>
      <c r="X1595" s="35"/>
      <c r="Y1595" s="35"/>
      <c r="Z1595" s="36"/>
      <c r="AA1595" s="37"/>
      <c r="AB1595" s="38"/>
      <c r="AC1595" s="39"/>
    </row>
    <row r="1596" spans="1:29" ht="10.5" customHeight="1">
      <c r="A1596" s="25">
        <v>53087</v>
      </c>
      <c r="B1596" s="26" t="s">
        <v>2124</v>
      </c>
      <c r="C1596" s="27">
        <v>1</v>
      </c>
      <c r="D1596" s="27" t="s">
        <v>26</v>
      </c>
      <c r="E1596" s="28">
        <v>2485</v>
      </c>
      <c r="F1596" s="28">
        <v>2485</v>
      </c>
      <c r="G1596" s="28">
        <v>124.25</v>
      </c>
      <c r="H1596" s="28">
        <v>2.5</v>
      </c>
      <c r="I1596" s="28">
        <v>3</v>
      </c>
      <c r="J1596" s="29">
        <v>1.5625E-2</v>
      </c>
      <c r="K1596" s="28">
        <v>2.5</v>
      </c>
      <c r="L1596" s="28">
        <v>3</v>
      </c>
      <c r="M1596" s="29">
        <f t="shared" si="167"/>
        <v>1.5625E-2</v>
      </c>
      <c r="N1596" s="30">
        <v>8693807226999</v>
      </c>
      <c r="O1596" s="27">
        <v>85</v>
      </c>
      <c r="P1596" s="27">
        <v>8516</v>
      </c>
      <c r="Q1596" s="27" t="s">
        <v>97</v>
      </c>
      <c r="R1596" s="31">
        <f>VLOOKUP(Q1596,[1]Страна!D$1:F$120,2,FALSE)</f>
        <v>0.05</v>
      </c>
      <c r="S1596" s="32" t="s">
        <v>28</v>
      </c>
      <c r="T1596" s="27" t="str">
        <f>VLOOKUP(S1596,[1]Страна!$A$2:$B$246,2,0)</f>
        <v>КИТАЙ</v>
      </c>
      <c r="W1596" s="34"/>
      <c r="X1596" s="35"/>
      <c r="Y1596" s="35"/>
      <c r="Z1596" s="36"/>
      <c r="AA1596" s="37"/>
      <c r="AB1596" s="38"/>
      <c r="AC1596" s="39"/>
    </row>
    <row r="1597" spans="1:29" ht="10.5" customHeight="1">
      <c r="A1597" s="25">
        <v>198199</v>
      </c>
      <c r="B1597" s="26" t="s">
        <v>2125</v>
      </c>
      <c r="C1597" s="27">
        <v>1</v>
      </c>
      <c r="D1597" s="27" t="s">
        <v>26</v>
      </c>
      <c r="E1597" s="28">
        <v>3757</v>
      </c>
      <c r="F1597" s="28">
        <v>3757</v>
      </c>
      <c r="G1597" s="28">
        <v>187.85000000000002</v>
      </c>
      <c r="H1597" s="28">
        <v>2.5</v>
      </c>
      <c r="I1597" s="28">
        <v>3</v>
      </c>
      <c r="J1597" s="29">
        <v>3.8808000000000002E-2</v>
      </c>
      <c r="K1597" s="28">
        <v>2.5</v>
      </c>
      <c r="L1597" s="28">
        <v>3</v>
      </c>
      <c r="M1597" s="29">
        <f t="shared" si="167"/>
        <v>3.8808000000000002E-2</v>
      </c>
      <c r="N1597" s="30">
        <v>8693807216921</v>
      </c>
      <c r="O1597" s="27">
        <v>85</v>
      </c>
      <c r="P1597" s="27">
        <v>8516</v>
      </c>
      <c r="Q1597" s="27" t="s">
        <v>97</v>
      </c>
      <c r="R1597" s="31">
        <f>VLOOKUP(Q1597,[1]Страна!D$1:F$120,2,FALSE)</f>
        <v>0.05</v>
      </c>
      <c r="S1597" s="32" t="s">
        <v>28</v>
      </c>
      <c r="T1597" s="27" t="str">
        <f>VLOOKUP(S1597,[1]Страна!$A$2:$B$246,2,0)</f>
        <v>КИТАЙ</v>
      </c>
      <c r="W1597" s="34"/>
      <c r="X1597" s="35"/>
      <c r="Y1597" s="35"/>
      <c r="Z1597" s="36"/>
      <c r="AA1597" s="37"/>
      <c r="AB1597" s="38"/>
      <c r="AC1597" s="39"/>
    </row>
    <row r="1598" spans="1:29" ht="10.5" customHeight="1">
      <c r="A1598" s="25">
        <v>53085</v>
      </c>
      <c r="B1598" s="26" t="s">
        <v>2126</v>
      </c>
      <c r="C1598" s="27">
        <v>1</v>
      </c>
      <c r="D1598" s="27" t="s">
        <v>26</v>
      </c>
      <c r="E1598" s="28">
        <v>3757</v>
      </c>
      <c r="F1598" s="28">
        <v>3757</v>
      </c>
      <c r="G1598" s="28">
        <v>187.85000000000002</v>
      </c>
      <c r="H1598" s="28">
        <v>4</v>
      </c>
      <c r="I1598" s="28">
        <v>5</v>
      </c>
      <c r="J1598" s="29">
        <v>2.1951999999999999E-2</v>
      </c>
      <c r="K1598" s="28">
        <v>4</v>
      </c>
      <c r="L1598" s="28">
        <v>5</v>
      </c>
      <c r="M1598" s="29">
        <f t="shared" si="167"/>
        <v>2.1951999999999999E-2</v>
      </c>
      <c r="N1598" s="30">
        <v>8693807226326</v>
      </c>
      <c r="O1598" s="27">
        <v>85</v>
      </c>
      <c r="P1598" s="27">
        <v>8516</v>
      </c>
      <c r="Q1598" s="27" t="s">
        <v>97</v>
      </c>
      <c r="R1598" s="31">
        <f>VLOOKUP(Q1598,[1]Страна!D$1:F$120,2,FALSE)</f>
        <v>0.05</v>
      </c>
      <c r="S1598" s="32" t="s">
        <v>28</v>
      </c>
      <c r="T1598" s="27" t="str">
        <f>VLOOKUP(S1598,[1]Страна!$A$2:$B$246,2,0)</f>
        <v>КИТАЙ</v>
      </c>
      <c r="W1598" s="34"/>
      <c r="X1598" s="35"/>
      <c r="Y1598" s="35"/>
      <c r="Z1598" s="36"/>
      <c r="AA1598" s="37"/>
      <c r="AB1598" s="38"/>
      <c r="AC1598" s="39"/>
    </row>
    <row r="1599" spans="1:29" ht="10.5" customHeight="1">
      <c r="A1599" s="25">
        <v>209463</v>
      </c>
      <c r="B1599" s="26" t="s">
        <v>2127</v>
      </c>
      <c r="C1599" s="27">
        <v>2</v>
      </c>
      <c r="D1599" s="27" t="s">
        <v>26</v>
      </c>
      <c r="E1599" s="28">
        <v>1972</v>
      </c>
      <c r="F1599" s="28">
        <v>3944</v>
      </c>
      <c r="G1599" s="28">
        <v>197.20000000000002</v>
      </c>
      <c r="H1599" s="28">
        <v>2.5</v>
      </c>
      <c r="I1599" s="28">
        <v>3.1</v>
      </c>
      <c r="J1599" s="29">
        <v>1.5625E-2</v>
      </c>
      <c r="K1599" s="28">
        <v>5</v>
      </c>
      <c r="L1599" s="28">
        <v>6.2</v>
      </c>
      <c r="M1599" s="29">
        <f t="shared" si="167"/>
        <v>3.125E-2</v>
      </c>
      <c r="N1599" s="30">
        <v>4895156875161</v>
      </c>
      <c r="O1599" s="27">
        <v>85</v>
      </c>
      <c r="P1599" s="27">
        <v>8516</v>
      </c>
      <c r="Q1599" s="27" t="s">
        <v>97</v>
      </c>
      <c r="R1599" s="31">
        <f>VLOOKUP(Q1599,[1]Страна!D$1:F$120,2,FALSE)</f>
        <v>0.05</v>
      </c>
      <c r="S1599" s="32" t="s">
        <v>28</v>
      </c>
      <c r="T1599" s="27" t="str">
        <f>VLOOKUP(S1599,[1]Страна!$A$2:$B$246,2,0)</f>
        <v>КИТАЙ</v>
      </c>
      <c r="W1599" s="34"/>
      <c r="X1599" s="35"/>
      <c r="Y1599" s="35"/>
      <c r="Z1599" s="36"/>
      <c r="AA1599" s="37"/>
      <c r="AB1599" s="38"/>
      <c r="AC1599" s="39"/>
    </row>
    <row r="1600" spans="1:29" ht="10.5" customHeight="1">
      <c r="A1600" s="25">
        <v>209464</v>
      </c>
      <c r="B1600" s="26" t="s">
        <v>2128</v>
      </c>
      <c r="C1600" s="27">
        <v>2</v>
      </c>
      <c r="D1600" s="27" t="s">
        <v>26</v>
      </c>
      <c r="E1600" s="28">
        <v>1785</v>
      </c>
      <c r="F1600" s="28">
        <v>3570</v>
      </c>
      <c r="G1600" s="28">
        <v>178.5</v>
      </c>
      <c r="H1600" s="28">
        <v>2.6</v>
      </c>
      <c r="I1600" s="28">
        <v>3.2</v>
      </c>
      <c r="J1600" s="29">
        <v>2.3148999999999999E-2</v>
      </c>
      <c r="K1600" s="28">
        <v>5.2</v>
      </c>
      <c r="L1600" s="28">
        <v>6.4</v>
      </c>
      <c r="M1600" s="29">
        <f t="shared" si="167"/>
        <v>4.6297999999999999E-2</v>
      </c>
      <c r="N1600" s="30">
        <v>4895156875185</v>
      </c>
      <c r="O1600" s="27">
        <v>85</v>
      </c>
      <c r="P1600" s="27">
        <v>8516</v>
      </c>
      <c r="Q1600" s="27" t="s">
        <v>97</v>
      </c>
      <c r="R1600" s="31">
        <f>VLOOKUP(Q1600,[1]Страна!D$1:F$120,2,FALSE)</f>
        <v>0.05</v>
      </c>
      <c r="S1600" s="32" t="s">
        <v>28</v>
      </c>
      <c r="T1600" s="27" t="str">
        <f>VLOOKUP(S1600,[1]Страна!$A$2:$B$246,2,0)</f>
        <v>КИТАЙ</v>
      </c>
      <c r="W1600" s="34"/>
      <c r="X1600" s="35"/>
      <c r="Y1600" s="35"/>
      <c r="Z1600" s="36"/>
      <c r="AA1600" s="37"/>
      <c r="AB1600" s="38"/>
      <c r="AC1600" s="39"/>
    </row>
    <row r="1601" spans="1:29" ht="10.5" customHeight="1">
      <c r="A1601" s="25">
        <v>74075</v>
      </c>
      <c r="B1601" s="26" t="s">
        <v>2129</v>
      </c>
      <c r="C1601" s="27">
        <v>1</v>
      </c>
      <c r="D1601" s="27" t="s">
        <v>26</v>
      </c>
      <c r="E1601" s="28">
        <v>2142</v>
      </c>
      <c r="F1601" s="28">
        <v>2142</v>
      </c>
      <c r="G1601" s="28">
        <v>107.1</v>
      </c>
      <c r="H1601" s="28">
        <v>2.6</v>
      </c>
      <c r="I1601" s="28">
        <v>4</v>
      </c>
      <c r="J1601" s="29">
        <v>2.6071E-2</v>
      </c>
      <c r="K1601" s="28">
        <v>2.6</v>
      </c>
      <c r="L1601" s="28">
        <v>4</v>
      </c>
      <c r="M1601" s="29">
        <v>2.6071E-2</v>
      </c>
      <c r="N1601" s="30">
        <v>4895156863502</v>
      </c>
      <c r="O1601" s="27">
        <v>85</v>
      </c>
      <c r="P1601" s="27">
        <v>8516</v>
      </c>
      <c r="Q1601" s="27" t="s">
        <v>97</v>
      </c>
      <c r="R1601" s="31">
        <f>VLOOKUP(Q1601,[1]Страна!D$1:F$120,2,FALSE)</f>
        <v>0.05</v>
      </c>
      <c r="S1601" s="32" t="s">
        <v>28</v>
      </c>
      <c r="T1601" s="27" t="str">
        <f>VLOOKUP(S1601,[1]Страна!$A$2:$B$246,2,0)</f>
        <v>КИТАЙ</v>
      </c>
      <c r="W1601" s="34"/>
      <c r="X1601" s="35"/>
      <c r="Y1601" s="35"/>
      <c r="Z1601" s="36"/>
      <c r="AA1601" s="37"/>
      <c r="AB1601" s="38"/>
      <c r="AC1601" s="39"/>
    </row>
    <row r="1602" spans="1:29" ht="10.5" customHeight="1">
      <c r="A1602" s="25">
        <v>74076</v>
      </c>
      <c r="B1602" s="26" t="s">
        <v>2130</v>
      </c>
      <c r="C1602" s="27">
        <v>1</v>
      </c>
      <c r="D1602" s="27" t="s">
        <v>26</v>
      </c>
      <c r="E1602" s="28">
        <v>2389</v>
      </c>
      <c r="F1602" s="28">
        <v>2389</v>
      </c>
      <c r="G1602" s="28">
        <v>119.45</v>
      </c>
      <c r="H1602" s="28">
        <v>2.6</v>
      </c>
      <c r="I1602" s="28">
        <v>4</v>
      </c>
      <c r="J1602" s="29">
        <v>2.6071E-2</v>
      </c>
      <c r="K1602" s="28">
        <v>2.6</v>
      </c>
      <c r="L1602" s="28">
        <v>4</v>
      </c>
      <c r="M1602" s="29">
        <f>C1602*J1602</f>
        <v>2.6071E-2</v>
      </c>
      <c r="N1602" s="30">
        <v>4895156863502</v>
      </c>
      <c r="O1602" s="27">
        <v>85</v>
      </c>
      <c r="P1602" s="27">
        <v>8516</v>
      </c>
      <c r="Q1602" s="27" t="s">
        <v>97</v>
      </c>
      <c r="R1602" s="31">
        <f>VLOOKUP(Q1602,[1]Страна!D$1:F$120,2,FALSE)</f>
        <v>0.05</v>
      </c>
      <c r="S1602" s="32" t="s">
        <v>28</v>
      </c>
      <c r="T1602" s="27" t="str">
        <f>VLOOKUP(S1602,[1]Страна!$A$2:$B$246,2,0)</f>
        <v>КИТАЙ</v>
      </c>
      <c r="W1602" s="34"/>
      <c r="X1602" s="35"/>
      <c r="Y1602" s="35"/>
      <c r="Z1602" s="36"/>
      <c r="AA1602" s="37"/>
      <c r="AB1602" s="38"/>
      <c r="AC1602" s="39"/>
    </row>
    <row r="1603" spans="1:29" ht="10.5" customHeight="1">
      <c r="A1603" s="25">
        <v>74080</v>
      </c>
      <c r="B1603" s="26" t="s">
        <v>2131</v>
      </c>
      <c r="C1603" s="27">
        <v>2</v>
      </c>
      <c r="D1603" s="27" t="s">
        <v>26</v>
      </c>
      <c r="E1603" s="28">
        <v>3582</v>
      </c>
      <c r="F1603" s="28">
        <v>7164</v>
      </c>
      <c r="G1603" s="28">
        <v>358.20000000000005</v>
      </c>
      <c r="H1603" s="28">
        <v>4.2</v>
      </c>
      <c r="I1603" s="28">
        <v>5.0999999999999996</v>
      </c>
      <c r="J1603" s="29">
        <v>4.5407999999999997E-2</v>
      </c>
      <c r="K1603" s="28">
        <v>8.4</v>
      </c>
      <c r="L1603" s="28">
        <v>10.199999999999999</v>
      </c>
      <c r="M1603" s="29">
        <f>C1603*J1603</f>
        <v>9.0815999999999994E-2</v>
      </c>
      <c r="N1603" s="30">
        <v>4895156852759</v>
      </c>
      <c r="O1603" s="27">
        <v>85</v>
      </c>
      <c r="P1603" s="27">
        <v>8516</v>
      </c>
      <c r="Q1603" s="27" t="s">
        <v>97</v>
      </c>
      <c r="R1603" s="31">
        <f>VLOOKUP(Q1603,[1]Страна!D$1:F$120,2,FALSE)</f>
        <v>0.05</v>
      </c>
      <c r="S1603" s="32" t="s">
        <v>28</v>
      </c>
      <c r="T1603" s="27" t="str">
        <f>VLOOKUP(S1603,[1]Страна!$A$2:$B$246,2,0)</f>
        <v>КИТАЙ</v>
      </c>
      <c r="W1603" s="34"/>
      <c r="X1603" s="35"/>
      <c r="Y1603" s="35"/>
      <c r="Z1603" s="36"/>
      <c r="AA1603" s="37"/>
      <c r="AB1603" s="38"/>
      <c r="AC1603" s="39"/>
    </row>
    <row r="1604" spans="1:29" ht="10.5" customHeight="1">
      <c r="A1604" s="25">
        <v>106074</v>
      </c>
      <c r="B1604" s="26" t="s">
        <v>2132</v>
      </c>
      <c r="C1604" s="27">
        <v>1</v>
      </c>
      <c r="D1604" s="27" t="s">
        <v>26</v>
      </c>
      <c r="E1604" s="28">
        <v>3247</v>
      </c>
      <c r="F1604" s="28">
        <v>3247</v>
      </c>
      <c r="G1604" s="28">
        <v>162.35</v>
      </c>
      <c r="H1604" s="28">
        <v>4</v>
      </c>
      <c r="I1604" s="28">
        <v>5</v>
      </c>
      <c r="J1604" s="29">
        <v>4.3935000000000002E-2</v>
      </c>
      <c r="K1604" s="28">
        <v>4</v>
      </c>
      <c r="L1604" s="28">
        <v>5</v>
      </c>
      <c r="M1604" s="29">
        <v>4.3935000000000002E-2</v>
      </c>
      <c r="N1604" s="30">
        <v>4895156853107</v>
      </c>
      <c r="O1604" s="27">
        <v>85</v>
      </c>
      <c r="P1604" s="27">
        <v>8516</v>
      </c>
      <c r="Q1604" s="27" t="s">
        <v>97</v>
      </c>
      <c r="R1604" s="31">
        <f>VLOOKUP(Q1604,[1]Страна!D$1:F$120,2,FALSE)</f>
        <v>0.05</v>
      </c>
      <c r="S1604" s="32" t="s">
        <v>28</v>
      </c>
      <c r="T1604" s="27" t="str">
        <f>VLOOKUP(S1604,[1]Страна!$A$2:$B$246,2,0)</f>
        <v>КИТАЙ</v>
      </c>
      <c r="W1604" s="34"/>
      <c r="X1604" s="35"/>
      <c r="Y1604" s="35"/>
      <c r="Z1604" s="36"/>
      <c r="AA1604" s="37"/>
      <c r="AB1604" s="38"/>
      <c r="AC1604" s="39"/>
    </row>
    <row r="1605" spans="1:29" ht="10.5" customHeight="1">
      <c r="A1605" s="25">
        <v>106075</v>
      </c>
      <c r="B1605" s="26" t="s">
        <v>2133</v>
      </c>
      <c r="C1605" s="27">
        <v>2</v>
      </c>
      <c r="D1605" s="27" t="s">
        <v>26</v>
      </c>
      <c r="E1605" s="28">
        <v>3247</v>
      </c>
      <c r="F1605" s="28">
        <v>6494</v>
      </c>
      <c r="G1605" s="28">
        <v>324.7</v>
      </c>
      <c r="H1605" s="28">
        <v>4</v>
      </c>
      <c r="I1605" s="28">
        <v>5</v>
      </c>
      <c r="J1605" s="29">
        <v>4.2494999999999998E-2</v>
      </c>
      <c r="K1605" s="28">
        <v>8</v>
      </c>
      <c r="L1605" s="28">
        <v>10</v>
      </c>
      <c r="M1605" s="29">
        <v>8.4989999999999996E-2</v>
      </c>
      <c r="N1605" s="30">
        <v>4895156853091</v>
      </c>
      <c r="O1605" s="27">
        <v>85</v>
      </c>
      <c r="P1605" s="27">
        <v>8516</v>
      </c>
      <c r="Q1605" s="27" t="s">
        <v>97</v>
      </c>
      <c r="R1605" s="31">
        <f>VLOOKUP(Q1605,[1]Страна!D$1:F$120,2,FALSE)</f>
        <v>0.05</v>
      </c>
      <c r="S1605" s="32" t="s">
        <v>28</v>
      </c>
      <c r="T1605" s="27" t="str">
        <f>VLOOKUP(S1605,[1]Страна!$A$2:$B$246,2,0)</f>
        <v>КИТАЙ</v>
      </c>
      <c r="W1605" s="34"/>
      <c r="X1605" s="35"/>
      <c r="Y1605" s="35"/>
      <c r="Z1605" s="36"/>
      <c r="AA1605" s="37"/>
      <c r="AB1605" s="38"/>
      <c r="AC1605" s="39"/>
    </row>
    <row r="1606" spans="1:29" ht="10.5" customHeight="1">
      <c r="A1606" s="25">
        <v>51931</v>
      </c>
      <c r="B1606" s="26" t="s">
        <v>2134</v>
      </c>
      <c r="C1606" s="27">
        <v>1</v>
      </c>
      <c r="D1606" s="27" t="s">
        <v>26</v>
      </c>
      <c r="E1606" s="28">
        <v>9862</v>
      </c>
      <c r="F1606" s="28">
        <v>9862</v>
      </c>
      <c r="G1606" s="28">
        <v>493.1</v>
      </c>
      <c r="H1606" s="28">
        <v>7.3</v>
      </c>
      <c r="I1606" s="28">
        <v>10</v>
      </c>
      <c r="J1606" s="29">
        <v>8.2367999999999997E-2</v>
      </c>
      <c r="K1606" s="28">
        <v>7.3</v>
      </c>
      <c r="L1606" s="28">
        <v>10</v>
      </c>
      <c r="M1606" s="29">
        <f>C1606*J1606</f>
        <v>8.2367999999999997E-2</v>
      </c>
      <c r="N1606" s="30">
        <v>0</v>
      </c>
      <c r="O1606" s="27">
        <v>84</v>
      </c>
      <c r="P1606" s="27">
        <v>8443</v>
      </c>
      <c r="Q1606" s="27" t="s">
        <v>2135</v>
      </c>
      <c r="R1606" s="31">
        <f>VLOOKUP(Q1606,[1]Страна!D$1:F$120,2,FALSE)</f>
        <v>0.05</v>
      </c>
      <c r="S1606" s="32" t="s">
        <v>28</v>
      </c>
      <c r="T1606" s="27" t="str">
        <f>VLOOKUP(S1606,[1]Страна!$A$2:$B$246,2,0)</f>
        <v>КИТАЙ</v>
      </c>
      <c r="W1606" s="34"/>
      <c r="X1606" s="35"/>
      <c r="Y1606" s="35"/>
      <c r="Z1606" s="36"/>
      <c r="AA1606" s="37"/>
      <c r="AB1606" s="38"/>
      <c r="AC1606" s="39"/>
    </row>
    <row r="1607" spans="1:29" ht="10.5" customHeight="1">
      <c r="A1607" s="25">
        <v>179434</v>
      </c>
      <c r="B1607" s="26" t="s">
        <v>2136</v>
      </c>
      <c r="C1607" s="27">
        <v>1</v>
      </c>
      <c r="D1607" s="27" t="s">
        <v>26</v>
      </c>
      <c r="E1607" s="28">
        <v>165</v>
      </c>
      <c r="F1607" s="28">
        <v>165</v>
      </c>
      <c r="G1607" s="28">
        <v>0</v>
      </c>
      <c r="H1607" s="28">
        <v>0.3</v>
      </c>
      <c r="I1607" s="28">
        <v>0.5</v>
      </c>
      <c r="J1607" s="29">
        <v>1.9889999999999999E-3</v>
      </c>
      <c r="K1607" s="28">
        <v>0.3</v>
      </c>
      <c r="L1607" s="28">
        <v>0.5</v>
      </c>
      <c r="M1607" s="29">
        <f>C1607*J1607</f>
        <v>1.9889999999999999E-3</v>
      </c>
      <c r="N1607" s="30">
        <v>5055813402768</v>
      </c>
      <c r="O1607" s="27">
        <v>84</v>
      </c>
      <c r="P1607" s="27">
        <v>8471</v>
      </c>
      <c r="Q1607" s="27" t="s">
        <v>229</v>
      </c>
      <c r="R1607" s="31">
        <f>VLOOKUP(Q1607,[1]Страна!D$1:F$120,2,FALSE)</f>
        <v>0</v>
      </c>
      <c r="S1607" s="32" t="s">
        <v>28</v>
      </c>
      <c r="T1607" s="27" t="str">
        <f>VLOOKUP(S1607,[1]Страна!$A$2:$B$246,2,0)</f>
        <v>КИТАЙ</v>
      </c>
      <c r="W1607" s="34"/>
      <c r="X1607" s="35"/>
      <c r="Y1607" s="35"/>
      <c r="Z1607" s="36"/>
      <c r="AA1607" s="37"/>
      <c r="AB1607" s="38"/>
      <c r="AC1607" s="39"/>
    </row>
    <row r="1608" spans="1:29" ht="10.5" customHeight="1">
      <c r="A1608" s="25">
        <v>179437</v>
      </c>
      <c r="B1608" s="26" t="s">
        <v>2137</v>
      </c>
      <c r="C1608" s="27">
        <v>1</v>
      </c>
      <c r="D1608" s="27" t="s">
        <v>26</v>
      </c>
      <c r="E1608" s="28">
        <v>229</v>
      </c>
      <c r="F1608" s="28">
        <v>229</v>
      </c>
      <c r="G1608" s="28">
        <v>0</v>
      </c>
      <c r="H1608" s="28">
        <v>0.05</v>
      </c>
      <c r="I1608" s="28">
        <v>0.06</v>
      </c>
      <c r="J1608" s="29">
        <v>9.7000000000000005E-4</v>
      </c>
      <c r="K1608" s="28">
        <v>0.05</v>
      </c>
      <c r="L1608" s="28">
        <v>0.06</v>
      </c>
      <c r="M1608" s="29">
        <v>9.7000000000000005E-4</v>
      </c>
      <c r="N1608" s="30">
        <v>0</v>
      </c>
      <c r="O1608" s="27">
        <v>84</v>
      </c>
      <c r="P1608" s="27">
        <v>8471</v>
      </c>
      <c r="Q1608" s="27" t="s">
        <v>229</v>
      </c>
      <c r="R1608" s="31">
        <f>VLOOKUP(Q1608,[1]Страна!D$1:F$120,2,FALSE)</f>
        <v>0</v>
      </c>
      <c r="S1608" s="32" t="s">
        <v>28</v>
      </c>
      <c r="T1608" s="27" t="str">
        <f>VLOOKUP(S1608,[1]Страна!$A$2:$B$246,2,0)</f>
        <v>КИТАЙ</v>
      </c>
      <c r="W1608" s="34"/>
      <c r="X1608" s="35"/>
      <c r="Y1608" s="35"/>
      <c r="Z1608" s="36"/>
      <c r="AA1608" s="37"/>
      <c r="AB1608" s="38"/>
      <c r="AC1608" s="39"/>
    </row>
    <row r="1609" spans="1:29" ht="10.5" customHeight="1">
      <c r="A1609" s="25">
        <v>179438</v>
      </c>
      <c r="B1609" s="26" t="s">
        <v>2138</v>
      </c>
      <c r="C1609" s="27">
        <v>2</v>
      </c>
      <c r="D1609" s="27" t="s">
        <v>26</v>
      </c>
      <c r="E1609" s="28">
        <v>219</v>
      </c>
      <c r="F1609" s="28">
        <v>438</v>
      </c>
      <c r="G1609" s="28">
        <v>0</v>
      </c>
      <c r="H1609" s="28">
        <v>0.15</v>
      </c>
      <c r="I1609" s="28">
        <v>0.11700000000000001</v>
      </c>
      <c r="J1609" s="29">
        <v>9.2900000000000003E-4</v>
      </c>
      <c r="K1609" s="28">
        <v>0.3</v>
      </c>
      <c r="L1609" s="28">
        <v>0.23400000000000001</v>
      </c>
      <c r="M1609" s="29">
        <v>1.8580000000000001E-3</v>
      </c>
      <c r="N1609" s="30">
        <v>0</v>
      </c>
      <c r="O1609" s="27">
        <v>84</v>
      </c>
      <c r="P1609" s="27">
        <v>8471</v>
      </c>
      <c r="Q1609" s="27" t="s">
        <v>229</v>
      </c>
      <c r="R1609" s="31">
        <v>0</v>
      </c>
      <c r="S1609" s="32" t="s">
        <v>28</v>
      </c>
      <c r="T1609" s="27" t="str">
        <f>VLOOKUP(S1609,[1]Страна!$A$2:$B$246,2,0)</f>
        <v>КИТАЙ</v>
      </c>
      <c r="W1609" s="34"/>
      <c r="X1609" s="35"/>
      <c r="Y1609" s="35"/>
      <c r="Z1609" s="36"/>
      <c r="AA1609" s="37"/>
      <c r="AB1609" s="38"/>
      <c r="AC1609" s="39"/>
    </row>
    <row r="1610" spans="1:29" ht="10.5" customHeight="1">
      <c r="A1610" s="25">
        <v>179439</v>
      </c>
      <c r="B1610" s="26" t="s">
        <v>2139</v>
      </c>
      <c r="C1610" s="27">
        <v>2</v>
      </c>
      <c r="D1610" s="27" t="s">
        <v>26</v>
      </c>
      <c r="E1610" s="28">
        <v>219</v>
      </c>
      <c r="F1610" s="28">
        <v>438</v>
      </c>
      <c r="G1610" s="28">
        <v>0</v>
      </c>
      <c r="H1610" s="28">
        <v>3.5000000000000003E-2</v>
      </c>
      <c r="I1610" s="28">
        <v>4.4999999999999998E-2</v>
      </c>
      <c r="J1610" s="29">
        <v>9.7999999999999997E-4</v>
      </c>
      <c r="K1610" s="28">
        <v>7.0000000000000007E-2</v>
      </c>
      <c r="L1610" s="28">
        <v>0.09</v>
      </c>
      <c r="M1610" s="29">
        <v>1.9599999999999999E-3</v>
      </c>
      <c r="N1610" s="30">
        <v>0</v>
      </c>
      <c r="O1610" s="27">
        <v>84</v>
      </c>
      <c r="P1610" s="27">
        <v>8471</v>
      </c>
      <c r="Q1610" s="27" t="s">
        <v>229</v>
      </c>
      <c r="R1610" s="31">
        <f>VLOOKUP(Q1610,[1]Страна!D$1:F$120,2,FALSE)</f>
        <v>0</v>
      </c>
      <c r="S1610" s="32" t="s">
        <v>28</v>
      </c>
      <c r="T1610" s="27" t="str">
        <f>VLOOKUP(S1610,[1]Страна!$A$2:$B$246,2,0)</f>
        <v>КИТАЙ</v>
      </c>
      <c r="W1610" s="40"/>
      <c r="X1610" s="35"/>
      <c r="Y1610" s="35"/>
      <c r="Z1610" s="36"/>
      <c r="AA1610" s="37"/>
      <c r="AB1610" s="38"/>
      <c r="AC1610" s="39"/>
    </row>
    <row r="1611" spans="1:29" ht="10.5" customHeight="1">
      <c r="A1611" s="25">
        <v>179440</v>
      </c>
      <c r="B1611" s="26" t="s">
        <v>2140</v>
      </c>
      <c r="C1611" s="27">
        <v>2</v>
      </c>
      <c r="D1611" s="27" t="s">
        <v>26</v>
      </c>
      <c r="E1611" s="28">
        <v>219</v>
      </c>
      <c r="F1611" s="28">
        <v>438</v>
      </c>
      <c r="G1611" s="28">
        <v>0</v>
      </c>
      <c r="H1611" s="28">
        <v>0.09</v>
      </c>
      <c r="I1611" s="28">
        <v>0.122</v>
      </c>
      <c r="J1611" s="29">
        <v>1.0059999999999999E-3</v>
      </c>
      <c r="K1611" s="28">
        <v>0.18</v>
      </c>
      <c r="L1611" s="28">
        <v>0.24399999999999999</v>
      </c>
      <c r="M1611" s="29">
        <v>2.0119999999999999E-3</v>
      </c>
      <c r="N1611" s="30" t="s">
        <v>2141</v>
      </c>
      <c r="O1611" s="27">
        <v>84</v>
      </c>
      <c r="P1611" s="27">
        <v>8471</v>
      </c>
      <c r="Q1611" s="27" t="s">
        <v>229</v>
      </c>
      <c r="R1611" s="31">
        <v>0</v>
      </c>
      <c r="S1611" s="32" t="s">
        <v>28</v>
      </c>
      <c r="T1611" s="27" t="str">
        <f>VLOOKUP(S1611,[1]Страна!$A$2:$B$246,2,0)</f>
        <v>КИТАЙ</v>
      </c>
      <c r="W1611" s="34"/>
      <c r="X1611" s="35"/>
      <c r="Y1611" s="35"/>
      <c r="Z1611" s="36"/>
      <c r="AA1611" s="37"/>
      <c r="AB1611" s="38"/>
      <c r="AC1611" s="39"/>
    </row>
    <row r="1612" spans="1:29" ht="10.5" customHeight="1">
      <c r="A1612" s="25">
        <v>179441</v>
      </c>
      <c r="B1612" s="26" t="s">
        <v>2142</v>
      </c>
      <c r="C1612" s="27">
        <v>1</v>
      </c>
      <c r="D1612" s="27" t="s">
        <v>26</v>
      </c>
      <c r="E1612" s="28">
        <v>306</v>
      </c>
      <c r="F1612" s="28">
        <v>306</v>
      </c>
      <c r="G1612" s="28">
        <v>0</v>
      </c>
      <c r="H1612" s="28">
        <v>0.67</v>
      </c>
      <c r="I1612" s="28">
        <v>0.75</v>
      </c>
      <c r="J1612" s="29">
        <v>9.7999999999999997E-4</v>
      </c>
      <c r="K1612" s="28">
        <v>0.67</v>
      </c>
      <c r="L1612" s="28">
        <v>0.75</v>
      </c>
      <c r="M1612" s="29">
        <v>9.7999999999999997E-4</v>
      </c>
      <c r="N1612" s="30">
        <v>0</v>
      </c>
      <c r="O1612" s="27">
        <v>84</v>
      </c>
      <c r="P1612" s="27">
        <v>8471</v>
      </c>
      <c r="Q1612" s="27" t="s">
        <v>229</v>
      </c>
      <c r="R1612" s="31">
        <f>VLOOKUP(Q1612,[1]Страна!D$1:F$120,2,FALSE)</f>
        <v>0</v>
      </c>
      <c r="S1612" s="32" t="s">
        <v>28</v>
      </c>
      <c r="T1612" s="27" t="str">
        <f>VLOOKUP(S1612,[1]Страна!$A$2:$B$246,2,0)</f>
        <v>КИТАЙ</v>
      </c>
      <c r="W1612" s="40"/>
      <c r="X1612" s="35"/>
      <c r="Y1612" s="35"/>
      <c r="Z1612" s="36"/>
      <c r="AA1612" s="37"/>
      <c r="AB1612" s="38"/>
      <c r="AC1612" s="39"/>
    </row>
    <row r="1613" spans="1:29" ht="10.5" customHeight="1">
      <c r="A1613" s="25">
        <v>44886</v>
      </c>
      <c r="B1613" s="26" t="s">
        <v>2143</v>
      </c>
      <c r="C1613" s="27">
        <v>1</v>
      </c>
      <c r="D1613" s="27" t="s">
        <v>26</v>
      </c>
      <c r="E1613" s="28">
        <v>212</v>
      </c>
      <c r="F1613" s="28">
        <v>212</v>
      </c>
      <c r="G1613" s="28">
        <v>0</v>
      </c>
      <c r="H1613" s="28">
        <v>0.75</v>
      </c>
      <c r="I1613" s="28">
        <v>1</v>
      </c>
      <c r="J1613" s="29">
        <v>1.5839999999999999E-3</v>
      </c>
      <c r="K1613" s="28">
        <v>0.75</v>
      </c>
      <c r="L1613" s="28">
        <v>1</v>
      </c>
      <c r="M1613" s="29">
        <f t="shared" ref="M1613:M1618" si="168">C1613*J1613</f>
        <v>1.5839999999999999E-3</v>
      </c>
      <c r="N1613" s="30">
        <v>5055813401068</v>
      </c>
      <c r="O1613" s="27">
        <v>84</v>
      </c>
      <c r="P1613" s="27">
        <v>8471</v>
      </c>
      <c r="Q1613" s="27" t="s">
        <v>229</v>
      </c>
      <c r="R1613" s="31">
        <f>VLOOKUP(Q1613,[1]Страна!D$1:F$120,2,FALSE)</f>
        <v>0</v>
      </c>
      <c r="S1613" s="32" t="s">
        <v>28</v>
      </c>
      <c r="T1613" s="27" t="str">
        <f>VLOOKUP(S1613,[1]Страна!$A$2:$B$246,2,0)</f>
        <v>КИТАЙ</v>
      </c>
      <c r="W1613" s="34"/>
      <c r="X1613" s="35"/>
      <c r="Y1613" s="35"/>
      <c r="Z1613" s="36"/>
      <c r="AA1613" s="37"/>
      <c r="AB1613" s="38"/>
      <c r="AC1613" s="39"/>
    </row>
    <row r="1614" spans="1:29" ht="10.5" customHeight="1">
      <c r="A1614" s="25">
        <v>44885</v>
      </c>
      <c r="B1614" s="26" t="s">
        <v>2144</v>
      </c>
      <c r="C1614" s="27">
        <v>1</v>
      </c>
      <c r="D1614" s="27" t="s">
        <v>26</v>
      </c>
      <c r="E1614" s="28">
        <v>221</v>
      </c>
      <c r="F1614" s="28">
        <v>221</v>
      </c>
      <c r="G1614" s="28">
        <v>0</v>
      </c>
      <c r="H1614" s="28">
        <v>0.3</v>
      </c>
      <c r="I1614" s="28">
        <v>0.5</v>
      </c>
      <c r="J1614" s="29">
        <v>1.7279999999999999E-3</v>
      </c>
      <c r="K1614" s="28">
        <v>0.3</v>
      </c>
      <c r="L1614" s="28">
        <v>0.5</v>
      </c>
      <c r="M1614" s="29">
        <f t="shared" si="168"/>
        <v>1.7279999999999999E-3</v>
      </c>
      <c r="N1614" s="30">
        <v>5055813401082</v>
      </c>
      <c r="O1614" s="27">
        <v>84</v>
      </c>
      <c r="P1614" s="27">
        <v>8471</v>
      </c>
      <c r="Q1614" s="27" t="s">
        <v>229</v>
      </c>
      <c r="R1614" s="31">
        <f>VLOOKUP(Q1614,[1]Страна!D$1:F$120,2,FALSE)</f>
        <v>0</v>
      </c>
      <c r="S1614" s="32" t="s">
        <v>28</v>
      </c>
      <c r="T1614" s="27" t="str">
        <f>VLOOKUP(S1614,[1]Страна!$A$2:$B$246,2,0)</f>
        <v>КИТАЙ</v>
      </c>
      <c r="W1614" s="34"/>
      <c r="X1614" s="35"/>
      <c r="Y1614" s="35"/>
      <c r="Z1614" s="36"/>
      <c r="AA1614" s="37"/>
      <c r="AB1614" s="38"/>
      <c r="AC1614" s="39"/>
    </row>
    <row r="1615" spans="1:29" ht="10.5" customHeight="1">
      <c r="A1615" s="25">
        <v>44804</v>
      </c>
      <c r="B1615" s="26" t="s">
        <v>2145</v>
      </c>
      <c r="C1615" s="27">
        <v>1</v>
      </c>
      <c r="D1615" s="27" t="s">
        <v>26</v>
      </c>
      <c r="E1615" s="28">
        <v>211</v>
      </c>
      <c r="F1615" s="28">
        <v>211</v>
      </c>
      <c r="G1615" s="28">
        <v>0</v>
      </c>
      <c r="H1615" s="28">
        <v>0.3</v>
      </c>
      <c r="I1615" s="28">
        <v>0.5</v>
      </c>
      <c r="J1615" s="29">
        <v>1.848E-3</v>
      </c>
      <c r="K1615" s="28">
        <v>0.3</v>
      </c>
      <c r="L1615" s="28">
        <v>0.5</v>
      </c>
      <c r="M1615" s="29">
        <f t="shared" si="168"/>
        <v>1.848E-3</v>
      </c>
      <c r="N1615" s="30">
        <v>5055813401075</v>
      </c>
      <c r="O1615" s="27">
        <v>84</v>
      </c>
      <c r="P1615" s="27">
        <v>8471</v>
      </c>
      <c r="Q1615" s="27" t="s">
        <v>229</v>
      </c>
      <c r="R1615" s="31">
        <f>VLOOKUP(Q1615,[1]Страна!D$1:F$120,2,FALSE)</f>
        <v>0</v>
      </c>
      <c r="S1615" s="32" t="s">
        <v>28</v>
      </c>
      <c r="T1615" s="27" t="str">
        <f>VLOOKUP(S1615,[1]Страна!$A$2:$B$246,2,0)</f>
        <v>КИТАЙ</v>
      </c>
      <c r="W1615" s="34"/>
      <c r="X1615" s="35"/>
      <c r="Y1615" s="35"/>
      <c r="Z1615" s="36"/>
      <c r="AA1615" s="37"/>
      <c r="AB1615" s="38"/>
      <c r="AC1615" s="39"/>
    </row>
    <row r="1616" spans="1:29" ht="10.5" customHeight="1">
      <c r="A1616" s="25">
        <v>60985</v>
      </c>
      <c r="B1616" s="26" t="s">
        <v>2146</v>
      </c>
      <c r="C1616" s="27">
        <v>1</v>
      </c>
      <c r="D1616" s="27" t="s">
        <v>26</v>
      </c>
      <c r="E1616" s="28">
        <v>2492</v>
      </c>
      <c r="F1616" s="28">
        <v>2492</v>
      </c>
      <c r="G1616" s="28">
        <v>74.759999999999991</v>
      </c>
      <c r="H1616" s="28">
        <v>3.3</v>
      </c>
      <c r="I1616" s="28">
        <v>3.65</v>
      </c>
      <c r="J1616" s="29">
        <v>1.8599999999999998E-2</v>
      </c>
      <c r="K1616" s="28">
        <v>3.3</v>
      </c>
      <c r="L1616" s="28">
        <v>3.65</v>
      </c>
      <c r="M1616" s="29">
        <f t="shared" si="168"/>
        <v>1.8599999999999998E-2</v>
      </c>
      <c r="N1616" s="30">
        <v>0</v>
      </c>
      <c r="O1616" s="27">
        <v>85</v>
      </c>
      <c r="P1616" s="27">
        <v>8509</v>
      </c>
      <c r="Q1616" s="27" t="s">
        <v>288</v>
      </c>
      <c r="R1616" s="31">
        <f>VLOOKUP(Q1616,[1]Страна!D$1:F$120,2,FALSE)</f>
        <v>0.03</v>
      </c>
      <c r="S1616" s="32" t="s">
        <v>28</v>
      </c>
      <c r="T1616" s="27" t="str">
        <f>VLOOKUP(S1616,[1]Страна!$A$2:$B$246,2,0)</f>
        <v>КИТАЙ</v>
      </c>
      <c r="W1616" s="34"/>
      <c r="X1616" s="35"/>
      <c r="Y1616" s="35"/>
      <c r="Z1616" s="36"/>
      <c r="AA1616" s="37"/>
      <c r="AB1616" s="38"/>
      <c r="AC1616" s="39"/>
    </row>
    <row r="1617" spans="1:29" ht="10.5" customHeight="1">
      <c r="A1617" s="25">
        <v>60986</v>
      </c>
      <c r="B1617" s="26" t="s">
        <v>2147</v>
      </c>
      <c r="C1617" s="27">
        <v>4</v>
      </c>
      <c r="D1617" s="27" t="s">
        <v>26</v>
      </c>
      <c r="E1617" s="28">
        <v>2670</v>
      </c>
      <c r="F1617" s="28">
        <v>10680</v>
      </c>
      <c r="G1617" s="28">
        <v>320.39999999999998</v>
      </c>
      <c r="H1617" s="28">
        <v>3.6</v>
      </c>
      <c r="I1617" s="28">
        <v>3.95</v>
      </c>
      <c r="J1617" s="29">
        <v>2.4E-2</v>
      </c>
      <c r="K1617" s="28">
        <v>14.4</v>
      </c>
      <c r="L1617" s="28">
        <v>15.8</v>
      </c>
      <c r="M1617" s="29">
        <f t="shared" si="168"/>
        <v>9.6000000000000002E-2</v>
      </c>
      <c r="N1617" s="30">
        <v>0</v>
      </c>
      <c r="O1617" s="27">
        <v>85</v>
      </c>
      <c r="P1617" s="27">
        <v>8509</v>
      </c>
      <c r="Q1617" s="27" t="s">
        <v>288</v>
      </c>
      <c r="R1617" s="31">
        <f>VLOOKUP(Q1617,[1]Страна!D$1:F$120,2,FALSE)</f>
        <v>0.03</v>
      </c>
      <c r="S1617" s="32" t="s">
        <v>28</v>
      </c>
      <c r="T1617" s="27" t="str">
        <f>VLOOKUP(S1617,[1]Страна!$A$2:$B$246,2,0)</f>
        <v>КИТАЙ</v>
      </c>
      <c r="W1617" s="34"/>
      <c r="X1617" s="35"/>
      <c r="Y1617" s="35"/>
      <c r="Z1617" s="36"/>
      <c r="AA1617" s="37"/>
      <c r="AB1617" s="38"/>
      <c r="AC1617" s="39"/>
    </row>
    <row r="1618" spans="1:29" ht="10.5" customHeight="1">
      <c r="A1618" s="25">
        <v>37223</v>
      </c>
      <c r="B1618" s="26" t="s">
        <v>2148</v>
      </c>
      <c r="C1618" s="27">
        <v>1</v>
      </c>
      <c r="D1618" s="27" t="s">
        <v>26</v>
      </c>
      <c r="E1618" s="28">
        <v>3964</v>
      </c>
      <c r="F1618" s="28">
        <v>3964</v>
      </c>
      <c r="G1618" s="28">
        <v>118.92</v>
      </c>
      <c r="H1618" s="28">
        <v>4.91</v>
      </c>
      <c r="I1618" s="28">
        <v>5.57</v>
      </c>
      <c r="J1618" s="29">
        <v>3.1199999999999999E-2</v>
      </c>
      <c r="K1618" s="28">
        <v>4.91</v>
      </c>
      <c r="L1618" s="28">
        <v>5.57</v>
      </c>
      <c r="M1618" s="29">
        <f t="shared" si="168"/>
        <v>3.1199999999999999E-2</v>
      </c>
      <c r="N1618" s="30">
        <v>4680013310981</v>
      </c>
      <c r="O1618" s="27">
        <v>85</v>
      </c>
      <c r="P1618" s="27">
        <v>8509</v>
      </c>
      <c r="Q1618" s="27" t="s">
        <v>288</v>
      </c>
      <c r="R1618" s="31">
        <f>VLOOKUP(Q1618,[1]Страна!D$1:F$120,2,FALSE)</f>
        <v>0.03</v>
      </c>
      <c r="S1618" s="32" t="s">
        <v>28</v>
      </c>
      <c r="T1618" s="27" t="str">
        <f>VLOOKUP(S1618,[1]Страна!$A$2:$B$246,2,0)</f>
        <v>КИТАЙ</v>
      </c>
      <c r="W1618" s="34"/>
      <c r="X1618" s="35"/>
      <c r="Y1618" s="35"/>
      <c r="Z1618" s="36"/>
      <c r="AA1618" s="37"/>
      <c r="AB1618" s="38"/>
      <c r="AC1618" s="39"/>
    </row>
    <row r="1619" spans="1:29" ht="10.5" customHeight="1">
      <c r="A1619" s="41">
        <v>230189</v>
      </c>
      <c r="B1619" s="42" t="s">
        <v>2149</v>
      </c>
      <c r="C1619" s="43">
        <v>1</v>
      </c>
      <c r="D1619" s="44" t="s">
        <v>26</v>
      </c>
      <c r="E1619" s="45">
        <v>2211</v>
      </c>
      <c r="F1619" s="45">
        <v>2211</v>
      </c>
      <c r="G1619" s="46">
        <v>66.33</v>
      </c>
      <c r="H1619" s="46">
        <v>2.91</v>
      </c>
      <c r="I1619" s="46">
        <v>3.6</v>
      </c>
      <c r="J1619" s="47">
        <v>1.8065999999999999E-2</v>
      </c>
      <c r="K1619" s="46">
        <v>2.91</v>
      </c>
      <c r="L1619" s="46">
        <v>3.6</v>
      </c>
      <c r="M1619" s="47">
        <v>1.8065999999999999E-2</v>
      </c>
      <c r="N1619" s="48" t="s">
        <v>2150</v>
      </c>
      <c r="O1619" s="49">
        <v>85</v>
      </c>
      <c r="P1619" s="49">
        <v>8509</v>
      </c>
      <c r="Q1619" s="49" t="s">
        <v>288</v>
      </c>
      <c r="R1619" s="50">
        <v>0.03</v>
      </c>
      <c r="S1619" s="51" t="s">
        <v>28</v>
      </c>
      <c r="T1619" s="27" t="str">
        <f>VLOOKUP(S1619,[1]Страна!$A$2:$B$246,2,0)</f>
        <v>КИТАЙ</v>
      </c>
      <c r="W1619" s="34"/>
      <c r="X1619" s="35"/>
      <c r="Y1619" s="35"/>
      <c r="Z1619" s="36"/>
      <c r="AA1619" s="37"/>
      <c r="AB1619" s="38"/>
      <c r="AC1619" s="39"/>
    </row>
    <row r="1620" spans="1:29" ht="10.5" customHeight="1">
      <c r="A1620" s="41">
        <v>230190</v>
      </c>
      <c r="B1620" s="42" t="s">
        <v>2151</v>
      </c>
      <c r="C1620" s="43">
        <v>1</v>
      </c>
      <c r="D1620" s="44" t="s">
        <v>26</v>
      </c>
      <c r="E1620" s="45">
        <v>2517</v>
      </c>
      <c r="F1620" s="45">
        <v>2517</v>
      </c>
      <c r="G1620" s="46">
        <v>75.509999999999991</v>
      </c>
      <c r="H1620" s="46">
        <v>3.35</v>
      </c>
      <c r="I1620" s="46">
        <v>4</v>
      </c>
      <c r="J1620" s="47">
        <v>1.9472E-2</v>
      </c>
      <c r="K1620" s="46">
        <v>3.35</v>
      </c>
      <c r="L1620" s="46">
        <v>4</v>
      </c>
      <c r="M1620" s="47">
        <v>1.9472E-2</v>
      </c>
      <c r="N1620" s="48" t="s">
        <v>2152</v>
      </c>
      <c r="O1620" s="49">
        <v>85</v>
      </c>
      <c r="P1620" s="49">
        <v>8509</v>
      </c>
      <c r="Q1620" s="49" t="s">
        <v>288</v>
      </c>
      <c r="R1620" s="50">
        <v>0.03</v>
      </c>
      <c r="S1620" s="51" t="s">
        <v>28</v>
      </c>
      <c r="T1620" s="27" t="str">
        <f>VLOOKUP(S1620,[1]Страна!$A$2:$B$246,2,0)</f>
        <v>КИТАЙ</v>
      </c>
      <c r="W1620" s="40"/>
      <c r="X1620" s="35"/>
      <c r="Y1620" s="35"/>
      <c r="Z1620" s="36"/>
      <c r="AA1620" s="37"/>
      <c r="AB1620" s="38"/>
      <c r="AC1620" s="39"/>
    </row>
    <row r="1621" spans="1:29" ht="10.5" customHeight="1">
      <c r="A1621" s="25">
        <v>229738</v>
      </c>
      <c r="B1621" s="26" t="s">
        <v>2153</v>
      </c>
      <c r="C1621" s="27">
        <v>1</v>
      </c>
      <c r="D1621" s="27" t="s">
        <v>26</v>
      </c>
      <c r="E1621" s="28">
        <v>3059</v>
      </c>
      <c r="F1621" s="28">
        <v>3059</v>
      </c>
      <c r="G1621" s="28">
        <v>61.791799999999995</v>
      </c>
      <c r="H1621" s="28">
        <v>3.87</v>
      </c>
      <c r="I1621" s="28">
        <v>4.8</v>
      </c>
      <c r="J1621" s="29">
        <v>2.7699999999999999E-2</v>
      </c>
      <c r="K1621" s="28">
        <v>3.87</v>
      </c>
      <c r="L1621" s="28">
        <v>4.8</v>
      </c>
      <c r="M1621" s="29">
        <v>2.7699999999999999E-2</v>
      </c>
      <c r="N1621" s="30">
        <v>0</v>
      </c>
      <c r="O1621" s="27">
        <v>85</v>
      </c>
      <c r="P1621" s="27">
        <v>8509</v>
      </c>
      <c r="Q1621" s="27" t="s">
        <v>288</v>
      </c>
      <c r="R1621" s="31">
        <f>VLOOKUP(Q1621,[1]Страна!D$1:F$120,2,FALSE)</f>
        <v>0.03</v>
      </c>
      <c r="S1621" s="32" t="s">
        <v>28</v>
      </c>
      <c r="T1621" s="27" t="str">
        <f>VLOOKUP(S1621,[1]Страна!$A$2:$B$246,2,0)</f>
        <v>КИТАЙ</v>
      </c>
      <c r="W1621" s="40"/>
      <c r="X1621" s="35"/>
      <c r="Y1621" s="35"/>
      <c r="Z1621" s="36"/>
      <c r="AA1621" s="37"/>
      <c r="AB1621" s="38"/>
      <c r="AC1621" s="39"/>
    </row>
    <row r="1622" spans="1:29" ht="10.5" customHeight="1">
      <c r="A1622" s="25">
        <v>30690</v>
      </c>
      <c r="B1622" s="26" t="s">
        <v>2154</v>
      </c>
      <c r="C1622" s="27">
        <v>1</v>
      </c>
      <c r="D1622" s="27" t="s">
        <v>26</v>
      </c>
      <c r="E1622" s="28">
        <v>4403</v>
      </c>
      <c r="F1622" s="28">
        <v>4403</v>
      </c>
      <c r="G1622" s="28">
        <v>132.09</v>
      </c>
      <c r="H1622" s="28">
        <v>4.9000000000000004</v>
      </c>
      <c r="I1622" s="28">
        <v>5.4160000000000004</v>
      </c>
      <c r="J1622" s="29">
        <v>2.4624E-2</v>
      </c>
      <c r="K1622" s="28">
        <v>4.9000000000000004</v>
      </c>
      <c r="L1622" s="28">
        <v>5.4160000000000004</v>
      </c>
      <c r="M1622" s="29">
        <f>C1622*J1622</f>
        <v>2.4624E-2</v>
      </c>
      <c r="N1622" s="30">
        <v>4680013310554</v>
      </c>
      <c r="O1622" s="27">
        <v>85</v>
      </c>
      <c r="P1622" s="27">
        <v>8509</v>
      </c>
      <c r="Q1622" s="27" t="s">
        <v>288</v>
      </c>
      <c r="R1622" s="31">
        <f>VLOOKUP(Q1622,[1]Страна!D$1:F$120,2,FALSE)</f>
        <v>0.03</v>
      </c>
      <c r="S1622" s="32" t="s">
        <v>28</v>
      </c>
      <c r="T1622" s="27" t="str">
        <f>VLOOKUP(S1622,[1]Страна!$A$2:$B$246,2,0)</f>
        <v>КИТАЙ</v>
      </c>
      <c r="W1622" s="34"/>
      <c r="X1622" s="35"/>
      <c r="Y1622" s="35"/>
      <c r="Z1622" s="36"/>
      <c r="AA1622" s="37"/>
      <c r="AB1622" s="38"/>
      <c r="AC1622" s="39"/>
    </row>
    <row r="1623" spans="1:29" ht="10.5" customHeight="1">
      <c r="A1623" s="25">
        <v>106108</v>
      </c>
      <c r="B1623" s="26" t="s">
        <v>2155</v>
      </c>
      <c r="C1623" s="27">
        <v>1</v>
      </c>
      <c r="D1623" s="27" t="s">
        <v>26</v>
      </c>
      <c r="E1623" s="28">
        <v>3868</v>
      </c>
      <c r="F1623" s="28">
        <v>3868</v>
      </c>
      <c r="G1623" s="28">
        <v>116.03999999999999</v>
      </c>
      <c r="H1623" s="28">
        <v>3.6</v>
      </c>
      <c r="I1623" s="28">
        <v>4</v>
      </c>
      <c r="J1623" s="29">
        <v>2.1850000000000001E-2</v>
      </c>
      <c r="K1623" s="28">
        <v>3.6</v>
      </c>
      <c r="L1623" s="28">
        <v>4</v>
      </c>
      <c r="M1623" s="29">
        <f>C1623*J1623</f>
        <v>2.1850000000000001E-2</v>
      </c>
      <c r="N1623" s="30">
        <v>3838942791086</v>
      </c>
      <c r="O1623" s="27">
        <v>85</v>
      </c>
      <c r="P1623" s="27">
        <v>8509</v>
      </c>
      <c r="Q1623" s="27" t="s">
        <v>288</v>
      </c>
      <c r="R1623" s="31">
        <f>VLOOKUP(Q1623,[1]Страна!D$1:F$120,2,FALSE)</f>
        <v>0.03</v>
      </c>
      <c r="S1623" s="32" t="s">
        <v>28</v>
      </c>
      <c r="T1623" s="27" t="str">
        <f>VLOOKUP(S1623,[1]Страна!$A$2:$B$246,2,0)</f>
        <v>КИТАЙ</v>
      </c>
      <c r="W1623" s="34"/>
      <c r="X1623" s="35"/>
      <c r="Y1623" s="35"/>
      <c r="Z1623" s="36"/>
      <c r="AA1623" s="37"/>
      <c r="AB1623" s="38"/>
      <c r="AC1623" s="39"/>
    </row>
    <row r="1624" spans="1:29" ht="10.5" customHeight="1">
      <c r="A1624" s="25">
        <v>233584</v>
      </c>
      <c r="B1624" s="26" t="s">
        <v>2156</v>
      </c>
      <c r="C1624" s="27">
        <v>15</v>
      </c>
      <c r="D1624" s="27" t="s">
        <v>26</v>
      </c>
      <c r="E1624" s="28">
        <v>4220</v>
      </c>
      <c r="F1624" s="28">
        <v>63300</v>
      </c>
      <c r="G1624" s="28">
        <v>1899</v>
      </c>
      <c r="H1624" s="28">
        <v>3.7</v>
      </c>
      <c r="I1624" s="28">
        <v>4.0250000000000004</v>
      </c>
      <c r="J1624" s="29">
        <v>2.1328E-2</v>
      </c>
      <c r="K1624" s="28">
        <v>55.5</v>
      </c>
      <c r="L1624" s="28">
        <v>60.375000000000007</v>
      </c>
      <c r="M1624" s="29">
        <v>0.31991999999999998</v>
      </c>
      <c r="N1624" s="30">
        <v>0</v>
      </c>
      <c r="O1624" s="27">
        <v>85</v>
      </c>
      <c r="P1624" s="27">
        <v>8509</v>
      </c>
      <c r="Q1624" s="27" t="s">
        <v>288</v>
      </c>
      <c r="R1624" s="31">
        <f>VLOOKUP(Q1624,[1]Страна!D$1:F$120,2,FALSE)</f>
        <v>0.03</v>
      </c>
      <c r="S1624" s="32" t="s">
        <v>28</v>
      </c>
      <c r="T1624" s="27" t="str">
        <f>VLOOKUP(S1624,[1]Страна!$A$2:$B$246,2,0)</f>
        <v>КИТАЙ</v>
      </c>
      <c r="W1624" s="34"/>
      <c r="X1624" s="35"/>
      <c r="Y1624" s="35"/>
      <c r="Z1624" s="36"/>
      <c r="AA1624" s="37"/>
      <c r="AB1624" s="38"/>
      <c r="AC1624" s="39"/>
    </row>
    <row r="1625" spans="1:29" ht="10.5" customHeight="1">
      <c r="A1625" s="41">
        <v>229483</v>
      </c>
      <c r="B1625" s="42" t="s">
        <v>2157</v>
      </c>
      <c r="C1625" s="43">
        <v>1</v>
      </c>
      <c r="D1625" s="44" t="s">
        <v>26</v>
      </c>
      <c r="E1625" s="45">
        <v>6242</v>
      </c>
      <c r="F1625" s="45">
        <v>6242</v>
      </c>
      <c r="G1625" s="46">
        <v>187.26</v>
      </c>
      <c r="H1625" s="46">
        <v>4.2</v>
      </c>
      <c r="I1625" s="46">
        <v>5</v>
      </c>
      <c r="J1625" s="47">
        <v>2.5919999999999999E-2</v>
      </c>
      <c r="K1625" s="46">
        <v>4.2</v>
      </c>
      <c r="L1625" s="46">
        <v>5</v>
      </c>
      <c r="M1625" s="47">
        <v>2.5919999999999999E-2</v>
      </c>
      <c r="N1625" s="48" t="s">
        <v>2158</v>
      </c>
      <c r="O1625" s="49">
        <v>85</v>
      </c>
      <c r="P1625" s="49">
        <v>8509</v>
      </c>
      <c r="Q1625" s="49" t="s">
        <v>288</v>
      </c>
      <c r="R1625" s="50">
        <v>0.03</v>
      </c>
      <c r="S1625" s="51" t="s">
        <v>28</v>
      </c>
      <c r="T1625" s="27" t="str">
        <f>VLOOKUP(S1625,[1]Страна!$A$2:$B$246,2,0)</f>
        <v>КИТАЙ</v>
      </c>
      <c r="W1625" s="34"/>
      <c r="X1625" s="35"/>
      <c r="Y1625" s="35"/>
      <c r="Z1625" s="36"/>
      <c r="AA1625" s="37"/>
      <c r="AB1625" s="38"/>
      <c r="AC1625" s="39"/>
    </row>
    <row r="1626" spans="1:29" ht="10.5" customHeight="1">
      <c r="A1626" s="25">
        <v>229485</v>
      </c>
      <c r="B1626" s="26" t="s">
        <v>2159</v>
      </c>
      <c r="C1626" s="27">
        <v>1</v>
      </c>
      <c r="D1626" s="27" t="s">
        <v>26</v>
      </c>
      <c r="E1626" s="28">
        <v>6536</v>
      </c>
      <c r="F1626" s="28">
        <v>6536</v>
      </c>
      <c r="G1626" s="28">
        <v>196.07999999999998</v>
      </c>
      <c r="H1626" s="28">
        <v>5.4</v>
      </c>
      <c r="I1626" s="28">
        <v>5.8</v>
      </c>
      <c r="J1626" s="29">
        <v>2.0789999999999999E-2</v>
      </c>
      <c r="K1626" s="28">
        <v>5.4</v>
      </c>
      <c r="L1626" s="28">
        <v>5.8</v>
      </c>
      <c r="M1626" s="29">
        <v>2.0789999999999999E-2</v>
      </c>
      <c r="N1626" s="30" t="s">
        <v>2160</v>
      </c>
      <c r="O1626" s="27">
        <v>85</v>
      </c>
      <c r="P1626" s="27">
        <v>8509</v>
      </c>
      <c r="Q1626" s="27" t="s">
        <v>288</v>
      </c>
      <c r="R1626" s="31">
        <f>VLOOKUP(Q1626,[1]Страна!D$1:F$120,2,FALSE)</f>
        <v>0.03</v>
      </c>
      <c r="S1626" s="32" t="s">
        <v>28</v>
      </c>
      <c r="T1626" s="27" t="str">
        <f>VLOOKUP(S1626,[1]Страна!$A$2:$B$246,2,0)</f>
        <v>КИТАЙ</v>
      </c>
      <c r="W1626" s="40"/>
      <c r="X1626" s="35"/>
      <c r="Y1626" s="35"/>
      <c r="Z1626" s="36"/>
      <c r="AA1626" s="37"/>
      <c r="AB1626" s="38"/>
      <c r="AC1626" s="39"/>
    </row>
    <row r="1627" spans="1:29" ht="10.5" customHeight="1">
      <c r="A1627" s="25" t="s">
        <v>2161</v>
      </c>
      <c r="B1627" s="26" t="s">
        <v>2162</v>
      </c>
      <c r="C1627" s="27">
        <v>5</v>
      </c>
      <c r="D1627" s="27" t="s">
        <v>220</v>
      </c>
      <c r="E1627" s="28">
        <v>103</v>
      </c>
      <c r="F1627" s="28">
        <v>515</v>
      </c>
      <c r="G1627" s="28">
        <v>15.45</v>
      </c>
      <c r="H1627" s="28">
        <v>3.1</v>
      </c>
      <c r="I1627" s="28">
        <v>4.79</v>
      </c>
      <c r="J1627" s="29">
        <v>2.1850000000000001E-2</v>
      </c>
      <c r="K1627" s="28"/>
      <c r="L1627" s="28"/>
      <c r="M1627" s="29">
        <f>C1627*J1627</f>
        <v>0.10925000000000001</v>
      </c>
      <c r="N1627" s="30"/>
      <c r="O1627" s="27">
        <v>85</v>
      </c>
      <c r="P1627" s="27">
        <v>8509</v>
      </c>
      <c r="Q1627" s="27" t="s">
        <v>288</v>
      </c>
      <c r="R1627" s="31">
        <f>VLOOKUP(Q1627,[1]Страна!D$1:F$120,2,FALSE)</f>
        <v>0.03</v>
      </c>
      <c r="S1627" s="32" t="s">
        <v>28</v>
      </c>
      <c r="T1627" s="27" t="str">
        <f>VLOOKUP(S1627,[1]Страна!$A$2:$B$246,2,0)</f>
        <v>КИТАЙ</v>
      </c>
      <c r="W1627" s="34"/>
      <c r="X1627" s="35"/>
      <c r="Y1627" s="35"/>
      <c r="Z1627" s="36"/>
      <c r="AA1627" s="37"/>
      <c r="AB1627" s="38"/>
      <c r="AC1627" s="39"/>
    </row>
    <row r="1628" spans="1:29" ht="10.5" customHeight="1">
      <c r="A1628" s="25">
        <v>184313</v>
      </c>
      <c r="B1628" s="26" t="s">
        <v>2163</v>
      </c>
      <c r="C1628" s="27">
        <v>1</v>
      </c>
      <c r="D1628" s="27" t="s">
        <v>26</v>
      </c>
      <c r="E1628" s="28">
        <v>3845</v>
      </c>
      <c r="F1628" s="28">
        <v>3845</v>
      </c>
      <c r="G1628" s="28">
        <v>115.35</v>
      </c>
      <c r="H1628" s="28">
        <v>3</v>
      </c>
      <c r="I1628" s="28">
        <v>4</v>
      </c>
      <c r="J1628" s="29">
        <v>1.7555999999999999E-2</v>
      </c>
      <c r="K1628" s="28">
        <v>3</v>
      </c>
      <c r="L1628" s="28">
        <v>4</v>
      </c>
      <c r="M1628" s="29">
        <f>C1628*J1628</f>
        <v>1.7555999999999999E-2</v>
      </c>
      <c r="N1628" s="30">
        <v>5055539115881</v>
      </c>
      <c r="O1628" s="27">
        <v>85</v>
      </c>
      <c r="P1628" s="27">
        <v>8509</v>
      </c>
      <c r="Q1628" s="27" t="s">
        <v>288</v>
      </c>
      <c r="R1628" s="31">
        <f>VLOOKUP(Q1628,[1]Страна!D$1:F$120,2,FALSE)</f>
        <v>0.03</v>
      </c>
      <c r="S1628" s="32" t="s">
        <v>28</v>
      </c>
      <c r="T1628" s="27" t="str">
        <f>VLOOKUP(S1628,[1]Страна!$A$2:$B$246,2,0)</f>
        <v>КИТАЙ</v>
      </c>
      <c r="W1628" s="34"/>
      <c r="X1628" s="35"/>
      <c r="Y1628" s="35"/>
      <c r="Z1628" s="36"/>
      <c r="AA1628" s="37"/>
      <c r="AB1628" s="38"/>
      <c r="AC1628" s="39"/>
    </row>
    <row r="1629" spans="1:29" ht="10.5" customHeight="1">
      <c r="A1629" s="25">
        <v>106126</v>
      </c>
      <c r="B1629" s="26" t="s">
        <v>2164</v>
      </c>
      <c r="C1629" s="27">
        <v>1</v>
      </c>
      <c r="D1629" s="27" t="s">
        <v>26</v>
      </c>
      <c r="E1629" s="28">
        <v>3698</v>
      </c>
      <c r="F1629" s="28">
        <v>3698</v>
      </c>
      <c r="G1629" s="28">
        <v>110.94</v>
      </c>
      <c r="H1629" s="28">
        <v>3.6</v>
      </c>
      <c r="I1629" s="28">
        <v>4</v>
      </c>
      <c r="J1629" s="29">
        <v>2.24E-2</v>
      </c>
      <c r="K1629" s="28">
        <v>3.6</v>
      </c>
      <c r="L1629" s="28">
        <v>4</v>
      </c>
      <c r="M1629" s="29">
        <f>C1629*J1629</f>
        <v>2.24E-2</v>
      </c>
      <c r="N1629" s="30">
        <v>5055539113283</v>
      </c>
      <c r="O1629" s="27">
        <v>85</v>
      </c>
      <c r="P1629" s="27">
        <v>8509</v>
      </c>
      <c r="Q1629" s="27" t="s">
        <v>288</v>
      </c>
      <c r="R1629" s="31">
        <f>VLOOKUP(Q1629,[1]Страна!D$1:F$120,2,FALSE)</f>
        <v>0.03</v>
      </c>
      <c r="S1629" s="32" t="s">
        <v>28</v>
      </c>
      <c r="T1629" s="27" t="str">
        <f>VLOOKUP(S1629,[1]Страна!$A$2:$B$246,2,0)</f>
        <v>КИТАЙ</v>
      </c>
      <c r="W1629" s="34"/>
      <c r="X1629" s="35"/>
      <c r="Y1629" s="35"/>
      <c r="Z1629" s="36"/>
      <c r="AA1629" s="37"/>
      <c r="AB1629" s="38"/>
      <c r="AC1629" s="39"/>
    </row>
    <row r="1630" spans="1:29" ht="10.5" customHeight="1">
      <c r="A1630" s="41">
        <v>214463</v>
      </c>
      <c r="B1630" s="42" t="s">
        <v>2165</v>
      </c>
      <c r="C1630" s="43">
        <v>1</v>
      </c>
      <c r="D1630" s="44" t="s">
        <v>26</v>
      </c>
      <c r="E1630" s="45">
        <v>2125</v>
      </c>
      <c r="F1630" s="45">
        <v>2125</v>
      </c>
      <c r="G1630" s="46">
        <v>63.75</v>
      </c>
      <c r="H1630" s="46">
        <v>2.1800000000000002</v>
      </c>
      <c r="I1630" s="46">
        <v>3</v>
      </c>
      <c r="J1630" s="47">
        <v>1.4168E-2</v>
      </c>
      <c r="K1630" s="46">
        <v>2.1800000000000002</v>
      </c>
      <c r="L1630" s="46">
        <v>3</v>
      </c>
      <c r="M1630" s="47">
        <v>1.4168E-2</v>
      </c>
      <c r="N1630" s="48" t="s">
        <v>2166</v>
      </c>
      <c r="O1630" s="49">
        <v>85</v>
      </c>
      <c r="P1630" s="49">
        <v>8509</v>
      </c>
      <c r="Q1630" s="49" t="s">
        <v>288</v>
      </c>
      <c r="R1630" s="50">
        <v>0.03</v>
      </c>
      <c r="S1630" s="51" t="s">
        <v>28</v>
      </c>
      <c r="T1630" s="27" t="str">
        <f>VLOOKUP(S1630,[1]Страна!$A$2:$B$246,2,0)</f>
        <v>КИТАЙ</v>
      </c>
      <c r="W1630" s="34"/>
      <c r="X1630" s="35"/>
      <c r="Y1630" s="35"/>
      <c r="Z1630" s="36"/>
      <c r="AA1630" s="37"/>
      <c r="AB1630" s="38"/>
      <c r="AC1630" s="39"/>
    </row>
    <row r="1631" spans="1:29" ht="10.5" customHeight="1">
      <c r="A1631" s="25">
        <v>221947</v>
      </c>
      <c r="B1631" s="26" t="s">
        <v>2167</v>
      </c>
      <c r="C1631" s="27">
        <v>1</v>
      </c>
      <c r="D1631" s="27" t="s">
        <v>26</v>
      </c>
      <c r="E1631" s="28">
        <v>2958</v>
      </c>
      <c r="F1631" s="28">
        <v>2958</v>
      </c>
      <c r="G1631" s="28">
        <v>88.74</v>
      </c>
      <c r="H1631" s="28">
        <v>3.1</v>
      </c>
      <c r="I1631" s="28">
        <v>3.5</v>
      </c>
      <c r="J1631" s="29">
        <v>2.3040000000000001E-2</v>
      </c>
      <c r="K1631" s="28">
        <v>3.1</v>
      </c>
      <c r="L1631" s="28">
        <v>3.5</v>
      </c>
      <c r="M1631" s="29">
        <f>C1631*J1631</f>
        <v>2.3040000000000001E-2</v>
      </c>
      <c r="N1631" s="30">
        <v>0</v>
      </c>
      <c r="O1631" s="27">
        <v>85</v>
      </c>
      <c r="P1631" s="27">
        <v>8509</v>
      </c>
      <c r="Q1631" s="27" t="s">
        <v>288</v>
      </c>
      <c r="R1631" s="31">
        <f>VLOOKUP(Q1631,[1]Страна!D$1:F$120,2,FALSE)</f>
        <v>0.03</v>
      </c>
      <c r="S1631" s="32" t="s">
        <v>47</v>
      </c>
      <c r="T1631" s="27" t="str">
        <f>VLOOKUP(S1631,[1]Страна!$A$2:$B$246,2,0)</f>
        <v>РОССИЯ</v>
      </c>
      <c r="W1631" s="40"/>
      <c r="X1631" s="35"/>
      <c r="Y1631" s="35"/>
      <c r="Z1631" s="36"/>
      <c r="AA1631" s="37"/>
      <c r="AB1631" s="38"/>
      <c r="AC1631" s="39"/>
    </row>
    <row r="1632" spans="1:29" ht="10.5" customHeight="1">
      <c r="A1632" s="25">
        <v>234683</v>
      </c>
      <c r="B1632" s="26" t="s">
        <v>2168</v>
      </c>
      <c r="C1632" s="27">
        <v>1</v>
      </c>
      <c r="D1632" s="27" t="s">
        <v>26</v>
      </c>
      <c r="E1632" s="28">
        <v>3672</v>
      </c>
      <c r="F1632" s="28">
        <v>3672</v>
      </c>
      <c r="G1632" s="28">
        <v>110.16</v>
      </c>
      <c r="H1632" s="28">
        <v>4.7</v>
      </c>
      <c r="I1632" s="28">
        <v>5.0999999999999996</v>
      </c>
      <c r="J1632" s="29">
        <v>1.44E-2</v>
      </c>
      <c r="K1632" s="28">
        <v>4.7</v>
      </c>
      <c r="L1632" s="28">
        <v>5.0999999999999996</v>
      </c>
      <c r="M1632" s="29">
        <v>1.44E-2</v>
      </c>
      <c r="N1632" s="30" t="s">
        <v>2169</v>
      </c>
      <c r="O1632" s="27">
        <v>85</v>
      </c>
      <c r="P1632" s="27">
        <v>8509</v>
      </c>
      <c r="Q1632" s="27" t="s">
        <v>288</v>
      </c>
      <c r="R1632" s="31">
        <f>VLOOKUP(Q1632,[1]Страна!D$1:F$120,2,FALSE)</f>
        <v>0.03</v>
      </c>
      <c r="S1632" s="32" t="s">
        <v>28</v>
      </c>
      <c r="T1632" s="27" t="str">
        <f>VLOOKUP(S1632,[1]Страна!$A$2:$B$246,2,0)</f>
        <v>КИТАЙ</v>
      </c>
      <c r="W1632" s="34"/>
      <c r="X1632" s="35"/>
      <c r="Y1632" s="35"/>
      <c r="Z1632" s="36"/>
      <c r="AA1632" s="37"/>
      <c r="AB1632" s="38"/>
      <c r="AC1632" s="39"/>
    </row>
    <row r="1633" spans="1:29" ht="10.5" customHeight="1">
      <c r="A1633" s="25">
        <v>106127</v>
      </c>
      <c r="B1633" s="26" t="s">
        <v>2170</v>
      </c>
      <c r="C1633" s="27">
        <v>2</v>
      </c>
      <c r="D1633" s="27" t="s">
        <v>26</v>
      </c>
      <c r="E1633" s="28">
        <v>3434</v>
      </c>
      <c r="F1633" s="28">
        <v>6868</v>
      </c>
      <c r="G1633" s="28">
        <v>206.04</v>
      </c>
      <c r="H1633" s="28">
        <v>4.5</v>
      </c>
      <c r="I1633" s="28">
        <v>5</v>
      </c>
      <c r="J1633" s="29">
        <v>2.9848E-2</v>
      </c>
      <c r="K1633" s="28">
        <v>9</v>
      </c>
      <c r="L1633" s="28">
        <v>10</v>
      </c>
      <c r="M1633" s="29">
        <f>C1633*J1633</f>
        <v>5.9695999999999999E-2</v>
      </c>
      <c r="N1633" s="30">
        <v>5055539110886</v>
      </c>
      <c r="O1633" s="27">
        <v>85</v>
      </c>
      <c r="P1633" s="27">
        <v>8509</v>
      </c>
      <c r="Q1633" s="27" t="s">
        <v>288</v>
      </c>
      <c r="R1633" s="31">
        <f>VLOOKUP(Q1633,[1]Страна!D$1:F$120,2,FALSE)</f>
        <v>0.03</v>
      </c>
      <c r="S1633" s="32" t="s">
        <v>28</v>
      </c>
      <c r="T1633" s="27" t="str">
        <f>VLOOKUP(S1633,[1]Страна!$A$2:$B$246,2,0)</f>
        <v>КИТАЙ</v>
      </c>
      <c r="W1633" s="34"/>
      <c r="X1633" s="35"/>
      <c r="Y1633" s="35"/>
      <c r="Z1633" s="36"/>
      <c r="AA1633" s="37"/>
      <c r="AB1633" s="38"/>
      <c r="AC1633" s="39"/>
    </row>
    <row r="1634" spans="1:29" ht="10.5" customHeight="1">
      <c r="A1634" s="25">
        <v>60037</v>
      </c>
      <c r="B1634" s="26" t="s">
        <v>2171</v>
      </c>
      <c r="C1634" s="27">
        <v>2</v>
      </c>
      <c r="D1634" s="27" t="s">
        <v>26</v>
      </c>
      <c r="E1634" s="28">
        <v>3460</v>
      </c>
      <c r="F1634" s="28">
        <v>6920</v>
      </c>
      <c r="G1634" s="28">
        <v>207.6</v>
      </c>
      <c r="H1634" s="28">
        <v>4.5</v>
      </c>
      <c r="I1634" s="28">
        <v>5</v>
      </c>
      <c r="J1634" s="29">
        <v>2.3709999999999998E-3</v>
      </c>
      <c r="K1634" s="28">
        <v>9</v>
      </c>
      <c r="L1634" s="28">
        <v>10</v>
      </c>
      <c r="M1634" s="29">
        <f>C1634*J1634</f>
        <v>4.7419999999999997E-3</v>
      </c>
      <c r="N1634" s="30">
        <v>5055539113245</v>
      </c>
      <c r="O1634" s="27">
        <v>85</v>
      </c>
      <c r="P1634" s="27">
        <v>8509</v>
      </c>
      <c r="Q1634" s="27" t="s">
        <v>288</v>
      </c>
      <c r="R1634" s="31">
        <f>VLOOKUP(Q1634,[1]Страна!D$1:F$120,2,FALSE)</f>
        <v>0.03</v>
      </c>
      <c r="S1634" s="32" t="s">
        <v>28</v>
      </c>
      <c r="T1634" s="27" t="str">
        <f>VLOOKUP(S1634,[1]Страна!$A$2:$B$246,2,0)</f>
        <v>КИТАЙ</v>
      </c>
      <c r="W1634" s="34"/>
      <c r="X1634" s="35"/>
      <c r="Y1634" s="35"/>
      <c r="Z1634" s="36"/>
      <c r="AA1634" s="37"/>
      <c r="AB1634" s="38"/>
      <c r="AC1634" s="39"/>
    </row>
    <row r="1635" spans="1:29" ht="10.5" customHeight="1">
      <c r="A1635" s="25">
        <v>53047</v>
      </c>
      <c r="B1635" s="26" t="s">
        <v>2172</v>
      </c>
      <c r="C1635" s="27">
        <v>4</v>
      </c>
      <c r="D1635" s="27" t="s">
        <v>26</v>
      </c>
      <c r="E1635" s="28">
        <v>4023</v>
      </c>
      <c r="F1635" s="28">
        <v>16092</v>
      </c>
      <c r="G1635" s="28">
        <v>482.76</v>
      </c>
      <c r="H1635" s="28">
        <v>2.8</v>
      </c>
      <c r="I1635" s="28">
        <v>3.1</v>
      </c>
      <c r="J1635" s="29">
        <v>1.4E-2</v>
      </c>
      <c r="K1635" s="28">
        <v>11.2</v>
      </c>
      <c r="L1635" s="28">
        <v>12.4</v>
      </c>
      <c r="M1635" s="29">
        <f>C1635*J1635</f>
        <v>5.6000000000000001E-2</v>
      </c>
      <c r="N1635" s="30">
        <v>5055323609596</v>
      </c>
      <c r="O1635" s="27">
        <v>85</v>
      </c>
      <c r="P1635" s="27">
        <v>8509</v>
      </c>
      <c r="Q1635" s="27" t="s">
        <v>288</v>
      </c>
      <c r="R1635" s="31">
        <f>VLOOKUP(Q1635,[1]Страна!D$1:F$120,2,FALSE)</f>
        <v>0.03</v>
      </c>
      <c r="S1635" s="32" t="s">
        <v>28</v>
      </c>
      <c r="T1635" s="27" t="str">
        <f>VLOOKUP(S1635,[1]Страна!$A$2:$B$246,2,0)</f>
        <v>КИТАЙ</v>
      </c>
      <c r="W1635" s="34"/>
      <c r="X1635" s="35"/>
      <c r="Y1635" s="35"/>
      <c r="Z1635" s="36"/>
      <c r="AA1635" s="37"/>
      <c r="AB1635" s="38"/>
      <c r="AC1635" s="39"/>
    </row>
    <row r="1636" spans="1:29" ht="10.5" customHeight="1">
      <c r="A1636" s="25">
        <v>198202</v>
      </c>
      <c r="B1636" s="26" t="s">
        <v>2173</v>
      </c>
      <c r="C1636" s="27">
        <v>2</v>
      </c>
      <c r="D1636" s="27" t="s">
        <v>26</v>
      </c>
      <c r="E1636" s="28">
        <v>4216</v>
      </c>
      <c r="F1636" s="28">
        <v>8432</v>
      </c>
      <c r="G1636" s="28">
        <v>252.95999999999998</v>
      </c>
      <c r="H1636" s="28">
        <v>4.2</v>
      </c>
      <c r="I1636" s="28">
        <v>5</v>
      </c>
      <c r="J1636" s="29">
        <v>2.402E-2</v>
      </c>
      <c r="K1636" s="28">
        <v>8.4</v>
      </c>
      <c r="L1636" s="28">
        <v>10</v>
      </c>
      <c r="M1636" s="29">
        <f>C1636*J1636</f>
        <v>4.8039999999999999E-2</v>
      </c>
      <c r="N1636" s="30">
        <v>5055323614552</v>
      </c>
      <c r="O1636" s="27">
        <v>85</v>
      </c>
      <c r="P1636" s="27">
        <v>8509</v>
      </c>
      <c r="Q1636" s="27" t="s">
        <v>288</v>
      </c>
      <c r="R1636" s="31">
        <f>VLOOKUP(Q1636,[1]Страна!D$1:F$120,2,FALSE)</f>
        <v>0.03</v>
      </c>
      <c r="S1636" s="32" t="s">
        <v>28</v>
      </c>
      <c r="T1636" s="27" t="str">
        <f>VLOOKUP(S1636,[1]Страна!$A$2:$B$246,2,0)</f>
        <v>КИТАЙ</v>
      </c>
      <c r="W1636" s="34"/>
      <c r="X1636" s="35"/>
      <c r="Y1636" s="35"/>
      <c r="Z1636" s="36"/>
      <c r="AA1636" s="37"/>
      <c r="AB1636" s="38"/>
      <c r="AC1636" s="39"/>
    </row>
    <row r="1637" spans="1:29" ht="10.5" customHeight="1">
      <c r="A1637" s="25">
        <v>244132</v>
      </c>
      <c r="B1637" s="26" t="s">
        <v>2174</v>
      </c>
      <c r="C1637" s="27">
        <v>7</v>
      </c>
      <c r="D1637" s="27" t="s">
        <v>26</v>
      </c>
      <c r="E1637" s="28">
        <v>3273</v>
      </c>
      <c r="F1637" s="28">
        <v>22911</v>
      </c>
      <c r="G1637" s="28">
        <v>687.32999999999993</v>
      </c>
      <c r="H1637" s="28">
        <v>2.7</v>
      </c>
      <c r="I1637" s="28">
        <v>2.95</v>
      </c>
      <c r="J1637" s="29">
        <v>0</v>
      </c>
      <c r="K1637" s="28">
        <v>18.900000000000002</v>
      </c>
      <c r="L1637" s="28">
        <v>20.650000000000002</v>
      </c>
      <c r="M1637" s="29">
        <v>0</v>
      </c>
      <c r="N1637" s="30">
        <v>0</v>
      </c>
      <c r="O1637" s="27">
        <v>85</v>
      </c>
      <c r="P1637" s="27">
        <v>8509</v>
      </c>
      <c r="Q1637" s="27" t="s">
        <v>288</v>
      </c>
      <c r="R1637" s="31">
        <v>0.03</v>
      </c>
      <c r="S1637" s="32" t="s">
        <v>28</v>
      </c>
      <c r="T1637" s="27" t="str">
        <f>VLOOKUP(S1637,[1]Страна!$A$2:$B$246,2,0)</f>
        <v>КИТАЙ</v>
      </c>
      <c r="W1637" s="34"/>
      <c r="X1637" s="35"/>
      <c r="Y1637" s="35"/>
      <c r="Z1637" s="36"/>
      <c r="AA1637" s="37"/>
      <c r="AB1637" s="38"/>
      <c r="AC1637" s="39"/>
    </row>
    <row r="1638" spans="1:29" ht="10.5" customHeight="1">
      <c r="A1638" s="25">
        <v>242464</v>
      </c>
      <c r="B1638" s="26" t="s">
        <v>2175</v>
      </c>
      <c r="C1638" s="27">
        <v>1</v>
      </c>
      <c r="D1638" s="27" t="s">
        <v>26</v>
      </c>
      <c r="E1638" s="28">
        <v>4607</v>
      </c>
      <c r="F1638" s="28">
        <v>4607</v>
      </c>
      <c r="G1638" s="28">
        <v>138.21</v>
      </c>
      <c r="H1638" s="28">
        <v>2.95</v>
      </c>
      <c r="I1638" s="28">
        <v>3.8</v>
      </c>
      <c r="J1638" s="29">
        <v>0</v>
      </c>
      <c r="K1638" s="28">
        <v>2.95</v>
      </c>
      <c r="L1638" s="28">
        <v>3.8</v>
      </c>
      <c r="M1638" s="29">
        <v>0</v>
      </c>
      <c r="N1638" s="30">
        <v>0</v>
      </c>
      <c r="O1638" s="27">
        <v>85</v>
      </c>
      <c r="P1638" s="27">
        <v>8509</v>
      </c>
      <c r="Q1638" s="27" t="s">
        <v>288</v>
      </c>
      <c r="R1638" s="31">
        <f>VLOOKUP(Q1638,[1]Страна!D$1:F$120,2,FALSE)</f>
        <v>0.03</v>
      </c>
      <c r="S1638" s="32" t="s">
        <v>47</v>
      </c>
      <c r="T1638" s="27" t="str">
        <f>VLOOKUP(S1638,[1]Страна!$A$2:$B$246,2,0)</f>
        <v>РОССИЯ</v>
      </c>
      <c r="W1638" s="40"/>
      <c r="X1638" s="35"/>
      <c r="Y1638" s="35"/>
      <c r="Z1638" s="36"/>
      <c r="AA1638" s="37"/>
      <c r="AB1638" s="38"/>
      <c r="AC1638" s="39"/>
    </row>
    <row r="1639" spans="1:29" ht="10.5" customHeight="1">
      <c r="A1639" s="25" t="s">
        <v>2176</v>
      </c>
      <c r="B1639" s="26" t="s">
        <v>2177</v>
      </c>
      <c r="C1639" s="27">
        <v>15</v>
      </c>
      <c r="D1639" s="27" t="s">
        <v>26</v>
      </c>
      <c r="E1639" s="28">
        <v>2601</v>
      </c>
      <c r="F1639" s="28">
        <f>C1639*E1639</f>
        <v>39015</v>
      </c>
      <c r="G1639" s="28"/>
      <c r="H1639" s="28">
        <v>3.7</v>
      </c>
      <c r="I1639" s="28">
        <f>H1639+1</f>
        <v>4.7</v>
      </c>
      <c r="J1639" s="29">
        <v>2.402E-2</v>
      </c>
      <c r="K1639" s="28"/>
      <c r="L1639" s="28"/>
      <c r="M1639" s="29"/>
      <c r="N1639" s="30"/>
      <c r="O1639" s="27">
        <v>85</v>
      </c>
      <c r="P1639" s="27">
        <v>8516</v>
      </c>
      <c r="Q1639" s="27" t="s">
        <v>97</v>
      </c>
      <c r="R1639" s="31">
        <f>VLOOKUP(Q1639,[1]Страна!D$1:F$120,2,FALSE)</f>
        <v>0.05</v>
      </c>
      <c r="S1639" s="32" t="s">
        <v>28</v>
      </c>
      <c r="T1639" s="27" t="str">
        <f>VLOOKUP(S1639,[1]Страна!$A$2:$B$246,2,0)</f>
        <v>КИТАЙ</v>
      </c>
      <c r="W1639" s="34"/>
      <c r="X1639" s="35"/>
      <c r="Y1639" s="35"/>
      <c r="Z1639" s="36"/>
      <c r="AA1639" s="37"/>
      <c r="AB1639" s="38"/>
      <c r="AC1639" s="39"/>
    </row>
    <row r="1640" spans="1:29" ht="10.5" customHeight="1">
      <c r="A1640" s="25" t="s">
        <v>2178</v>
      </c>
      <c r="B1640" s="26" t="s">
        <v>2177</v>
      </c>
      <c r="C1640" s="27">
        <v>45</v>
      </c>
      <c r="D1640" s="27" t="s">
        <v>26</v>
      </c>
      <c r="E1640" s="28">
        <v>2601</v>
      </c>
      <c r="F1640" s="28">
        <v>117045</v>
      </c>
      <c r="G1640" s="28"/>
      <c r="H1640" s="28">
        <v>3.3</v>
      </c>
      <c r="I1640" s="28">
        <v>3.8</v>
      </c>
      <c r="J1640" s="29">
        <v>8.2699999999999996E-3</v>
      </c>
      <c r="K1640" s="28"/>
      <c r="L1640" s="28"/>
      <c r="M1640" s="29"/>
      <c r="N1640" s="30"/>
      <c r="O1640" s="27">
        <v>85</v>
      </c>
      <c r="P1640" s="27">
        <v>8509</v>
      </c>
      <c r="Q1640" s="27" t="s">
        <v>288</v>
      </c>
      <c r="R1640" s="31">
        <f>VLOOKUP(Q1640,[1]Страна!D$1:F$120,2,FALSE)</f>
        <v>0.03</v>
      </c>
      <c r="S1640" s="32" t="s">
        <v>28</v>
      </c>
      <c r="T1640" s="27" t="str">
        <f>VLOOKUP(S1640,[1]Страна!$A$2:$B$246,2,0)</f>
        <v>КИТАЙ</v>
      </c>
      <c r="W1640" s="34"/>
      <c r="X1640" s="35"/>
      <c r="Y1640" s="35"/>
      <c r="Z1640" s="36"/>
      <c r="AA1640" s="37"/>
      <c r="AB1640" s="38"/>
      <c r="AC1640" s="39"/>
    </row>
    <row r="1641" spans="1:29" ht="10.5" customHeight="1">
      <c r="A1641" s="25">
        <v>219390</v>
      </c>
      <c r="B1641" s="26" t="s">
        <v>2179</v>
      </c>
      <c r="C1641" s="27">
        <v>1</v>
      </c>
      <c r="D1641" s="27" t="s">
        <v>26</v>
      </c>
      <c r="E1641" s="28">
        <v>2848</v>
      </c>
      <c r="F1641" s="28">
        <v>2848</v>
      </c>
      <c r="G1641" s="28">
        <v>85.44</v>
      </c>
      <c r="H1641" s="28">
        <v>3.5</v>
      </c>
      <c r="I1641" s="28">
        <v>5</v>
      </c>
      <c r="J1641" s="29">
        <v>1.44E-2</v>
      </c>
      <c r="K1641" s="28">
        <v>3.5</v>
      </c>
      <c r="L1641" s="28">
        <v>5</v>
      </c>
      <c r="M1641" s="29">
        <f>C1641*J1641</f>
        <v>1.44E-2</v>
      </c>
      <c r="N1641" s="30">
        <v>5055323619335</v>
      </c>
      <c r="O1641" s="27">
        <v>85</v>
      </c>
      <c r="P1641" s="27">
        <v>8509</v>
      </c>
      <c r="Q1641" s="27" t="s">
        <v>288</v>
      </c>
      <c r="R1641" s="31">
        <f>VLOOKUP(Q1641,[1]Страна!D$1:F$120,2,FALSE)</f>
        <v>0.03</v>
      </c>
      <c r="S1641" s="32" t="s">
        <v>28</v>
      </c>
      <c r="T1641" s="27" t="str">
        <f>VLOOKUP(S1641,[1]Страна!$A$2:$B$246,2,0)</f>
        <v>КИТАЙ</v>
      </c>
      <c r="W1641" s="34"/>
      <c r="X1641" s="35"/>
      <c r="Y1641" s="35"/>
      <c r="Z1641" s="36"/>
      <c r="AA1641" s="37"/>
      <c r="AB1641" s="38"/>
      <c r="AC1641" s="39"/>
    </row>
    <row r="1642" spans="1:29" ht="10.5" customHeight="1">
      <c r="A1642" s="25">
        <v>212060</v>
      </c>
      <c r="B1642" s="26" t="s">
        <v>2180</v>
      </c>
      <c r="C1642" s="27">
        <v>2</v>
      </c>
      <c r="D1642" s="27" t="s">
        <v>26</v>
      </c>
      <c r="E1642" s="28">
        <v>2652</v>
      </c>
      <c r="F1642" s="28">
        <v>5304</v>
      </c>
      <c r="G1642" s="28">
        <v>159.12</v>
      </c>
      <c r="H1642" s="28">
        <v>2.2200000000000002</v>
      </c>
      <c r="I1642" s="28">
        <v>3</v>
      </c>
      <c r="J1642" s="29">
        <v>1.2191E-2</v>
      </c>
      <c r="K1642" s="28">
        <v>4.4400000000000004</v>
      </c>
      <c r="L1642" s="28">
        <v>6</v>
      </c>
      <c r="M1642" s="29">
        <f>C1642*J1642</f>
        <v>2.4382000000000001E-2</v>
      </c>
      <c r="N1642" s="30">
        <v>5055323616945</v>
      </c>
      <c r="O1642" s="27">
        <v>85</v>
      </c>
      <c r="P1642" s="27">
        <v>8509</v>
      </c>
      <c r="Q1642" s="27" t="s">
        <v>288</v>
      </c>
      <c r="R1642" s="31">
        <f>VLOOKUP(Q1642,[1]Страна!D$1:F$120,2,FALSE)</f>
        <v>0.03</v>
      </c>
      <c r="S1642" s="32" t="s">
        <v>28</v>
      </c>
      <c r="T1642" s="27" t="str">
        <f>VLOOKUP(S1642,[1]Страна!$A$2:$B$246,2,0)</f>
        <v>КИТАЙ</v>
      </c>
      <c r="W1642" s="34"/>
      <c r="X1642" s="35"/>
      <c r="Y1642" s="35"/>
      <c r="Z1642" s="36"/>
      <c r="AA1642" s="37"/>
      <c r="AB1642" s="38"/>
      <c r="AC1642" s="39"/>
    </row>
    <row r="1643" spans="1:29" ht="10.5" customHeight="1">
      <c r="A1643" s="25">
        <v>238478</v>
      </c>
      <c r="B1643" s="26" t="s">
        <v>2181</v>
      </c>
      <c r="C1643" s="27">
        <v>1</v>
      </c>
      <c r="D1643" s="27" t="s">
        <v>26</v>
      </c>
      <c r="E1643" s="28">
        <v>2661</v>
      </c>
      <c r="F1643" s="28">
        <v>2661</v>
      </c>
      <c r="G1643" s="28">
        <v>79.83</v>
      </c>
      <c r="H1643" s="28">
        <v>4.75</v>
      </c>
      <c r="I1643" s="28">
        <v>6</v>
      </c>
      <c r="J1643" s="29">
        <v>2.2040000000000001E-2</v>
      </c>
      <c r="K1643" s="28">
        <v>4.75</v>
      </c>
      <c r="L1643" s="28">
        <v>6</v>
      </c>
      <c r="M1643" s="29">
        <v>2.2040000000000001E-2</v>
      </c>
      <c r="N1643" s="30" t="s">
        <v>2182</v>
      </c>
      <c r="O1643" s="27">
        <v>85</v>
      </c>
      <c r="P1643" s="27">
        <v>8509</v>
      </c>
      <c r="Q1643" s="27" t="s">
        <v>288</v>
      </c>
      <c r="R1643" s="31">
        <f>VLOOKUP(Q1643,[1]Страна!D$1:F$120,2,FALSE)</f>
        <v>0.03</v>
      </c>
      <c r="S1643" s="32" t="s">
        <v>28</v>
      </c>
      <c r="T1643" s="27" t="str">
        <f>VLOOKUP(S1643,[1]Страна!$A$2:$B$246,2,0)</f>
        <v>КИТАЙ</v>
      </c>
      <c r="W1643" s="34"/>
      <c r="X1643" s="35"/>
      <c r="Y1643" s="35"/>
      <c r="Z1643" s="36"/>
      <c r="AA1643" s="37"/>
      <c r="AB1643" s="38"/>
      <c r="AC1643" s="39"/>
    </row>
    <row r="1644" spans="1:29" ht="10.5" customHeight="1">
      <c r="A1644" s="25">
        <v>231650</v>
      </c>
      <c r="B1644" s="26" t="s">
        <v>2183</v>
      </c>
      <c r="C1644" s="27">
        <v>2</v>
      </c>
      <c r="D1644" s="27" t="s">
        <v>26</v>
      </c>
      <c r="E1644" s="28">
        <v>2584</v>
      </c>
      <c r="F1644" s="28">
        <v>5168</v>
      </c>
      <c r="G1644" s="28">
        <v>155.04</v>
      </c>
      <c r="H1644" s="28">
        <v>4.75</v>
      </c>
      <c r="I1644" s="28">
        <v>6</v>
      </c>
      <c r="J1644" s="29">
        <v>2.128E-2</v>
      </c>
      <c r="K1644" s="28">
        <v>9.5</v>
      </c>
      <c r="L1644" s="28">
        <v>12</v>
      </c>
      <c r="M1644" s="29">
        <v>4.2560000000000001E-2</v>
      </c>
      <c r="N1644" s="30" t="s">
        <v>2184</v>
      </c>
      <c r="O1644" s="27">
        <v>85</v>
      </c>
      <c r="P1644" s="27">
        <v>8509</v>
      </c>
      <c r="Q1644" s="27" t="s">
        <v>288</v>
      </c>
      <c r="R1644" s="31">
        <f>VLOOKUP(Q1644,[1]Страна!D$1:F$120,2,FALSE)</f>
        <v>0.03</v>
      </c>
      <c r="S1644" s="32" t="s">
        <v>28</v>
      </c>
      <c r="T1644" s="27" t="str">
        <f>VLOOKUP(S1644,[1]Страна!$A$2:$B$246,2,0)</f>
        <v>КИТАЙ</v>
      </c>
      <c r="W1644" s="34"/>
      <c r="X1644" s="35"/>
      <c r="Y1644" s="35"/>
      <c r="Z1644" s="36"/>
      <c r="AA1644" s="37"/>
      <c r="AB1644" s="38"/>
      <c r="AC1644" s="39"/>
    </row>
    <row r="1645" spans="1:29" ht="10.5" customHeight="1">
      <c r="A1645" s="25">
        <v>198207</v>
      </c>
      <c r="B1645" s="26" t="s">
        <v>2185</v>
      </c>
      <c r="C1645" s="27">
        <v>18</v>
      </c>
      <c r="D1645" s="27" t="s">
        <v>26</v>
      </c>
      <c r="E1645" s="28">
        <v>2720</v>
      </c>
      <c r="F1645" s="28">
        <v>48960</v>
      </c>
      <c r="G1645" s="28">
        <v>1468.8</v>
      </c>
      <c r="H1645" s="28">
        <v>4</v>
      </c>
      <c r="I1645" s="28">
        <v>4.5</v>
      </c>
      <c r="J1645" s="29">
        <v>1.89E-2</v>
      </c>
      <c r="K1645" s="28">
        <v>72</v>
      </c>
      <c r="L1645" s="28">
        <v>81</v>
      </c>
      <c r="M1645" s="29">
        <f>C1645*J1645</f>
        <v>0.3402</v>
      </c>
      <c r="N1645" s="30">
        <v>5050370303138</v>
      </c>
      <c r="O1645" s="27">
        <v>85</v>
      </c>
      <c r="P1645" s="27">
        <v>8509</v>
      </c>
      <c r="Q1645" s="27" t="s">
        <v>288</v>
      </c>
      <c r="R1645" s="31">
        <f>VLOOKUP(Q1645,[1]Страна!D$1:F$120,2,FALSE)</f>
        <v>0.03</v>
      </c>
      <c r="S1645" s="32" t="s">
        <v>28</v>
      </c>
      <c r="T1645" s="27" t="str">
        <f>VLOOKUP(S1645,[1]Страна!$A$2:$B$246,2,0)</f>
        <v>КИТАЙ</v>
      </c>
      <c r="W1645" s="34"/>
      <c r="X1645" s="35"/>
      <c r="Y1645" s="35"/>
      <c r="Z1645" s="36"/>
      <c r="AA1645" s="37"/>
      <c r="AB1645" s="38"/>
      <c r="AC1645" s="39"/>
    </row>
    <row r="1646" spans="1:29" ht="10.5" customHeight="1">
      <c r="A1646" s="25">
        <v>218386</v>
      </c>
      <c r="B1646" s="26" t="s">
        <v>2186</v>
      </c>
      <c r="C1646" s="27">
        <v>2</v>
      </c>
      <c r="D1646" s="27" t="s">
        <v>26</v>
      </c>
      <c r="E1646" s="28">
        <v>1938</v>
      </c>
      <c r="F1646" s="28">
        <v>3876</v>
      </c>
      <c r="G1646" s="28">
        <v>116.28</v>
      </c>
      <c r="H1646" s="28">
        <v>2.5</v>
      </c>
      <c r="I1646" s="28">
        <v>3</v>
      </c>
      <c r="J1646" s="29">
        <v>1.8239999999999999E-2</v>
      </c>
      <c r="K1646" s="28">
        <v>5</v>
      </c>
      <c r="L1646" s="28">
        <v>6</v>
      </c>
      <c r="M1646" s="29">
        <f>C1646*J1646</f>
        <v>3.6479999999999999E-2</v>
      </c>
      <c r="N1646" s="30">
        <v>8693807229556</v>
      </c>
      <c r="O1646" s="27">
        <v>85</v>
      </c>
      <c r="P1646" s="27">
        <v>8509</v>
      </c>
      <c r="Q1646" s="27" t="s">
        <v>288</v>
      </c>
      <c r="R1646" s="31">
        <f>VLOOKUP(Q1646,[1]Страна!D$1:F$120,2,FALSE)</f>
        <v>0.03</v>
      </c>
      <c r="S1646" s="32" t="s">
        <v>28</v>
      </c>
      <c r="T1646" s="27" t="str">
        <f>VLOOKUP(S1646,[1]Страна!$A$2:$B$246,2,0)</f>
        <v>КИТАЙ</v>
      </c>
      <c r="W1646" s="34"/>
      <c r="X1646" s="35"/>
      <c r="Y1646" s="35"/>
      <c r="Z1646" s="36"/>
      <c r="AA1646" s="37"/>
      <c r="AB1646" s="38"/>
      <c r="AC1646" s="39"/>
    </row>
    <row r="1647" spans="1:29" ht="10.5" customHeight="1">
      <c r="A1647" s="25">
        <v>31239</v>
      </c>
      <c r="B1647" s="26" t="s">
        <v>2187</v>
      </c>
      <c r="C1647" s="27">
        <v>1</v>
      </c>
      <c r="D1647" s="27" t="s">
        <v>26</v>
      </c>
      <c r="E1647" s="28">
        <v>1828</v>
      </c>
      <c r="F1647" s="28">
        <f>C1647*E1647</f>
        <v>1828</v>
      </c>
      <c r="G1647" s="28">
        <f>F1647*R1647</f>
        <v>54.839999999999996</v>
      </c>
      <c r="H1647" s="28">
        <v>4.5999999999999996</v>
      </c>
      <c r="I1647" s="28">
        <v>5</v>
      </c>
      <c r="J1647" s="29">
        <v>1.4E-2</v>
      </c>
      <c r="K1647" s="28">
        <f>H1647*C1647</f>
        <v>4.5999999999999996</v>
      </c>
      <c r="L1647" s="28">
        <f>I1647*C1647</f>
        <v>5</v>
      </c>
      <c r="M1647" s="29">
        <f>J1647*C1647</f>
        <v>1.4E-2</v>
      </c>
      <c r="N1647" s="30" t="s">
        <v>2188</v>
      </c>
      <c r="O1647" s="27">
        <v>85</v>
      </c>
      <c r="P1647" s="27">
        <v>8509</v>
      </c>
      <c r="Q1647" s="27" t="s">
        <v>288</v>
      </c>
      <c r="R1647" s="31">
        <f>VLOOKUP(Q1647,[1]Страна!D$1:F$120,2,FALSE)</f>
        <v>0.03</v>
      </c>
      <c r="S1647" s="32" t="s">
        <v>28</v>
      </c>
      <c r="T1647" s="27" t="str">
        <f>VLOOKUP(S1647,[1]Страна!$A$2:$B$246,2,0)</f>
        <v>КИТАЙ</v>
      </c>
      <c r="W1647" s="34"/>
      <c r="X1647" s="35"/>
      <c r="Y1647" s="35"/>
      <c r="Z1647" s="36"/>
      <c r="AA1647" s="37"/>
      <c r="AB1647" s="38"/>
      <c r="AC1647" s="39"/>
    </row>
    <row r="1648" spans="1:29" ht="10.5" customHeight="1">
      <c r="A1648" s="25">
        <v>133601</v>
      </c>
      <c r="B1648" s="26" t="s">
        <v>2189</v>
      </c>
      <c r="C1648" s="27">
        <v>1</v>
      </c>
      <c r="D1648" s="27" t="s">
        <v>26</v>
      </c>
      <c r="E1648" s="28">
        <v>1887</v>
      </c>
      <c r="F1648" s="28">
        <v>1887</v>
      </c>
      <c r="G1648" s="28">
        <v>56.61</v>
      </c>
      <c r="H1648" s="28">
        <v>3.25</v>
      </c>
      <c r="I1648" s="28">
        <v>4</v>
      </c>
      <c r="J1648" s="29">
        <v>1.7328E-2</v>
      </c>
      <c r="K1648" s="28">
        <v>3.25</v>
      </c>
      <c r="L1648" s="28">
        <v>4</v>
      </c>
      <c r="M1648" s="29">
        <f>C1648*J1648</f>
        <v>1.7328E-2</v>
      </c>
      <c r="N1648" s="30">
        <v>4895156859093</v>
      </c>
      <c r="O1648" s="27">
        <v>85</v>
      </c>
      <c r="P1648" s="27">
        <v>8509</v>
      </c>
      <c r="Q1648" s="27" t="s">
        <v>288</v>
      </c>
      <c r="R1648" s="31">
        <f>VLOOKUP(Q1648,[1]Страна!D$1:F$120,2,FALSE)</f>
        <v>0.03</v>
      </c>
      <c r="S1648" s="32" t="s">
        <v>28</v>
      </c>
      <c r="T1648" s="27" t="str">
        <f>VLOOKUP(S1648,[1]Страна!$A$2:$B$246,2,0)</f>
        <v>КИТАЙ</v>
      </c>
      <c r="W1648" s="34"/>
      <c r="X1648" s="35"/>
      <c r="Y1648" s="35"/>
      <c r="Z1648" s="36"/>
      <c r="AA1648" s="37"/>
      <c r="AB1648" s="38"/>
      <c r="AC1648" s="39"/>
    </row>
    <row r="1649" spans="1:29" ht="10.5" customHeight="1">
      <c r="A1649" s="25">
        <v>52681</v>
      </c>
      <c r="B1649" s="26" t="s">
        <v>2189</v>
      </c>
      <c r="C1649" s="27">
        <v>1</v>
      </c>
      <c r="D1649" s="27" t="s">
        <v>26</v>
      </c>
      <c r="E1649" s="28">
        <v>2091</v>
      </c>
      <c r="F1649" s="28">
        <v>2091</v>
      </c>
      <c r="G1649" s="28">
        <v>62.73</v>
      </c>
      <c r="H1649" s="28">
        <v>3.25</v>
      </c>
      <c r="I1649" s="28">
        <v>4</v>
      </c>
      <c r="J1649" s="29">
        <v>1.575E-2</v>
      </c>
      <c r="K1649" s="28">
        <v>3.25</v>
      </c>
      <c r="L1649" s="28">
        <v>4</v>
      </c>
      <c r="M1649" s="29">
        <f>C1649*J1649</f>
        <v>1.575E-2</v>
      </c>
      <c r="N1649" s="30">
        <v>4895156859093</v>
      </c>
      <c r="O1649" s="27">
        <v>85</v>
      </c>
      <c r="P1649" s="27">
        <v>8509</v>
      </c>
      <c r="Q1649" s="27" t="s">
        <v>288</v>
      </c>
      <c r="R1649" s="31">
        <f>VLOOKUP(Q1649,[1]Страна!D$1:F$120,2,FALSE)</f>
        <v>0.03</v>
      </c>
      <c r="S1649" s="32" t="s">
        <v>28</v>
      </c>
      <c r="T1649" s="27" t="str">
        <f>VLOOKUP(S1649,[1]Страна!$A$2:$B$246,2,0)</f>
        <v>КИТАЙ</v>
      </c>
      <c r="W1649" s="34"/>
      <c r="X1649" s="35"/>
      <c r="Y1649" s="35"/>
      <c r="Z1649" s="36"/>
      <c r="AA1649" s="37"/>
      <c r="AB1649" s="38"/>
      <c r="AC1649" s="39"/>
    </row>
    <row r="1650" spans="1:29" ht="10.5" customHeight="1">
      <c r="A1650" s="25">
        <v>37468</v>
      </c>
      <c r="B1650" s="26" t="s">
        <v>2190</v>
      </c>
      <c r="C1650" s="27">
        <v>1</v>
      </c>
      <c r="D1650" s="27" t="s">
        <v>26</v>
      </c>
      <c r="E1650" s="28">
        <v>2992</v>
      </c>
      <c r="F1650" s="28">
        <v>2992</v>
      </c>
      <c r="G1650" s="28">
        <v>89.759999999999991</v>
      </c>
      <c r="H1650" s="28">
        <v>2.8</v>
      </c>
      <c r="I1650" s="28">
        <v>4</v>
      </c>
      <c r="J1650" s="29">
        <v>2.52E-2</v>
      </c>
      <c r="K1650" s="28">
        <v>2.8</v>
      </c>
      <c r="L1650" s="28">
        <v>4</v>
      </c>
      <c r="M1650" s="29">
        <f>C1650*J1650</f>
        <v>2.52E-2</v>
      </c>
      <c r="N1650" s="30">
        <v>4895156848677</v>
      </c>
      <c r="O1650" s="27">
        <v>85</v>
      </c>
      <c r="P1650" s="27">
        <v>8509</v>
      </c>
      <c r="Q1650" s="27" t="s">
        <v>288</v>
      </c>
      <c r="R1650" s="31">
        <f>VLOOKUP(Q1650,[1]Страна!D$1:F$120,2,FALSE)</f>
        <v>0.03</v>
      </c>
      <c r="S1650" s="32" t="s">
        <v>28</v>
      </c>
      <c r="T1650" s="27" t="str">
        <f>VLOOKUP(S1650,[1]Страна!$A$2:$B$246,2,0)</f>
        <v>КИТАЙ</v>
      </c>
      <c r="W1650" s="34"/>
      <c r="X1650" s="35"/>
      <c r="Y1650" s="35"/>
      <c r="Z1650" s="36"/>
      <c r="AA1650" s="37"/>
      <c r="AB1650" s="38"/>
      <c r="AC1650" s="39"/>
    </row>
    <row r="1651" spans="1:29" ht="10.5" customHeight="1">
      <c r="A1651" s="41">
        <v>60106</v>
      </c>
      <c r="B1651" s="42" t="s">
        <v>2191</v>
      </c>
      <c r="C1651" s="43">
        <v>1</v>
      </c>
      <c r="D1651" s="44" t="s">
        <v>26</v>
      </c>
      <c r="E1651" s="45">
        <v>2746</v>
      </c>
      <c r="F1651" s="45">
        <v>2746</v>
      </c>
      <c r="G1651" s="46">
        <v>82.38</v>
      </c>
      <c r="H1651" s="46">
        <v>2.8</v>
      </c>
      <c r="I1651" s="46">
        <v>4</v>
      </c>
      <c r="J1651" s="47">
        <v>2.1999999999999999E-2</v>
      </c>
      <c r="K1651" s="46">
        <v>2.8</v>
      </c>
      <c r="L1651" s="46">
        <v>4</v>
      </c>
      <c r="M1651" s="47">
        <v>2.1999999999999999E-2</v>
      </c>
      <c r="N1651" s="48" t="s">
        <v>2192</v>
      </c>
      <c r="O1651" s="49">
        <v>85</v>
      </c>
      <c r="P1651" s="49">
        <v>8509</v>
      </c>
      <c r="Q1651" s="49" t="s">
        <v>288</v>
      </c>
      <c r="R1651" s="50">
        <v>0.03</v>
      </c>
      <c r="S1651" s="51" t="s">
        <v>28</v>
      </c>
      <c r="T1651" s="27" t="str">
        <f>VLOOKUP(S1651,[1]Страна!$A$2:$B$246,2,0)</f>
        <v>КИТАЙ</v>
      </c>
      <c r="W1651" s="34"/>
      <c r="X1651" s="35"/>
      <c r="Y1651" s="35"/>
      <c r="Z1651" s="36"/>
      <c r="AA1651" s="37"/>
      <c r="AB1651" s="38"/>
      <c r="AC1651" s="39"/>
    </row>
    <row r="1652" spans="1:29" ht="10.5" customHeight="1">
      <c r="A1652" s="25">
        <v>60105</v>
      </c>
      <c r="B1652" s="26" t="s">
        <v>2193</v>
      </c>
      <c r="C1652" s="27">
        <v>1</v>
      </c>
      <c r="D1652" s="27" t="s">
        <v>26</v>
      </c>
      <c r="E1652" s="28">
        <v>3273</v>
      </c>
      <c r="F1652" s="28">
        <v>3273</v>
      </c>
      <c r="G1652" s="28">
        <v>98.19</v>
      </c>
      <c r="H1652" s="28">
        <v>3.3</v>
      </c>
      <c r="I1652" s="28">
        <v>3.6</v>
      </c>
      <c r="J1652" s="29">
        <v>2.0250000000000001E-2</v>
      </c>
      <c r="K1652" s="28">
        <v>3.3</v>
      </c>
      <c r="L1652" s="28">
        <v>3.6</v>
      </c>
      <c r="M1652" s="29">
        <f t="shared" ref="M1652:M1658" si="169">C1652*J1652</f>
        <v>2.0250000000000001E-2</v>
      </c>
      <c r="N1652" s="30">
        <v>4895156863373</v>
      </c>
      <c r="O1652" s="27">
        <v>85</v>
      </c>
      <c r="P1652" s="27">
        <v>8509</v>
      </c>
      <c r="Q1652" s="27" t="s">
        <v>288</v>
      </c>
      <c r="R1652" s="31">
        <f>VLOOKUP(Q1652,[1]Страна!D$1:F$120,2,FALSE)</f>
        <v>0.03</v>
      </c>
      <c r="S1652" s="32" t="s">
        <v>28</v>
      </c>
      <c r="T1652" s="27" t="str">
        <f>VLOOKUP(S1652,[1]Страна!$A$2:$B$246,2,0)</f>
        <v>КИТАЙ</v>
      </c>
      <c r="W1652" s="40"/>
      <c r="X1652" s="35"/>
      <c r="Y1652" s="35"/>
      <c r="Z1652" s="36"/>
      <c r="AA1652" s="37"/>
      <c r="AB1652" s="38"/>
      <c r="AC1652" s="39"/>
    </row>
    <row r="1653" spans="1:29" ht="10.5" customHeight="1">
      <c r="A1653" s="25">
        <v>175711</v>
      </c>
      <c r="B1653" s="26" t="s">
        <v>2194</v>
      </c>
      <c r="C1653" s="27">
        <v>1</v>
      </c>
      <c r="D1653" s="27" t="s">
        <v>26</v>
      </c>
      <c r="E1653" s="28">
        <v>3281</v>
      </c>
      <c r="F1653" s="28">
        <v>3281</v>
      </c>
      <c r="G1653" s="28">
        <v>98.429999999999993</v>
      </c>
      <c r="H1653" s="28">
        <v>2.4</v>
      </c>
      <c r="I1653" s="28">
        <v>2.7</v>
      </c>
      <c r="J1653" s="29">
        <v>2.8392000000000001E-2</v>
      </c>
      <c r="K1653" s="28">
        <v>2.4</v>
      </c>
      <c r="L1653" s="28">
        <v>2.7</v>
      </c>
      <c r="M1653" s="29">
        <f t="shared" si="169"/>
        <v>2.8392000000000001E-2</v>
      </c>
      <c r="N1653" s="30">
        <v>4895156848660</v>
      </c>
      <c r="O1653" s="27">
        <v>85</v>
      </c>
      <c r="P1653" s="27">
        <v>8509</v>
      </c>
      <c r="Q1653" s="27" t="s">
        <v>288</v>
      </c>
      <c r="R1653" s="31">
        <f>VLOOKUP(Q1653,[1]Страна!D$1:F$120,2,FALSE)</f>
        <v>0.03</v>
      </c>
      <c r="S1653" s="32" t="s">
        <v>28</v>
      </c>
      <c r="T1653" s="27" t="str">
        <f>VLOOKUP(S1653,[1]Страна!$A$2:$B$246,2,0)</f>
        <v>КИТАЙ</v>
      </c>
      <c r="W1653" s="34"/>
      <c r="X1653" s="35"/>
      <c r="Y1653" s="35"/>
      <c r="Z1653" s="36"/>
      <c r="AA1653" s="37"/>
      <c r="AB1653" s="38"/>
      <c r="AC1653" s="39"/>
    </row>
    <row r="1654" spans="1:29" ht="10.5" customHeight="1">
      <c r="A1654" s="25">
        <v>212204</v>
      </c>
      <c r="B1654" s="26" t="s">
        <v>2195</v>
      </c>
      <c r="C1654" s="27">
        <v>1</v>
      </c>
      <c r="D1654" s="27" t="s">
        <v>26</v>
      </c>
      <c r="E1654" s="28">
        <v>2499</v>
      </c>
      <c r="F1654" s="28">
        <v>2499</v>
      </c>
      <c r="G1654" s="28">
        <v>74.97</v>
      </c>
      <c r="H1654" s="28">
        <v>2.8</v>
      </c>
      <c r="I1654" s="28">
        <v>3</v>
      </c>
      <c r="J1654" s="29">
        <v>2.2100000000000002E-2</v>
      </c>
      <c r="K1654" s="28">
        <v>2.8</v>
      </c>
      <c r="L1654" s="28">
        <v>3</v>
      </c>
      <c r="M1654" s="29">
        <f t="shared" si="169"/>
        <v>2.2100000000000002E-2</v>
      </c>
      <c r="N1654" s="30">
        <v>4895156878667</v>
      </c>
      <c r="O1654" s="27">
        <v>85</v>
      </c>
      <c r="P1654" s="27">
        <v>8509</v>
      </c>
      <c r="Q1654" s="27" t="s">
        <v>288</v>
      </c>
      <c r="R1654" s="31">
        <f>VLOOKUP(Q1654,[1]Страна!D$1:F$120,2,FALSE)</f>
        <v>0.03</v>
      </c>
      <c r="S1654" s="32" t="s">
        <v>28</v>
      </c>
      <c r="T1654" s="27" t="str">
        <f>VLOOKUP(S1654,[1]Страна!$A$2:$B$246,2,0)</f>
        <v>КИТАЙ</v>
      </c>
      <c r="W1654" s="34"/>
      <c r="X1654" s="35"/>
      <c r="Y1654" s="35"/>
      <c r="Z1654" s="36"/>
      <c r="AA1654" s="37"/>
      <c r="AB1654" s="38"/>
      <c r="AC1654" s="39"/>
    </row>
    <row r="1655" spans="1:29" ht="10.5" customHeight="1">
      <c r="A1655" s="25">
        <v>175712</v>
      </c>
      <c r="B1655" s="26" t="s">
        <v>2196</v>
      </c>
      <c r="C1655" s="27">
        <v>1</v>
      </c>
      <c r="D1655" s="27" t="s">
        <v>26</v>
      </c>
      <c r="E1655" s="28">
        <v>2984</v>
      </c>
      <c r="F1655" s="28">
        <v>2984</v>
      </c>
      <c r="G1655" s="28">
        <v>89.52</v>
      </c>
      <c r="H1655" s="28">
        <v>2.2999999999999998</v>
      </c>
      <c r="I1655" s="28">
        <v>2.7</v>
      </c>
      <c r="J1655" s="29">
        <v>2.205E-2</v>
      </c>
      <c r="K1655" s="28">
        <v>2.2999999999999998</v>
      </c>
      <c r="L1655" s="28">
        <v>2.7</v>
      </c>
      <c r="M1655" s="29">
        <f t="shared" si="169"/>
        <v>2.205E-2</v>
      </c>
      <c r="N1655" s="30">
        <v>4895156861393</v>
      </c>
      <c r="O1655" s="27">
        <v>85</v>
      </c>
      <c r="P1655" s="27">
        <v>8509</v>
      </c>
      <c r="Q1655" s="27" t="s">
        <v>288</v>
      </c>
      <c r="R1655" s="31">
        <f>VLOOKUP(Q1655,[1]Страна!D$1:F$120,2,FALSE)</f>
        <v>0.03</v>
      </c>
      <c r="S1655" s="32" t="s">
        <v>28</v>
      </c>
      <c r="T1655" s="27" t="str">
        <f>VLOOKUP(S1655,[1]Страна!$A$2:$B$246,2,0)</f>
        <v>КИТАЙ</v>
      </c>
      <c r="W1655" s="34"/>
      <c r="X1655" s="35"/>
      <c r="Y1655" s="35"/>
      <c r="Z1655" s="36"/>
      <c r="AA1655" s="37"/>
      <c r="AB1655" s="38"/>
      <c r="AC1655" s="39"/>
    </row>
    <row r="1656" spans="1:29" ht="10.5" customHeight="1">
      <c r="A1656" s="25">
        <v>27436</v>
      </c>
      <c r="B1656" s="26" t="s">
        <v>2197</v>
      </c>
      <c r="C1656" s="27">
        <v>1</v>
      </c>
      <c r="D1656" s="27" t="s">
        <v>26</v>
      </c>
      <c r="E1656" s="28">
        <v>3443</v>
      </c>
      <c r="F1656" s="28">
        <v>3443</v>
      </c>
      <c r="G1656" s="28">
        <v>103.28999999999999</v>
      </c>
      <c r="H1656" s="28">
        <v>3.2</v>
      </c>
      <c r="I1656" s="28">
        <v>5</v>
      </c>
      <c r="J1656" s="29">
        <v>2.0799999999999999E-2</v>
      </c>
      <c r="K1656" s="28">
        <v>3.2</v>
      </c>
      <c r="L1656" s="28">
        <v>5</v>
      </c>
      <c r="M1656" s="29">
        <f t="shared" si="169"/>
        <v>2.0799999999999999E-2</v>
      </c>
      <c r="N1656" s="30">
        <v>4897020991427</v>
      </c>
      <c r="O1656" s="27">
        <v>85</v>
      </c>
      <c r="P1656" s="27">
        <v>8509</v>
      </c>
      <c r="Q1656" s="27" t="s">
        <v>288</v>
      </c>
      <c r="R1656" s="31">
        <f>VLOOKUP(Q1656,[1]Страна!D$1:F$120,2,FALSE)</f>
        <v>0.03</v>
      </c>
      <c r="S1656" s="32" t="s">
        <v>28</v>
      </c>
      <c r="T1656" s="27" t="str">
        <f>VLOOKUP(S1656,[1]Страна!$A$2:$B$246,2,0)</f>
        <v>КИТАЙ</v>
      </c>
      <c r="W1656" s="34"/>
      <c r="X1656" s="35"/>
      <c r="Y1656" s="35"/>
      <c r="Z1656" s="36"/>
      <c r="AA1656" s="37"/>
      <c r="AB1656" s="38"/>
      <c r="AC1656" s="39"/>
    </row>
    <row r="1657" spans="1:29" ht="10.5" customHeight="1">
      <c r="A1657" s="25">
        <v>74082</v>
      </c>
      <c r="B1657" s="26" t="s">
        <v>2198</v>
      </c>
      <c r="C1657" s="27">
        <v>1</v>
      </c>
      <c r="D1657" s="27" t="s">
        <v>26</v>
      </c>
      <c r="E1657" s="28">
        <v>3672</v>
      </c>
      <c r="F1657" s="28">
        <v>3672</v>
      </c>
      <c r="G1657" s="28">
        <v>110.16</v>
      </c>
      <c r="H1657" s="28">
        <v>4.7</v>
      </c>
      <c r="I1657" s="28">
        <v>5</v>
      </c>
      <c r="J1657" s="29">
        <v>2.9374999999999998E-2</v>
      </c>
      <c r="K1657" s="28">
        <v>4.7</v>
      </c>
      <c r="L1657" s="28">
        <v>5</v>
      </c>
      <c r="M1657" s="29">
        <f t="shared" si="169"/>
        <v>2.9374999999999998E-2</v>
      </c>
      <c r="N1657" s="30">
        <v>4895156860938</v>
      </c>
      <c r="O1657" s="27">
        <v>85</v>
      </c>
      <c r="P1657" s="27">
        <v>8509</v>
      </c>
      <c r="Q1657" s="27" t="s">
        <v>288</v>
      </c>
      <c r="R1657" s="31">
        <f>VLOOKUP(Q1657,[1]Страна!D$1:F$120,2,FALSE)</f>
        <v>0.03</v>
      </c>
      <c r="S1657" s="32" t="s">
        <v>28</v>
      </c>
      <c r="T1657" s="27" t="str">
        <f>VLOOKUP(S1657,[1]Страна!$A$2:$B$246,2,0)</f>
        <v>КИТАЙ</v>
      </c>
      <c r="W1657" s="34"/>
      <c r="X1657" s="35"/>
      <c r="Y1657" s="35"/>
      <c r="Z1657" s="36"/>
      <c r="AA1657" s="37"/>
      <c r="AB1657" s="38"/>
      <c r="AC1657" s="39"/>
    </row>
    <row r="1658" spans="1:29" ht="10.5" customHeight="1">
      <c r="A1658" s="25">
        <v>7770</v>
      </c>
      <c r="B1658" s="26" t="s">
        <v>2199</v>
      </c>
      <c r="C1658" s="27">
        <v>1</v>
      </c>
      <c r="D1658" s="27" t="s">
        <v>26</v>
      </c>
      <c r="E1658" s="28">
        <v>2261</v>
      </c>
      <c r="F1658" s="28">
        <v>2261</v>
      </c>
      <c r="G1658" s="28">
        <v>67.83</v>
      </c>
      <c r="H1658" s="28">
        <v>4.5</v>
      </c>
      <c r="I1658" s="28">
        <v>5</v>
      </c>
      <c r="J1658" s="29">
        <v>1.9456000000000001E-2</v>
      </c>
      <c r="K1658" s="28">
        <v>4.5</v>
      </c>
      <c r="L1658" s="28">
        <v>5</v>
      </c>
      <c r="M1658" s="29">
        <f t="shared" si="169"/>
        <v>1.9456000000000001E-2</v>
      </c>
      <c r="N1658" s="30">
        <v>4607159820778</v>
      </c>
      <c r="O1658" s="27">
        <v>85</v>
      </c>
      <c r="P1658" s="27">
        <v>8509</v>
      </c>
      <c r="Q1658" s="27" t="s">
        <v>288</v>
      </c>
      <c r="R1658" s="31">
        <f>VLOOKUP(Q1658,[1]Страна!D$1:F$120,2,FALSE)</f>
        <v>0.03</v>
      </c>
      <c r="S1658" s="32" t="s">
        <v>47</v>
      </c>
      <c r="T1658" s="27" t="str">
        <f>VLOOKUP(S1658,[1]Страна!$A$2:$B$246,2,0)</f>
        <v>РОССИЯ</v>
      </c>
      <c r="W1658" s="34"/>
      <c r="X1658" s="35"/>
      <c r="Y1658" s="35"/>
      <c r="Z1658" s="36"/>
      <c r="AA1658" s="37"/>
      <c r="AB1658" s="38"/>
      <c r="AC1658" s="39"/>
    </row>
    <row r="1659" spans="1:29" ht="10.5" customHeight="1">
      <c r="A1659" s="25">
        <v>11839</v>
      </c>
      <c r="B1659" s="26" t="s">
        <v>2200</v>
      </c>
      <c r="C1659" s="27">
        <v>1</v>
      </c>
      <c r="D1659" s="27" t="s">
        <v>26</v>
      </c>
      <c r="E1659" s="28">
        <v>2151</v>
      </c>
      <c r="F1659" s="28">
        <v>2151</v>
      </c>
      <c r="G1659" s="28">
        <v>64.53</v>
      </c>
      <c r="H1659" s="28">
        <v>2.5</v>
      </c>
      <c r="I1659" s="28">
        <v>3</v>
      </c>
      <c r="J1659" s="29">
        <v>1.7784000000000001E-2</v>
      </c>
      <c r="K1659" s="28">
        <v>2.5</v>
      </c>
      <c r="L1659" s="28">
        <v>3</v>
      </c>
      <c r="M1659" s="29">
        <v>1.7784000000000001E-2</v>
      </c>
      <c r="N1659" s="30" t="s">
        <v>2201</v>
      </c>
      <c r="O1659" s="27">
        <v>85</v>
      </c>
      <c r="P1659" s="27">
        <v>8509</v>
      </c>
      <c r="Q1659" s="27" t="s">
        <v>288</v>
      </c>
      <c r="R1659" s="31">
        <f>VLOOKUP(Q1659,[1]Страна!D$1:F$120,2,FALSE)</f>
        <v>0.03</v>
      </c>
      <c r="S1659" s="32" t="s">
        <v>47</v>
      </c>
      <c r="T1659" s="27" t="str">
        <f>VLOOKUP(S1659,[1]Страна!$A$2:$B$246,2,0)</f>
        <v>РОССИЯ</v>
      </c>
      <c r="W1659" s="34"/>
      <c r="X1659" s="35"/>
      <c r="Y1659" s="35"/>
      <c r="Z1659" s="36"/>
      <c r="AA1659" s="37"/>
      <c r="AB1659" s="38"/>
      <c r="AC1659" s="39"/>
    </row>
    <row r="1660" spans="1:29" ht="10.5" customHeight="1">
      <c r="A1660" s="25">
        <v>7771</v>
      </c>
      <c r="B1660" s="26" t="s">
        <v>2202</v>
      </c>
      <c r="C1660" s="27">
        <v>1</v>
      </c>
      <c r="D1660" s="27" t="s">
        <v>26</v>
      </c>
      <c r="E1660" s="28">
        <v>2168</v>
      </c>
      <c r="F1660" s="28">
        <v>2168</v>
      </c>
      <c r="G1660" s="28">
        <v>65.039999999999992</v>
      </c>
      <c r="H1660" s="28">
        <v>2.5</v>
      </c>
      <c r="I1660" s="28">
        <v>3</v>
      </c>
      <c r="J1660" s="29">
        <v>1.5313999999999999E-2</v>
      </c>
      <c r="K1660" s="28">
        <v>2.5</v>
      </c>
      <c r="L1660" s="28">
        <v>3</v>
      </c>
      <c r="M1660" s="29">
        <v>1.5313999999999999E-2</v>
      </c>
      <c r="N1660" s="30" t="s">
        <v>2203</v>
      </c>
      <c r="O1660" s="27">
        <v>85</v>
      </c>
      <c r="P1660" s="27">
        <v>8509</v>
      </c>
      <c r="Q1660" s="27" t="s">
        <v>288</v>
      </c>
      <c r="R1660" s="31">
        <f>VLOOKUP(Q1660,[1]Страна!D$1:F$120,2,FALSE)</f>
        <v>0.03</v>
      </c>
      <c r="S1660" s="32" t="s">
        <v>47</v>
      </c>
      <c r="T1660" s="27" t="str">
        <f>VLOOKUP(S1660,[1]Страна!$A$2:$B$246,2,0)</f>
        <v>РОССИЯ</v>
      </c>
      <c r="W1660" s="34"/>
      <c r="X1660" s="35"/>
      <c r="Y1660" s="35"/>
      <c r="Z1660" s="36"/>
      <c r="AA1660" s="37"/>
      <c r="AB1660" s="38"/>
      <c r="AC1660" s="39"/>
    </row>
    <row r="1661" spans="1:29" ht="10.5" customHeight="1">
      <c r="A1661" s="25">
        <v>12671</v>
      </c>
      <c r="B1661" s="26" t="s">
        <v>2204</v>
      </c>
      <c r="C1661" s="27">
        <v>1</v>
      </c>
      <c r="D1661" s="27" t="s">
        <v>26</v>
      </c>
      <c r="E1661" s="28">
        <v>2788</v>
      </c>
      <c r="F1661" s="28">
        <v>2788</v>
      </c>
      <c r="G1661" s="28">
        <v>83.64</v>
      </c>
      <c r="H1661" s="28">
        <v>4</v>
      </c>
      <c r="I1661" s="28">
        <v>5</v>
      </c>
      <c r="J1661" s="29">
        <v>1.9456000000000001E-2</v>
      </c>
      <c r="K1661" s="28">
        <v>4</v>
      </c>
      <c r="L1661" s="28">
        <v>5</v>
      </c>
      <c r="M1661" s="29">
        <f>C1661*J1661</f>
        <v>1.9456000000000001E-2</v>
      </c>
      <c r="N1661" s="30">
        <v>4607159820594</v>
      </c>
      <c r="O1661" s="27">
        <v>85</v>
      </c>
      <c r="P1661" s="27">
        <v>8509</v>
      </c>
      <c r="Q1661" s="27" t="s">
        <v>288</v>
      </c>
      <c r="R1661" s="31">
        <f>VLOOKUP(Q1661,[1]Страна!D$1:F$120,2,FALSE)</f>
        <v>0.03</v>
      </c>
      <c r="S1661" s="32" t="s">
        <v>47</v>
      </c>
      <c r="T1661" s="27" t="str">
        <f>VLOOKUP(S1661,[1]Страна!$A$2:$B$246,2,0)</f>
        <v>РОССИЯ</v>
      </c>
      <c r="W1661" s="34"/>
      <c r="X1661" s="35"/>
      <c r="Y1661" s="35"/>
      <c r="Z1661" s="36"/>
      <c r="AA1661" s="37"/>
      <c r="AB1661" s="38"/>
      <c r="AC1661" s="39"/>
    </row>
    <row r="1662" spans="1:29" ht="10.5" customHeight="1">
      <c r="A1662" s="25">
        <v>3117</v>
      </c>
      <c r="B1662" s="26" t="s">
        <v>2205</v>
      </c>
      <c r="C1662" s="27">
        <v>1</v>
      </c>
      <c r="D1662" s="27" t="s">
        <v>26</v>
      </c>
      <c r="E1662" s="28">
        <v>2482</v>
      </c>
      <c r="F1662" s="28">
        <v>2482</v>
      </c>
      <c r="G1662" s="28">
        <v>74.459999999999994</v>
      </c>
      <c r="H1662" s="28">
        <v>3.9</v>
      </c>
      <c r="I1662" s="28">
        <v>5</v>
      </c>
      <c r="J1662" s="29">
        <v>2.0691000000000001E-2</v>
      </c>
      <c r="K1662" s="28">
        <v>3.9</v>
      </c>
      <c r="L1662" s="28">
        <v>5</v>
      </c>
      <c r="M1662" s="29">
        <v>2.0691000000000001E-2</v>
      </c>
      <c r="N1662" s="30" t="s">
        <v>2206</v>
      </c>
      <c r="O1662" s="27">
        <v>85</v>
      </c>
      <c r="P1662" s="27">
        <v>8509</v>
      </c>
      <c r="Q1662" s="27" t="s">
        <v>288</v>
      </c>
      <c r="R1662" s="31">
        <f>VLOOKUP(Q1662,[1]Страна!D$1:F$120,2,FALSE)</f>
        <v>0.03</v>
      </c>
      <c r="S1662" s="32" t="s">
        <v>47</v>
      </c>
      <c r="T1662" s="27" t="str">
        <f>VLOOKUP(S1662,[1]Страна!$A$2:$B$246,2,0)</f>
        <v>РОССИЯ</v>
      </c>
      <c r="W1662" s="34"/>
      <c r="X1662" s="35"/>
      <c r="Y1662" s="35"/>
      <c r="Z1662" s="36"/>
      <c r="AA1662" s="37"/>
      <c r="AB1662" s="38"/>
      <c r="AC1662" s="39"/>
    </row>
    <row r="1663" spans="1:29" ht="10.5" customHeight="1">
      <c r="A1663" s="25">
        <v>7772</v>
      </c>
      <c r="B1663" s="26" t="s">
        <v>2207</v>
      </c>
      <c r="C1663" s="27">
        <v>1</v>
      </c>
      <c r="D1663" s="27" t="s">
        <v>26</v>
      </c>
      <c r="E1663" s="28">
        <v>2270</v>
      </c>
      <c r="F1663" s="28">
        <v>2270</v>
      </c>
      <c r="G1663" s="28">
        <v>68.099999999999994</v>
      </c>
      <c r="H1663" s="28">
        <v>5</v>
      </c>
      <c r="I1663" s="28">
        <v>8</v>
      </c>
      <c r="J1663" s="29">
        <v>1.4725E-2</v>
      </c>
      <c r="K1663" s="28">
        <v>5</v>
      </c>
      <c r="L1663" s="28">
        <v>8</v>
      </c>
      <c r="M1663" s="29">
        <f>C1663*J1663</f>
        <v>1.4725E-2</v>
      </c>
      <c r="N1663" s="30">
        <v>4607159820341</v>
      </c>
      <c r="O1663" s="27">
        <v>85</v>
      </c>
      <c r="P1663" s="27">
        <v>8509</v>
      </c>
      <c r="Q1663" s="27" t="s">
        <v>288</v>
      </c>
      <c r="R1663" s="31">
        <f>VLOOKUP(Q1663,[1]Страна!D$1:F$120,2,FALSE)</f>
        <v>0.03</v>
      </c>
      <c r="S1663" s="32" t="s">
        <v>47</v>
      </c>
      <c r="T1663" s="27" t="str">
        <f>VLOOKUP(S1663,[1]Страна!$A$2:$B$246,2,0)</f>
        <v>РОССИЯ</v>
      </c>
      <c r="W1663" s="34"/>
      <c r="X1663" s="35"/>
      <c r="Y1663" s="35"/>
      <c r="Z1663" s="36"/>
      <c r="AA1663" s="37"/>
      <c r="AB1663" s="38"/>
      <c r="AC1663" s="39"/>
    </row>
    <row r="1664" spans="1:29" ht="10.5" customHeight="1">
      <c r="A1664" s="25">
        <v>5612</v>
      </c>
      <c r="B1664" s="26" t="s">
        <v>2208</v>
      </c>
      <c r="C1664" s="27">
        <v>1</v>
      </c>
      <c r="D1664" s="27" t="s">
        <v>26</v>
      </c>
      <c r="E1664" s="28">
        <v>2737</v>
      </c>
      <c r="F1664" s="28">
        <v>2737</v>
      </c>
      <c r="G1664" s="28">
        <v>82.11</v>
      </c>
      <c r="H1664" s="28">
        <v>4.7</v>
      </c>
      <c r="I1664" s="28">
        <v>5</v>
      </c>
      <c r="J1664" s="29">
        <v>1.9456000000000001E-2</v>
      </c>
      <c r="K1664" s="28">
        <v>4.7</v>
      </c>
      <c r="L1664" s="28">
        <v>5</v>
      </c>
      <c r="M1664" s="29">
        <f>C1664*J1664</f>
        <v>1.9456000000000001E-2</v>
      </c>
      <c r="N1664" s="30">
        <v>4607159820402</v>
      </c>
      <c r="O1664" s="27">
        <v>85</v>
      </c>
      <c r="P1664" s="27">
        <v>8509</v>
      </c>
      <c r="Q1664" s="27" t="s">
        <v>288</v>
      </c>
      <c r="R1664" s="31">
        <f>VLOOKUP(Q1664,[1]Страна!D$1:F$120,2,FALSE)</f>
        <v>0.03</v>
      </c>
      <c r="S1664" s="32" t="s">
        <v>47</v>
      </c>
      <c r="T1664" s="27" t="str">
        <f>VLOOKUP(S1664,[1]Страна!$A$2:$B$246,2,0)</f>
        <v>РОССИЯ</v>
      </c>
      <c r="W1664" s="34"/>
      <c r="X1664" s="35"/>
      <c r="Y1664" s="35"/>
      <c r="Z1664" s="36"/>
      <c r="AA1664" s="37"/>
      <c r="AB1664" s="38"/>
      <c r="AC1664" s="39"/>
    </row>
    <row r="1665" spans="1:29" ht="10.5" customHeight="1">
      <c r="A1665" s="25">
        <v>5613</v>
      </c>
      <c r="B1665" s="26" t="s">
        <v>2209</v>
      </c>
      <c r="C1665" s="27">
        <v>1</v>
      </c>
      <c r="D1665" s="27" t="s">
        <v>26</v>
      </c>
      <c r="E1665" s="28">
        <v>2559</v>
      </c>
      <c r="F1665" s="28">
        <v>2559</v>
      </c>
      <c r="G1665" s="28">
        <v>76.77</v>
      </c>
      <c r="H1665" s="28">
        <v>3.9</v>
      </c>
      <c r="I1665" s="28">
        <v>5</v>
      </c>
      <c r="J1665" s="29">
        <v>1.5873000000000002E-2</v>
      </c>
      <c r="K1665" s="28">
        <v>3.9</v>
      </c>
      <c r="L1665" s="28">
        <v>5</v>
      </c>
      <c r="M1665" s="29">
        <v>1.5873000000000002E-2</v>
      </c>
      <c r="N1665" s="30" t="s">
        <v>2210</v>
      </c>
      <c r="O1665" s="27">
        <v>85</v>
      </c>
      <c r="P1665" s="27">
        <v>8509</v>
      </c>
      <c r="Q1665" s="27" t="s">
        <v>288</v>
      </c>
      <c r="R1665" s="31">
        <f>VLOOKUP(Q1665,[1]Страна!D$1:F$120,2,FALSE)</f>
        <v>0.03</v>
      </c>
      <c r="S1665" s="32" t="s">
        <v>47</v>
      </c>
      <c r="T1665" s="27" t="str">
        <f>VLOOKUP(S1665,[1]Страна!$A$2:$B$246,2,0)</f>
        <v>РОССИЯ</v>
      </c>
      <c r="W1665" s="34"/>
      <c r="X1665" s="35"/>
      <c r="Y1665" s="35"/>
      <c r="Z1665" s="36"/>
      <c r="AA1665" s="37"/>
      <c r="AB1665" s="38"/>
      <c r="AC1665" s="39"/>
    </row>
    <row r="1666" spans="1:29" ht="10.5" customHeight="1">
      <c r="A1666" s="25">
        <v>11840</v>
      </c>
      <c r="B1666" s="26" t="s">
        <v>2211</v>
      </c>
      <c r="C1666" s="27">
        <v>2</v>
      </c>
      <c r="D1666" s="27" t="s">
        <v>26</v>
      </c>
      <c r="E1666" s="28">
        <v>2363</v>
      </c>
      <c r="F1666" s="28">
        <v>4726</v>
      </c>
      <c r="G1666" s="28">
        <v>141.78</v>
      </c>
      <c r="H1666" s="28">
        <v>3.7</v>
      </c>
      <c r="I1666" s="28">
        <v>5</v>
      </c>
      <c r="J1666" s="29">
        <v>1.4135999999999999E-2</v>
      </c>
      <c r="K1666" s="28">
        <v>7.4</v>
      </c>
      <c r="L1666" s="28">
        <v>10</v>
      </c>
      <c r="M1666" s="29">
        <f t="shared" ref="M1666:M1693" si="170">C1666*J1666</f>
        <v>2.8271999999999999E-2</v>
      </c>
      <c r="N1666" s="30">
        <v>4607159820426</v>
      </c>
      <c r="O1666" s="27">
        <v>85</v>
      </c>
      <c r="P1666" s="27">
        <v>8509</v>
      </c>
      <c r="Q1666" s="27" t="s">
        <v>288</v>
      </c>
      <c r="R1666" s="31">
        <f>VLOOKUP(Q1666,[1]Страна!D$1:F$120,2,FALSE)</f>
        <v>0.03</v>
      </c>
      <c r="S1666" s="32" t="s">
        <v>47</v>
      </c>
      <c r="T1666" s="27" t="str">
        <f>VLOOKUP(S1666,[1]Страна!$A$2:$B$246,2,0)</f>
        <v>РОССИЯ</v>
      </c>
      <c r="W1666" s="34"/>
      <c r="X1666" s="35"/>
      <c r="Y1666" s="35"/>
      <c r="Z1666" s="36"/>
      <c r="AA1666" s="37"/>
      <c r="AB1666" s="38"/>
      <c r="AC1666" s="39"/>
    </row>
    <row r="1667" spans="1:29" ht="10.5" customHeight="1">
      <c r="A1667" s="25">
        <v>11841</v>
      </c>
      <c r="B1667" s="26" t="s">
        <v>2212</v>
      </c>
      <c r="C1667" s="27">
        <v>3</v>
      </c>
      <c r="D1667" s="27" t="s">
        <v>26</v>
      </c>
      <c r="E1667" s="28">
        <v>2465</v>
      </c>
      <c r="F1667" s="28">
        <v>7395</v>
      </c>
      <c r="G1667" s="28">
        <v>221.85</v>
      </c>
      <c r="H1667" s="28">
        <v>3.5</v>
      </c>
      <c r="I1667" s="28">
        <v>5</v>
      </c>
      <c r="J1667" s="29">
        <v>1.4976E-2</v>
      </c>
      <c r="K1667" s="28">
        <v>10.5</v>
      </c>
      <c r="L1667" s="28">
        <v>15</v>
      </c>
      <c r="M1667" s="29">
        <f t="shared" si="170"/>
        <v>4.4927999999999996E-2</v>
      </c>
      <c r="N1667" s="30">
        <v>4607159820594</v>
      </c>
      <c r="O1667" s="27">
        <v>85</v>
      </c>
      <c r="P1667" s="27">
        <v>8509</v>
      </c>
      <c r="Q1667" s="27" t="s">
        <v>288</v>
      </c>
      <c r="R1667" s="31">
        <f>VLOOKUP(Q1667,[1]Страна!D$1:F$120,2,FALSE)</f>
        <v>0.03</v>
      </c>
      <c r="S1667" s="32" t="s">
        <v>47</v>
      </c>
      <c r="T1667" s="27" t="str">
        <f>VLOOKUP(S1667,[1]Страна!$A$2:$B$246,2,0)</f>
        <v>РОССИЯ</v>
      </c>
      <c r="W1667" s="34"/>
      <c r="X1667" s="35"/>
      <c r="Y1667" s="35"/>
      <c r="Z1667" s="36"/>
      <c r="AA1667" s="37"/>
      <c r="AB1667" s="38"/>
      <c r="AC1667" s="39"/>
    </row>
    <row r="1668" spans="1:29" ht="10.5" customHeight="1">
      <c r="A1668" s="25">
        <v>36318</v>
      </c>
      <c r="B1668" s="26" t="s">
        <v>2213</v>
      </c>
      <c r="C1668" s="27">
        <v>1</v>
      </c>
      <c r="D1668" s="27" t="s">
        <v>26</v>
      </c>
      <c r="E1668" s="28">
        <v>2465</v>
      </c>
      <c r="F1668" s="28">
        <v>2465</v>
      </c>
      <c r="G1668" s="28">
        <v>73.95</v>
      </c>
      <c r="H1668" s="28">
        <v>3.5</v>
      </c>
      <c r="I1668" s="28">
        <v>5</v>
      </c>
      <c r="J1668" s="29">
        <v>1.4999999999999999E-2</v>
      </c>
      <c r="K1668" s="28">
        <v>3.5</v>
      </c>
      <c r="L1668" s="28">
        <v>5</v>
      </c>
      <c r="M1668" s="29">
        <f t="shared" si="170"/>
        <v>1.4999999999999999E-2</v>
      </c>
      <c r="N1668" s="30">
        <v>4607159822109</v>
      </c>
      <c r="O1668" s="27">
        <v>85</v>
      </c>
      <c r="P1668" s="27">
        <v>8509</v>
      </c>
      <c r="Q1668" s="27" t="s">
        <v>288</v>
      </c>
      <c r="R1668" s="31">
        <f>VLOOKUP(Q1668,[1]Страна!D$1:F$120,2,FALSE)</f>
        <v>0.03</v>
      </c>
      <c r="S1668" s="32" t="s">
        <v>47</v>
      </c>
      <c r="T1668" s="27" t="str">
        <f>VLOOKUP(S1668,[1]Страна!$A$2:$B$246,2,0)</f>
        <v>РОССИЯ</v>
      </c>
      <c r="W1668" s="34"/>
      <c r="X1668" s="35"/>
      <c r="Y1668" s="35"/>
      <c r="Z1668" s="36"/>
      <c r="AA1668" s="37"/>
      <c r="AB1668" s="38"/>
      <c r="AC1668" s="39"/>
    </row>
    <row r="1669" spans="1:29" ht="10.5" customHeight="1">
      <c r="A1669" s="25">
        <v>11629</v>
      </c>
      <c r="B1669" s="26" t="s">
        <v>2214</v>
      </c>
      <c r="C1669" s="27">
        <v>1</v>
      </c>
      <c r="D1669" s="27" t="s">
        <v>26</v>
      </c>
      <c r="E1669" s="28">
        <v>2707</v>
      </c>
      <c r="F1669" s="28">
        <v>2707</v>
      </c>
      <c r="G1669" s="28">
        <v>81.209999999999994</v>
      </c>
      <c r="H1669" s="28">
        <v>1.8</v>
      </c>
      <c r="I1669" s="28">
        <v>2</v>
      </c>
      <c r="J1669" s="29">
        <v>2.1978000000000001E-2</v>
      </c>
      <c r="K1669" s="28">
        <v>1.8</v>
      </c>
      <c r="L1669" s="28">
        <v>2</v>
      </c>
      <c r="M1669" s="29">
        <f t="shared" si="170"/>
        <v>2.1978000000000001E-2</v>
      </c>
      <c r="N1669" s="30">
        <v>4607159820730</v>
      </c>
      <c r="O1669" s="27">
        <v>85</v>
      </c>
      <c r="P1669" s="27">
        <v>8509</v>
      </c>
      <c r="Q1669" s="27" t="s">
        <v>288</v>
      </c>
      <c r="R1669" s="31">
        <f>VLOOKUP(Q1669,[1]Страна!D$1:F$120,2,FALSE)</f>
        <v>0.03</v>
      </c>
      <c r="S1669" s="32" t="s">
        <v>47</v>
      </c>
      <c r="T1669" s="27" t="str">
        <f>VLOOKUP(S1669,[1]Страна!$A$2:$B$246,2,0)</f>
        <v>РОССИЯ</v>
      </c>
      <c r="W1669" s="34"/>
      <c r="X1669" s="35"/>
      <c r="Y1669" s="35"/>
      <c r="Z1669" s="36"/>
      <c r="AA1669" s="37"/>
      <c r="AB1669" s="38"/>
      <c r="AC1669" s="39"/>
    </row>
    <row r="1670" spans="1:29" ht="10.5" customHeight="1">
      <c r="A1670" s="25">
        <v>12420</v>
      </c>
      <c r="B1670" s="26" t="s">
        <v>2215</v>
      </c>
      <c r="C1670" s="27">
        <v>1</v>
      </c>
      <c r="D1670" s="27" t="s">
        <v>26</v>
      </c>
      <c r="E1670" s="28">
        <v>2737</v>
      </c>
      <c r="F1670" s="28">
        <v>2737</v>
      </c>
      <c r="G1670" s="28">
        <v>82.11</v>
      </c>
      <c r="H1670" s="28">
        <v>2.5</v>
      </c>
      <c r="I1670" s="28">
        <v>3</v>
      </c>
      <c r="J1670" s="29">
        <v>2.1888000000000001E-2</v>
      </c>
      <c r="K1670" s="28">
        <v>2.5</v>
      </c>
      <c r="L1670" s="28">
        <v>3</v>
      </c>
      <c r="M1670" s="29">
        <f t="shared" si="170"/>
        <v>2.1888000000000001E-2</v>
      </c>
      <c r="N1670" s="30">
        <v>4607159820747</v>
      </c>
      <c r="O1670" s="27">
        <v>85</v>
      </c>
      <c r="P1670" s="27">
        <v>8509</v>
      </c>
      <c r="Q1670" s="27" t="s">
        <v>288</v>
      </c>
      <c r="R1670" s="31">
        <f>VLOOKUP(Q1670,[1]Страна!D$1:F$120,2,FALSE)</f>
        <v>0.03</v>
      </c>
      <c r="S1670" s="32" t="s">
        <v>47</v>
      </c>
      <c r="T1670" s="27" t="str">
        <f>VLOOKUP(S1670,[1]Страна!$A$2:$B$246,2,0)</f>
        <v>РОССИЯ</v>
      </c>
      <c r="W1670" s="34"/>
      <c r="X1670" s="35"/>
      <c r="Y1670" s="35"/>
      <c r="Z1670" s="36"/>
      <c r="AA1670" s="37"/>
      <c r="AB1670" s="38"/>
      <c r="AC1670" s="39"/>
    </row>
    <row r="1671" spans="1:29" ht="10.5" customHeight="1">
      <c r="A1671" s="25">
        <v>11842</v>
      </c>
      <c r="B1671" s="26" t="s">
        <v>2216</v>
      </c>
      <c r="C1671" s="27">
        <v>1</v>
      </c>
      <c r="D1671" s="27" t="s">
        <v>26</v>
      </c>
      <c r="E1671" s="28">
        <v>2627</v>
      </c>
      <c r="F1671" s="28">
        <v>2627</v>
      </c>
      <c r="G1671" s="28">
        <v>78.81</v>
      </c>
      <c r="H1671" s="28">
        <v>2.7</v>
      </c>
      <c r="I1671" s="28">
        <v>3</v>
      </c>
      <c r="J1671" s="29">
        <v>1.6302000000000001E-2</v>
      </c>
      <c r="K1671" s="28">
        <v>2.7</v>
      </c>
      <c r="L1671" s="28">
        <v>3</v>
      </c>
      <c r="M1671" s="29">
        <f t="shared" si="170"/>
        <v>1.6302000000000001E-2</v>
      </c>
      <c r="N1671" s="30">
        <v>4607159820754</v>
      </c>
      <c r="O1671" s="27">
        <v>85</v>
      </c>
      <c r="P1671" s="27">
        <v>8509</v>
      </c>
      <c r="Q1671" s="27" t="s">
        <v>288</v>
      </c>
      <c r="R1671" s="31">
        <f>VLOOKUP(Q1671,[1]Страна!D$1:F$120,2,FALSE)</f>
        <v>0.03</v>
      </c>
      <c r="S1671" s="32" t="s">
        <v>47</v>
      </c>
      <c r="T1671" s="27" t="str">
        <f>VLOOKUP(S1671,[1]Страна!$A$2:$B$246,2,0)</f>
        <v>РОССИЯ</v>
      </c>
      <c r="W1671" s="34"/>
      <c r="X1671" s="35"/>
      <c r="Y1671" s="35"/>
      <c r="Z1671" s="36"/>
      <c r="AA1671" s="37"/>
      <c r="AB1671" s="38"/>
      <c r="AC1671" s="39"/>
    </row>
    <row r="1672" spans="1:29" ht="10.5" customHeight="1">
      <c r="A1672" s="25">
        <v>29768</v>
      </c>
      <c r="B1672" s="26" t="s">
        <v>2217</v>
      </c>
      <c r="C1672" s="27">
        <v>1</v>
      </c>
      <c r="D1672" s="27" t="s">
        <v>26</v>
      </c>
      <c r="E1672" s="28">
        <v>2278</v>
      </c>
      <c r="F1672" s="28">
        <v>2278</v>
      </c>
      <c r="G1672" s="28">
        <v>68.34</v>
      </c>
      <c r="H1672" s="28">
        <v>4.5</v>
      </c>
      <c r="I1672" s="28">
        <v>5</v>
      </c>
      <c r="J1672" s="29">
        <v>1.5807999999999999E-2</v>
      </c>
      <c r="K1672" s="28">
        <v>4.5</v>
      </c>
      <c r="L1672" s="28">
        <v>5</v>
      </c>
      <c r="M1672" s="29">
        <f t="shared" si="170"/>
        <v>1.5807999999999999E-2</v>
      </c>
      <c r="N1672" s="30">
        <v>4607159820808</v>
      </c>
      <c r="O1672" s="27">
        <v>85</v>
      </c>
      <c r="P1672" s="27">
        <v>8509</v>
      </c>
      <c r="Q1672" s="27" t="s">
        <v>288</v>
      </c>
      <c r="R1672" s="31">
        <f>VLOOKUP(Q1672,[1]Страна!D$1:F$120,2,FALSE)</f>
        <v>0.03</v>
      </c>
      <c r="S1672" s="32" t="s">
        <v>47</v>
      </c>
      <c r="T1672" s="27" t="str">
        <f>VLOOKUP(S1672,[1]Страна!$A$2:$B$246,2,0)</f>
        <v>РОССИЯ</v>
      </c>
      <c r="W1672" s="34"/>
      <c r="X1672" s="35"/>
      <c r="Y1672" s="35"/>
      <c r="Z1672" s="36"/>
      <c r="AA1672" s="37"/>
      <c r="AB1672" s="38"/>
      <c r="AC1672" s="39"/>
    </row>
    <row r="1673" spans="1:29" ht="10.5" customHeight="1">
      <c r="A1673" s="25">
        <v>11429</v>
      </c>
      <c r="B1673" s="26" t="s">
        <v>2218</v>
      </c>
      <c r="C1673" s="27">
        <v>1</v>
      </c>
      <c r="D1673" s="27" t="s">
        <v>26</v>
      </c>
      <c r="E1673" s="28">
        <v>2780</v>
      </c>
      <c r="F1673" s="28">
        <v>2780</v>
      </c>
      <c r="G1673" s="28">
        <v>83.399999999999991</v>
      </c>
      <c r="H1673" s="28">
        <v>3.7</v>
      </c>
      <c r="I1673" s="28">
        <v>4</v>
      </c>
      <c r="J1673" s="29">
        <v>2.2571999999999998E-2</v>
      </c>
      <c r="K1673" s="28">
        <v>3.7</v>
      </c>
      <c r="L1673" s="28">
        <v>4</v>
      </c>
      <c r="M1673" s="29">
        <f t="shared" si="170"/>
        <v>2.2571999999999998E-2</v>
      </c>
      <c r="N1673" s="30">
        <v>4607159820815</v>
      </c>
      <c r="O1673" s="27">
        <v>85</v>
      </c>
      <c r="P1673" s="27">
        <v>8509</v>
      </c>
      <c r="Q1673" s="27" t="s">
        <v>288</v>
      </c>
      <c r="R1673" s="31">
        <f>VLOOKUP(Q1673,[1]Страна!D$1:F$120,2,FALSE)</f>
        <v>0.03</v>
      </c>
      <c r="S1673" s="32" t="s">
        <v>47</v>
      </c>
      <c r="T1673" s="27" t="str">
        <f>VLOOKUP(S1673,[1]Страна!$A$2:$B$246,2,0)</f>
        <v>РОССИЯ</v>
      </c>
      <c r="W1673" s="34"/>
      <c r="X1673" s="35"/>
      <c r="Y1673" s="35"/>
      <c r="Z1673" s="36"/>
      <c r="AA1673" s="37"/>
      <c r="AB1673" s="38"/>
      <c r="AC1673" s="39"/>
    </row>
    <row r="1674" spans="1:29" ht="10.5" customHeight="1">
      <c r="A1674" s="25">
        <v>11843</v>
      </c>
      <c r="B1674" s="26" t="s">
        <v>2219</v>
      </c>
      <c r="C1674" s="27">
        <v>1</v>
      </c>
      <c r="D1674" s="27" t="s">
        <v>26</v>
      </c>
      <c r="E1674" s="28">
        <v>2533</v>
      </c>
      <c r="F1674" s="28">
        <v>2533</v>
      </c>
      <c r="G1674" s="28">
        <v>75.989999999999995</v>
      </c>
      <c r="H1674" s="28">
        <v>3.6</v>
      </c>
      <c r="I1674" s="28">
        <v>4</v>
      </c>
      <c r="J1674" s="29">
        <v>2.3199000000000001E-2</v>
      </c>
      <c r="K1674" s="28">
        <v>3.6</v>
      </c>
      <c r="L1674" s="28">
        <v>4</v>
      </c>
      <c r="M1674" s="29">
        <f t="shared" si="170"/>
        <v>2.3199000000000001E-2</v>
      </c>
      <c r="N1674" s="30">
        <v>4607159820822</v>
      </c>
      <c r="O1674" s="27">
        <v>85</v>
      </c>
      <c r="P1674" s="27">
        <v>8509</v>
      </c>
      <c r="Q1674" s="27" t="s">
        <v>288</v>
      </c>
      <c r="R1674" s="31">
        <f>VLOOKUP(Q1674,[1]Страна!D$1:F$120,2,FALSE)</f>
        <v>0.03</v>
      </c>
      <c r="S1674" s="32" t="s">
        <v>47</v>
      </c>
      <c r="T1674" s="27" t="str">
        <f>VLOOKUP(S1674,[1]Страна!$A$2:$B$246,2,0)</f>
        <v>РОССИЯ</v>
      </c>
      <c r="W1674" s="34"/>
      <c r="X1674" s="35"/>
      <c r="Y1674" s="35"/>
      <c r="Z1674" s="36"/>
      <c r="AA1674" s="37"/>
      <c r="AB1674" s="38"/>
      <c r="AC1674" s="39"/>
    </row>
    <row r="1675" spans="1:29" ht="10.5" customHeight="1">
      <c r="A1675" s="25">
        <v>11844</v>
      </c>
      <c r="B1675" s="26" t="s">
        <v>2220</v>
      </c>
      <c r="C1675" s="27">
        <v>2</v>
      </c>
      <c r="D1675" s="27" t="s">
        <v>26</v>
      </c>
      <c r="E1675" s="28">
        <v>2423</v>
      </c>
      <c r="F1675" s="28">
        <v>4846</v>
      </c>
      <c r="G1675" s="28">
        <v>145.38</v>
      </c>
      <c r="H1675" s="28">
        <v>2.7</v>
      </c>
      <c r="I1675" s="28">
        <v>3</v>
      </c>
      <c r="J1675" s="29">
        <v>1.5675000000000001E-2</v>
      </c>
      <c r="K1675" s="28">
        <v>5.4</v>
      </c>
      <c r="L1675" s="28">
        <v>6</v>
      </c>
      <c r="M1675" s="29">
        <f t="shared" si="170"/>
        <v>3.1350000000000003E-2</v>
      </c>
      <c r="N1675" s="30">
        <v>4607159820839</v>
      </c>
      <c r="O1675" s="27">
        <v>85</v>
      </c>
      <c r="P1675" s="27">
        <v>8509</v>
      </c>
      <c r="Q1675" s="27" t="s">
        <v>288</v>
      </c>
      <c r="R1675" s="31">
        <f>VLOOKUP(Q1675,[1]Страна!D$1:F$120,2,FALSE)</f>
        <v>0.03</v>
      </c>
      <c r="S1675" s="32" t="s">
        <v>47</v>
      </c>
      <c r="T1675" s="27" t="str">
        <f>VLOOKUP(S1675,[1]Страна!$A$2:$B$246,2,0)</f>
        <v>РОССИЯ</v>
      </c>
      <c r="W1675" s="34"/>
      <c r="X1675" s="35"/>
      <c r="Y1675" s="35"/>
      <c r="Z1675" s="36"/>
      <c r="AA1675" s="37"/>
      <c r="AB1675" s="38"/>
      <c r="AC1675" s="39"/>
    </row>
    <row r="1676" spans="1:29" ht="10.5" customHeight="1">
      <c r="A1676" s="25">
        <v>36698</v>
      </c>
      <c r="B1676" s="26" t="s">
        <v>2221</v>
      </c>
      <c r="C1676" s="27">
        <v>1</v>
      </c>
      <c r="D1676" s="27" t="s">
        <v>26</v>
      </c>
      <c r="E1676" s="28">
        <v>3460</v>
      </c>
      <c r="F1676" s="28">
        <v>3460</v>
      </c>
      <c r="G1676" s="28">
        <v>103.8</v>
      </c>
      <c r="H1676" s="28">
        <v>5.4</v>
      </c>
      <c r="I1676" s="28">
        <v>6</v>
      </c>
      <c r="J1676" s="29">
        <v>2.7435999999999999E-2</v>
      </c>
      <c r="K1676" s="28">
        <v>5.4</v>
      </c>
      <c r="L1676" s="28">
        <v>6</v>
      </c>
      <c r="M1676" s="29">
        <f t="shared" si="170"/>
        <v>2.7435999999999999E-2</v>
      </c>
      <c r="N1676" s="30">
        <v>4607159821843</v>
      </c>
      <c r="O1676" s="27">
        <v>85</v>
      </c>
      <c r="P1676" s="27">
        <v>8509</v>
      </c>
      <c r="Q1676" s="27" t="s">
        <v>288</v>
      </c>
      <c r="R1676" s="31">
        <f>VLOOKUP(Q1676,[1]Страна!D$1:F$120,2,FALSE)</f>
        <v>0.03</v>
      </c>
      <c r="S1676" s="32" t="s">
        <v>47</v>
      </c>
      <c r="T1676" s="27" t="str">
        <f>VLOOKUP(S1676,[1]Страна!$A$2:$B$246,2,0)</f>
        <v>РОССИЯ</v>
      </c>
      <c r="W1676" s="34"/>
      <c r="X1676" s="35"/>
      <c r="Y1676" s="35"/>
      <c r="Z1676" s="36"/>
      <c r="AA1676" s="37"/>
      <c r="AB1676" s="38"/>
      <c r="AC1676" s="39"/>
    </row>
    <row r="1677" spans="1:29" ht="10.5" customHeight="1">
      <c r="A1677" s="25">
        <v>106140</v>
      </c>
      <c r="B1677" s="26" t="s">
        <v>2222</v>
      </c>
      <c r="C1677" s="27">
        <v>2</v>
      </c>
      <c r="D1677" s="27" t="s">
        <v>26</v>
      </c>
      <c r="E1677" s="28">
        <v>4012</v>
      </c>
      <c r="F1677" s="28">
        <v>8024</v>
      </c>
      <c r="G1677" s="28">
        <v>240.72</v>
      </c>
      <c r="H1677" s="28">
        <v>5.4</v>
      </c>
      <c r="I1677" s="28">
        <v>6</v>
      </c>
      <c r="J1677" s="29">
        <v>3.8266000000000001E-2</v>
      </c>
      <c r="K1677" s="28">
        <v>10.8</v>
      </c>
      <c r="L1677" s="28">
        <v>12</v>
      </c>
      <c r="M1677" s="29">
        <f t="shared" si="170"/>
        <v>7.6532000000000003E-2</v>
      </c>
      <c r="N1677" s="30">
        <v>4607159821850</v>
      </c>
      <c r="O1677" s="27">
        <v>85</v>
      </c>
      <c r="P1677" s="27">
        <v>8509</v>
      </c>
      <c r="Q1677" s="27" t="s">
        <v>288</v>
      </c>
      <c r="R1677" s="31">
        <f>VLOOKUP(Q1677,[1]Страна!D$1:F$120,2,FALSE)</f>
        <v>0.03</v>
      </c>
      <c r="S1677" s="32" t="s">
        <v>47</v>
      </c>
      <c r="T1677" s="27" t="str">
        <f>VLOOKUP(S1677,[1]Страна!$A$2:$B$246,2,0)</f>
        <v>РОССИЯ</v>
      </c>
      <c r="W1677" s="34"/>
      <c r="X1677" s="35"/>
      <c r="Y1677" s="35"/>
      <c r="Z1677" s="36"/>
      <c r="AA1677" s="37"/>
      <c r="AB1677" s="38"/>
      <c r="AC1677" s="39"/>
    </row>
    <row r="1678" spans="1:29" ht="10.5" customHeight="1">
      <c r="A1678" s="25">
        <v>106141</v>
      </c>
      <c r="B1678" s="26" t="s">
        <v>2223</v>
      </c>
      <c r="C1678" s="27">
        <v>2</v>
      </c>
      <c r="D1678" s="27" t="s">
        <v>26</v>
      </c>
      <c r="E1678" s="28">
        <v>2397</v>
      </c>
      <c r="F1678" s="28">
        <v>4794</v>
      </c>
      <c r="G1678" s="28">
        <v>143.82</v>
      </c>
      <c r="H1678" s="28">
        <v>4</v>
      </c>
      <c r="I1678" s="28">
        <v>4.2</v>
      </c>
      <c r="J1678" s="29">
        <v>5.4100000000000002E-2</v>
      </c>
      <c r="K1678" s="28">
        <v>8</v>
      </c>
      <c r="L1678" s="28">
        <v>8.4</v>
      </c>
      <c r="M1678" s="29">
        <f t="shared" si="170"/>
        <v>0.1082</v>
      </c>
      <c r="N1678" s="30">
        <v>4810457001170</v>
      </c>
      <c r="O1678" s="27">
        <v>85</v>
      </c>
      <c r="P1678" s="27">
        <v>8509</v>
      </c>
      <c r="Q1678" s="27" t="s">
        <v>288</v>
      </c>
      <c r="R1678" s="31">
        <f>VLOOKUP(Q1678,[1]Страна!D$1:F$120,2,FALSE)</f>
        <v>0.03</v>
      </c>
      <c r="S1678" s="32" t="s">
        <v>457</v>
      </c>
      <c r="T1678" s="27" t="str">
        <f>VLOOKUP(S1678,[1]Страна!$A$2:$B$246,2,0)</f>
        <v xml:space="preserve">БЕЛАРУСЬ </v>
      </c>
      <c r="W1678" s="34"/>
      <c r="X1678" s="35"/>
      <c r="Y1678" s="35"/>
      <c r="Z1678" s="36"/>
      <c r="AA1678" s="37"/>
      <c r="AB1678" s="38"/>
      <c r="AC1678" s="39"/>
    </row>
    <row r="1679" spans="1:29" ht="10.5" customHeight="1">
      <c r="A1679" s="25">
        <v>52502</v>
      </c>
      <c r="B1679" s="26" t="s">
        <v>2224</v>
      </c>
      <c r="C1679" s="27">
        <v>1</v>
      </c>
      <c r="D1679" s="27" t="s">
        <v>26</v>
      </c>
      <c r="E1679" s="28">
        <v>2678</v>
      </c>
      <c r="F1679" s="28">
        <v>2678</v>
      </c>
      <c r="G1679" s="28">
        <v>80.34</v>
      </c>
      <c r="H1679" s="28">
        <v>5.2</v>
      </c>
      <c r="I1679" s="28">
        <v>6</v>
      </c>
      <c r="J1679" s="29">
        <v>2.5000000000000001E-2</v>
      </c>
      <c r="K1679" s="28">
        <v>5.2</v>
      </c>
      <c r="L1679" s="28">
        <v>6</v>
      </c>
      <c r="M1679" s="29">
        <f t="shared" si="170"/>
        <v>2.5000000000000001E-2</v>
      </c>
      <c r="N1679" s="30">
        <v>4810457001668</v>
      </c>
      <c r="O1679" s="27">
        <v>85</v>
      </c>
      <c r="P1679" s="27">
        <v>8509</v>
      </c>
      <c r="Q1679" s="27" t="s">
        <v>288</v>
      </c>
      <c r="R1679" s="31">
        <f>VLOOKUP(Q1679,[1]Страна!D$1:F$120,2,FALSE)</f>
        <v>0.03</v>
      </c>
      <c r="S1679" s="32" t="s">
        <v>457</v>
      </c>
      <c r="T1679" s="27" t="str">
        <f>VLOOKUP(S1679,[1]Страна!$A$2:$B$246,2,0)</f>
        <v xml:space="preserve">БЕЛАРУСЬ </v>
      </c>
      <c r="W1679" s="34"/>
      <c r="X1679" s="35"/>
      <c r="Y1679" s="35"/>
      <c r="Z1679" s="36"/>
      <c r="AA1679" s="37"/>
      <c r="AB1679" s="38"/>
      <c r="AC1679" s="39"/>
    </row>
    <row r="1680" spans="1:29" ht="10.5" customHeight="1">
      <c r="A1680" s="25">
        <v>106142</v>
      </c>
      <c r="B1680" s="26" t="s">
        <v>2225</v>
      </c>
      <c r="C1680" s="27">
        <v>1</v>
      </c>
      <c r="D1680" s="27" t="s">
        <v>26</v>
      </c>
      <c r="E1680" s="28">
        <v>2134</v>
      </c>
      <c r="F1680" s="28">
        <v>2134</v>
      </c>
      <c r="G1680" s="28">
        <v>64.02</v>
      </c>
      <c r="H1680" s="28">
        <v>2.5</v>
      </c>
      <c r="I1680" s="28">
        <v>3</v>
      </c>
      <c r="J1680" s="29">
        <v>1.35E-2</v>
      </c>
      <c r="K1680" s="28">
        <v>2.5</v>
      </c>
      <c r="L1680" s="28">
        <v>3</v>
      </c>
      <c r="M1680" s="29">
        <f t="shared" si="170"/>
        <v>1.35E-2</v>
      </c>
      <c r="N1680" s="30">
        <v>4810457001675</v>
      </c>
      <c r="O1680" s="27">
        <v>85</v>
      </c>
      <c r="P1680" s="27">
        <v>8509</v>
      </c>
      <c r="Q1680" s="27" t="s">
        <v>288</v>
      </c>
      <c r="R1680" s="31">
        <f>VLOOKUP(Q1680,[1]Страна!D$1:F$120,2,FALSE)</f>
        <v>0.03</v>
      </c>
      <c r="S1680" s="32" t="s">
        <v>457</v>
      </c>
      <c r="T1680" s="27" t="str">
        <f>VLOOKUP(S1680,[1]Страна!$A$2:$B$246,2,0)</f>
        <v xml:space="preserve">БЕЛАРУСЬ </v>
      </c>
      <c r="W1680" s="34"/>
      <c r="X1680" s="35"/>
      <c r="Y1680" s="35"/>
      <c r="Z1680" s="36"/>
      <c r="AA1680" s="37"/>
      <c r="AB1680" s="38"/>
      <c r="AC1680" s="39"/>
    </row>
    <row r="1681" spans="1:29" ht="10.5" customHeight="1">
      <c r="A1681" s="25">
        <v>52503</v>
      </c>
      <c r="B1681" s="26" t="s">
        <v>2226</v>
      </c>
      <c r="C1681" s="27">
        <v>1</v>
      </c>
      <c r="D1681" s="27" t="s">
        <v>26</v>
      </c>
      <c r="E1681" s="28">
        <v>2610</v>
      </c>
      <c r="F1681" s="28">
        <v>2610</v>
      </c>
      <c r="G1681" s="28">
        <v>78.3</v>
      </c>
      <c r="H1681" s="28">
        <v>4</v>
      </c>
      <c r="I1681" s="28">
        <v>5</v>
      </c>
      <c r="J1681" s="29">
        <v>2.5000000000000001E-2</v>
      </c>
      <c r="K1681" s="28">
        <v>4</v>
      </c>
      <c r="L1681" s="28">
        <v>5</v>
      </c>
      <c r="M1681" s="29">
        <f t="shared" si="170"/>
        <v>2.5000000000000001E-2</v>
      </c>
      <c r="N1681" s="30">
        <v>4810457001682</v>
      </c>
      <c r="O1681" s="27">
        <v>85</v>
      </c>
      <c r="P1681" s="27">
        <v>8509</v>
      </c>
      <c r="Q1681" s="27" t="s">
        <v>288</v>
      </c>
      <c r="R1681" s="31">
        <f>VLOOKUP(Q1681,[1]Страна!D$1:F$120,2,FALSE)</f>
        <v>0.03</v>
      </c>
      <c r="S1681" s="32" t="s">
        <v>457</v>
      </c>
      <c r="T1681" s="27" t="str">
        <f>VLOOKUP(S1681,[1]Страна!$A$2:$B$246,2,0)</f>
        <v xml:space="preserve">БЕЛАРУСЬ </v>
      </c>
      <c r="W1681" s="34"/>
      <c r="X1681" s="35"/>
      <c r="Y1681" s="35"/>
      <c r="Z1681" s="36"/>
      <c r="AA1681" s="37"/>
      <c r="AB1681" s="38"/>
      <c r="AC1681" s="39"/>
    </row>
    <row r="1682" spans="1:29" ht="10.5" customHeight="1">
      <c r="A1682" s="25">
        <v>184330</v>
      </c>
      <c r="B1682" s="26" t="s">
        <v>2227</v>
      </c>
      <c r="C1682" s="27">
        <v>1</v>
      </c>
      <c r="D1682" s="27" t="s">
        <v>26</v>
      </c>
      <c r="E1682" s="28">
        <v>2924</v>
      </c>
      <c r="F1682" s="28">
        <v>2924</v>
      </c>
      <c r="G1682" s="28">
        <v>87.72</v>
      </c>
      <c r="H1682" s="28">
        <v>2.8</v>
      </c>
      <c r="I1682" s="28">
        <v>3.2</v>
      </c>
      <c r="J1682" s="29">
        <v>2.58E-2</v>
      </c>
      <c r="K1682" s="28">
        <v>2.8</v>
      </c>
      <c r="L1682" s="28">
        <v>3.2</v>
      </c>
      <c r="M1682" s="29">
        <f t="shared" si="170"/>
        <v>2.58E-2</v>
      </c>
      <c r="N1682" s="30">
        <v>4810457001835</v>
      </c>
      <c r="O1682" s="27">
        <v>85</v>
      </c>
      <c r="P1682" s="27">
        <v>8509</v>
      </c>
      <c r="Q1682" s="27" t="s">
        <v>288</v>
      </c>
      <c r="R1682" s="31">
        <f>VLOOKUP(Q1682,[1]Страна!D$1:F$120,2,FALSE)</f>
        <v>0.03</v>
      </c>
      <c r="S1682" s="32" t="s">
        <v>457</v>
      </c>
      <c r="T1682" s="27" t="str">
        <f>VLOOKUP(S1682,[1]Страна!$A$2:$B$246,2,0)</f>
        <v xml:space="preserve">БЕЛАРУСЬ </v>
      </c>
      <c r="W1682" s="34"/>
      <c r="X1682" s="35"/>
      <c r="Y1682" s="35"/>
      <c r="Z1682" s="36"/>
      <c r="AA1682" s="37"/>
      <c r="AB1682" s="38"/>
      <c r="AC1682" s="39"/>
    </row>
    <row r="1683" spans="1:29" ht="10.5" customHeight="1">
      <c r="A1683" s="25">
        <v>184332</v>
      </c>
      <c r="B1683" s="26" t="s">
        <v>2228</v>
      </c>
      <c r="C1683" s="27">
        <v>1</v>
      </c>
      <c r="D1683" s="27" t="s">
        <v>26</v>
      </c>
      <c r="E1683" s="28">
        <v>3179</v>
      </c>
      <c r="F1683" s="28">
        <v>3179</v>
      </c>
      <c r="G1683" s="28">
        <v>95.36999999999999</v>
      </c>
      <c r="H1683" s="28">
        <v>4.7</v>
      </c>
      <c r="I1683" s="28">
        <v>5</v>
      </c>
      <c r="J1683" s="29">
        <v>2.4767999999999998E-2</v>
      </c>
      <c r="K1683" s="28">
        <v>4.7</v>
      </c>
      <c r="L1683" s="28">
        <v>5</v>
      </c>
      <c r="M1683" s="29">
        <f t="shared" si="170"/>
        <v>2.4767999999999998E-2</v>
      </c>
      <c r="N1683" s="30">
        <v>4810457001880</v>
      </c>
      <c r="O1683" s="27">
        <v>85</v>
      </c>
      <c r="P1683" s="27">
        <v>8509</v>
      </c>
      <c r="Q1683" s="27" t="s">
        <v>288</v>
      </c>
      <c r="R1683" s="31">
        <f>VLOOKUP(Q1683,[1]Страна!D$1:F$120,2,FALSE)</f>
        <v>0.03</v>
      </c>
      <c r="S1683" s="32" t="s">
        <v>457</v>
      </c>
      <c r="T1683" s="27" t="str">
        <f>VLOOKUP(S1683,[1]Страна!$A$2:$B$246,2,0)</f>
        <v xml:space="preserve">БЕЛАРУСЬ </v>
      </c>
      <c r="W1683" s="34"/>
      <c r="X1683" s="35"/>
      <c r="Y1683" s="35"/>
      <c r="Z1683" s="36"/>
      <c r="AA1683" s="37"/>
      <c r="AB1683" s="38"/>
      <c r="AC1683" s="39"/>
    </row>
    <row r="1684" spans="1:29" ht="10.5" customHeight="1">
      <c r="A1684" s="25">
        <v>193899</v>
      </c>
      <c r="B1684" s="26" t="s">
        <v>2229</v>
      </c>
      <c r="C1684" s="27">
        <v>1</v>
      </c>
      <c r="D1684" s="27" t="s">
        <v>26</v>
      </c>
      <c r="E1684" s="28">
        <v>2797</v>
      </c>
      <c r="F1684" s="28">
        <v>2797</v>
      </c>
      <c r="G1684" s="28">
        <v>83.91</v>
      </c>
      <c r="H1684" s="28">
        <v>4</v>
      </c>
      <c r="I1684" s="28">
        <v>4.2</v>
      </c>
      <c r="J1684" s="29">
        <v>2.2769999999999999E-2</v>
      </c>
      <c r="K1684" s="28">
        <v>4</v>
      </c>
      <c r="L1684" s="28">
        <v>4.2</v>
      </c>
      <c r="M1684" s="29">
        <f t="shared" si="170"/>
        <v>2.2769999999999999E-2</v>
      </c>
      <c r="N1684" s="30">
        <v>4810457001309</v>
      </c>
      <c r="O1684" s="27">
        <v>85</v>
      </c>
      <c r="P1684" s="27">
        <v>8509</v>
      </c>
      <c r="Q1684" s="27" t="s">
        <v>288</v>
      </c>
      <c r="R1684" s="31">
        <f>VLOOKUP(Q1684,[1]Страна!D$1:F$120,2,FALSE)</f>
        <v>0.03</v>
      </c>
      <c r="S1684" s="32" t="s">
        <v>457</v>
      </c>
      <c r="T1684" s="27" t="str">
        <f>VLOOKUP(S1684,[1]Страна!$A$2:$B$246,2,0)</f>
        <v xml:space="preserve">БЕЛАРУСЬ </v>
      </c>
      <c r="W1684" s="34"/>
      <c r="X1684" s="35"/>
      <c r="Y1684" s="35"/>
      <c r="Z1684" s="36"/>
      <c r="AA1684" s="37"/>
      <c r="AB1684" s="38"/>
      <c r="AC1684" s="39"/>
    </row>
    <row r="1685" spans="1:29" ht="10.5" customHeight="1">
      <c r="A1685" s="25">
        <v>31710</v>
      </c>
      <c r="B1685" s="26" t="s">
        <v>2230</v>
      </c>
      <c r="C1685" s="27">
        <v>1</v>
      </c>
      <c r="D1685" s="27" t="s">
        <v>26</v>
      </c>
      <c r="E1685" s="28">
        <v>1972</v>
      </c>
      <c r="F1685" s="28">
        <v>1972</v>
      </c>
      <c r="G1685" s="28">
        <v>59.16</v>
      </c>
      <c r="H1685" s="28">
        <v>3.2</v>
      </c>
      <c r="I1685" s="28">
        <v>5</v>
      </c>
      <c r="J1685" s="29">
        <v>1.2959999999999999E-2</v>
      </c>
      <c r="K1685" s="28">
        <v>3.2</v>
      </c>
      <c r="L1685" s="28">
        <v>5</v>
      </c>
      <c r="M1685" s="29">
        <f t="shared" si="170"/>
        <v>1.2959999999999999E-2</v>
      </c>
      <c r="N1685" s="30">
        <v>4810457002061</v>
      </c>
      <c r="O1685" s="27">
        <v>85</v>
      </c>
      <c r="P1685" s="27">
        <v>8509</v>
      </c>
      <c r="Q1685" s="27" t="s">
        <v>288</v>
      </c>
      <c r="R1685" s="31">
        <f>VLOOKUP(Q1685,[1]Страна!D$1:F$120,2,FALSE)</f>
        <v>0.03</v>
      </c>
      <c r="S1685" s="32" t="s">
        <v>457</v>
      </c>
      <c r="T1685" s="27" t="str">
        <f>VLOOKUP(S1685,[1]Страна!$A$2:$B$246,2,0)</f>
        <v xml:space="preserve">БЕЛАРУСЬ </v>
      </c>
      <c r="W1685" s="34"/>
      <c r="X1685" s="35"/>
      <c r="Y1685" s="35"/>
      <c r="Z1685" s="36"/>
      <c r="AA1685" s="37"/>
      <c r="AB1685" s="38"/>
      <c r="AC1685" s="39"/>
    </row>
    <row r="1686" spans="1:29" ht="10.5" customHeight="1">
      <c r="A1686" s="25">
        <v>31711</v>
      </c>
      <c r="B1686" s="26" t="s">
        <v>2231</v>
      </c>
      <c r="C1686" s="27">
        <v>1</v>
      </c>
      <c r="D1686" s="27" t="s">
        <v>26</v>
      </c>
      <c r="E1686" s="28">
        <v>2363</v>
      </c>
      <c r="F1686" s="28">
        <v>2363</v>
      </c>
      <c r="G1686" s="28">
        <v>70.89</v>
      </c>
      <c r="H1686" s="28">
        <v>4.5</v>
      </c>
      <c r="I1686" s="28">
        <v>6</v>
      </c>
      <c r="J1686" s="29">
        <v>2.3736E-2</v>
      </c>
      <c r="K1686" s="28">
        <v>4.5</v>
      </c>
      <c r="L1686" s="28">
        <v>6</v>
      </c>
      <c r="M1686" s="29">
        <f t="shared" si="170"/>
        <v>2.3736E-2</v>
      </c>
      <c r="N1686" s="30">
        <v>4810457002078</v>
      </c>
      <c r="O1686" s="27">
        <v>85</v>
      </c>
      <c r="P1686" s="27">
        <v>8509</v>
      </c>
      <c r="Q1686" s="27" t="s">
        <v>288</v>
      </c>
      <c r="R1686" s="31">
        <f>VLOOKUP(Q1686,[1]Страна!D$1:F$120,2,FALSE)</f>
        <v>0.03</v>
      </c>
      <c r="S1686" s="32" t="s">
        <v>457</v>
      </c>
      <c r="T1686" s="27" t="str">
        <f>VLOOKUP(S1686,[1]Страна!$A$2:$B$246,2,0)</f>
        <v xml:space="preserve">БЕЛАРУСЬ </v>
      </c>
      <c r="W1686" s="34"/>
      <c r="X1686" s="35"/>
      <c r="Y1686" s="35"/>
      <c r="Z1686" s="36"/>
      <c r="AA1686" s="37"/>
      <c r="AB1686" s="38"/>
      <c r="AC1686" s="39"/>
    </row>
    <row r="1687" spans="1:29" ht="10.5" customHeight="1">
      <c r="A1687" s="25">
        <v>31712</v>
      </c>
      <c r="B1687" s="26" t="s">
        <v>2232</v>
      </c>
      <c r="C1687" s="27">
        <v>1</v>
      </c>
      <c r="D1687" s="27" t="s">
        <v>26</v>
      </c>
      <c r="E1687" s="28">
        <v>2678</v>
      </c>
      <c r="F1687" s="28">
        <v>2678</v>
      </c>
      <c r="G1687" s="28">
        <v>80.34</v>
      </c>
      <c r="H1687" s="28">
        <v>5.4</v>
      </c>
      <c r="I1687" s="28">
        <v>6</v>
      </c>
      <c r="J1687" s="29">
        <v>2.1252E-2</v>
      </c>
      <c r="K1687" s="28">
        <v>5.4</v>
      </c>
      <c r="L1687" s="28">
        <v>6</v>
      </c>
      <c r="M1687" s="29">
        <f t="shared" si="170"/>
        <v>2.1252E-2</v>
      </c>
      <c r="N1687" s="30">
        <v>4810457001200</v>
      </c>
      <c r="O1687" s="27">
        <v>85</v>
      </c>
      <c r="P1687" s="27">
        <v>8509</v>
      </c>
      <c r="Q1687" s="27" t="s">
        <v>288</v>
      </c>
      <c r="R1687" s="31">
        <f>VLOOKUP(Q1687,[1]Страна!D$1:F$120,2,FALSE)</f>
        <v>0.03</v>
      </c>
      <c r="S1687" s="32" t="s">
        <v>457</v>
      </c>
      <c r="T1687" s="27" t="str">
        <f>VLOOKUP(S1687,[1]Страна!$A$2:$B$246,2,0)</f>
        <v xml:space="preserve">БЕЛАРУСЬ </v>
      </c>
      <c r="W1687" s="34"/>
      <c r="X1687" s="35"/>
      <c r="Y1687" s="35"/>
      <c r="Z1687" s="36"/>
      <c r="AA1687" s="37"/>
      <c r="AB1687" s="38"/>
      <c r="AC1687" s="39"/>
    </row>
    <row r="1688" spans="1:29" ht="10.5" customHeight="1">
      <c r="A1688" s="25">
        <v>31713</v>
      </c>
      <c r="B1688" s="26" t="s">
        <v>2233</v>
      </c>
      <c r="C1688" s="27">
        <v>1</v>
      </c>
      <c r="D1688" s="27" t="s">
        <v>26</v>
      </c>
      <c r="E1688" s="28">
        <v>2210</v>
      </c>
      <c r="F1688" s="28">
        <v>2210</v>
      </c>
      <c r="G1688" s="28">
        <v>66.3</v>
      </c>
      <c r="H1688" s="28">
        <v>4.5</v>
      </c>
      <c r="I1688" s="28">
        <v>5</v>
      </c>
      <c r="J1688" s="29">
        <v>1.2959999999999999E-2</v>
      </c>
      <c r="K1688" s="28">
        <v>4.5</v>
      </c>
      <c r="L1688" s="28">
        <v>5</v>
      </c>
      <c r="M1688" s="29">
        <f t="shared" si="170"/>
        <v>1.2959999999999999E-2</v>
      </c>
      <c r="N1688" s="30">
        <v>4810457002405</v>
      </c>
      <c r="O1688" s="27">
        <v>85</v>
      </c>
      <c r="P1688" s="27">
        <v>8509</v>
      </c>
      <c r="Q1688" s="27" t="s">
        <v>288</v>
      </c>
      <c r="R1688" s="31">
        <f>VLOOKUP(Q1688,[1]Страна!D$1:F$120,2,FALSE)</f>
        <v>0.03</v>
      </c>
      <c r="S1688" s="32" t="s">
        <v>457</v>
      </c>
      <c r="T1688" s="27" t="str">
        <f>VLOOKUP(S1688,[1]Страна!$A$2:$B$246,2,0)</f>
        <v xml:space="preserve">БЕЛАРУСЬ </v>
      </c>
      <c r="W1688" s="34"/>
      <c r="X1688" s="35"/>
      <c r="Y1688" s="35"/>
      <c r="Z1688" s="36"/>
      <c r="AA1688" s="37"/>
      <c r="AB1688" s="38"/>
      <c r="AC1688" s="39"/>
    </row>
    <row r="1689" spans="1:29" ht="10.5" customHeight="1">
      <c r="A1689" s="25">
        <v>37076</v>
      </c>
      <c r="B1689" s="26" t="s">
        <v>2234</v>
      </c>
      <c r="C1689" s="27">
        <v>2</v>
      </c>
      <c r="D1689" s="27" t="s">
        <v>26</v>
      </c>
      <c r="E1689" s="28">
        <v>2601</v>
      </c>
      <c r="F1689" s="28">
        <v>5202</v>
      </c>
      <c r="G1689" s="28">
        <v>156.06</v>
      </c>
      <c r="H1689" s="28">
        <v>3.8</v>
      </c>
      <c r="I1689" s="28">
        <v>5</v>
      </c>
      <c r="J1689" s="29">
        <v>2.3460000000000002E-2</v>
      </c>
      <c r="K1689" s="28">
        <v>7.6</v>
      </c>
      <c r="L1689" s="28">
        <v>10</v>
      </c>
      <c r="M1689" s="29">
        <f t="shared" si="170"/>
        <v>4.6920000000000003E-2</v>
      </c>
      <c r="N1689" s="30">
        <v>4810457001699</v>
      </c>
      <c r="O1689" s="27">
        <v>85</v>
      </c>
      <c r="P1689" s="27">
        <v>8509</v>
      </c>
      <c r="Q1689" s="27" t="s">
        <v>288</v>
      </c>
      <c r="R1689" s="31">
        <f>VLOOKUP(Q1689,[1]Страна!D$1:F$120,2,FALSE)</f>
        <v>0.03</v>
      </c>
      <c r="S1689" s="32" t="s">
        <v>457</v>
      </c>
      <c r="T1689" s="27" t="str">
        <f>VLOOKUP(S1689,[1]Страна!$A$2:$B$246,2,0)</f>
        <v xml:space="preserve">БЕЛАРУСЬ </v>
      </c>
      <c r="W1689" s="34"/>
      <c r="X1689" s="35"/>
      <c r="Y1689" s="35"/>
      <c r="Z1689" s="36"/>
      <c r="AA1689" s="37"/>
      <c r="AB1689" s="38"/>
      <c r="AC1689" s="39"/>
    </row>
    <row r="1690" spans="1:29" ht="10.5" customHeight="1">
      <c r="A1690" s="25">
        <v>52504</v>
      </c>
      <c r="B1690" s="26" t="s">
        <v>2235</v>
      </c>
      <c r="C1690" s="27">
        <v>2</v>
      </c>
      <c r="D1690" s="27" t="s">
        <v>26</v>
      </c>
      <c r="E1690" s="28">
        <v>2431</v>
      </c>
      <c r="F1690" s="28">
        <v>4862</v>
      </c>
      <c r="G1690" s="28">
        <v>145.85999999999999</v>
      </c>
      <c r="H1690" s="28">
        <v>5.4</v>
      </c>
      <c r="I1690" s="28">
        <v>6</v>
      </c>
      <c r="J1690" s="29">
        <v>1.4999999999999999E-2</v>
      </c>
      <c r="K1690" s="28">
        <v>10.8</v>
      </c>
      <c r="L1690" s="28">
        <v>12</v>
      </c>
      <c r="M1690" s="29">
        <f t="shared" si="170"/>
        <v>0.03</v>
      </c>
      <c r="N1690" s="30">
        <v>4810457001705</v>
      </c>
      <c r="O1690" s="27">
        <v>85</v>
      </c>
      <c r="P1690" s="27">
        <v>8509</v>
      </c>
      <c r="Q1690" s="27" t="s">
        <v>288</v>
      </c>
      <c r="R1690" s="31">
        <f>VLOOKUP(Q1690,[1]Страна!D$1:F$120,2,FALSE)</f>
        <v>0.03</v>
      </c>
      <c r="S1690" s="32" t="s">
        <v>457</v>
      </c>
      <c r="T1690" s="27" t="str">
        <f>VLOOKUP(S1690,[1]Страна!$A$2:$B$246,2,0)</f>
        <v xml:space="preserve">БЕЛАРУСЬ </v>
      </c>
      <c r="W1690" s="34"/>
      <c r="X1690" s="35"/>
      <c r="Y1690" s="35"/>
      <c r="Z1690" s="36"/>
      <c r="AA1690" s="37"/>
      <c r="AB1690" s="38"/>
      <c r="AC1690" s="39"/>
    </row>
    <row r="1691" spans="1:29" ht="10.5" customHeight="1">
      <c r="A1691" s="25">
        <v>106147</v>
      </c>
      <c r="B1691" s="26" t="s">
        <v>2236</v>
      </c>
      <c r="C1691" s="27">
        <v>1</v>
      </c>
      <c r="D1691" s="27" t="s">
        <v>26</v>
      </c>
      <c r="E1691" s="28">
        <v>2312</v>
      </c>
      <c r="F1691" s="28">
        <v>2312</v>
      </c>
      <c r="G1691" s="28">
        <v>69.36</v>
      </c>
      <c r="H1691" s="28">
        <v>4</v>
      </c>
      <c r="I1691" s="28">
        <v>5</v>
      </c>
      <c r="J1691" s="29">
        <v>1.3775000000000001E-2</v>
      </c>
      <c r="K1691" s="28">
        <v>4</v>
      </c>
      <c r="L1691" s="28">
        <v>5</v>
      </c>
      <c r="M1691" s="29">
        <f t="shared" si="170"/>
        <v>1.3775000000000001E-2</v>
      </c>
      <c r="N1691" s="30">
        <v>4810457001811</v>
      </c>
      <c r="O1691" s="27">
        <v>85</v>
      </c>
      <c r="P1691" s="27">
        <v>8509</v>
      </c>
      <c r="Q1691" s="27" t="s">
        <v>288</v>
      </c>
      <c r="R1691" s="31">
        <f>VLOOKUP(Q1691,[1]Страна!D$1:F$120,2,FALSE)</f>
        <v>0.03</v>
      </c>
      <c r="S1691" s="32" t="s">
        <v>457</v>
      </c>
      <c r="T1691" s="27" t="str">
        <f>VLOOKUP(S1691,[1]Страна!$A$2:$B$246,2,0)</f>
        <v xml:space="preserve">БЕЛАРУСЬ </v>
      </c>
      <c r="W1691" s="34"/>
      <c r="X1691" s="35"/>
      <c r="Y1691" s="35"/>
      <c r="Z1691" s="36"/>
      <c r="AA1691" s="37"/>
      <c r="AB1691" s="38"/>
      <c r="AC1691" s="39"/>
    </row>
    <row r="1692" spans="1:29" ht="10.5" customHeight="1">
      <c r="A1692" s="25">
        <v>132531</v>
      </c>
      <c r="B1692" s="26" t="s">
        <v>2237</v>
      </c>
      <c r="C1692" s="27">
        <v>1</v>
      </c>
      <c r="D1692" s="27" t="s">
        <v>26</v>
      </c>
      <c r="E1692" s="28">
        <v>2329</v>
      </c>
      <c r="F1692" s="28">
        <v>2329</v>
      </c>
      <c r="G1692" s="28">
        <v>69.86999999999999</v>
      </c>
      <c r="H1692" s="28">
        <v>6.3</v>
      </c>
      <c r="I1692" s="28">
        <v>7</v>
      </c>
      <c r="J1692" s="29">
        <v>1.35E-2</v>
      </c>
      <c r="K1692" s="28">
        <v>6.3</v>
      </c>
      <c r="L1692" s="28">
        <v>7</v>
      </c>
      <c r="M1692" s="29">
        <f t="shared" si="170"/>
        <v>1.35E-2</v>
      </c>
      <c r="N1692" s="30">
        <v>4810457001842</v>
      </c>
      <c r="O1692" s="27">
        <v>85</v>
      </c>
      <c r="P1692" s="27">
        <v>8509</v>
      </c>
      <c r="Q1692" s="27" t="s">
        <v>288</v>
      </c>
      <c r="R1692" s="31">
        <f>VLOOKUP(Q1692,[1]Страна!D$1:F$120,2,FALSE)</f>
        <v>0.03</v>
      </c>
      <c r="S1692" s="32" t="s">
        <v>457</v>
      </c>
      <c r="T1692" s="27" t="str">
        <f>VLOOKUP(S1692,[1]Страна!$A$2:$B$246,2,0)</f>
        <v xml:space="preserve">БЕЛАРУСЬ </v>
      </c>
      <c r="W1692" s="34"/>
      <c r="X1692" s="35"/>
      <c r="Y1692" s="35"/>
      <c r="Z1692" s="36"/>
      <c r="AA1692" s="37"/>
      <c r="AB1692" s="38"/>
      <c r="AC1692" s="39"/>
    </row>
    <row r="1693" spans="1:29" ht="10.5" customHeight="1">
      <c r="A1693" s="25">
        <v>106150</v>
      </c>
      <c r="B1693" s="26" t="s">
        <v>2238</v>
      </c>
      <c r="C1693" s="27">
        <v>1</v>
      </c>
      <c r="D1693" s="27" t="s">
        <v>26</v>
      </c>
      <c r="E1693" s="28">
        <v>2635</v>
      </c>
      <c r="F1693" s="28">
        <v>2635</v>
      </c>
      <c r="G1693" s="28">
        <v>79.05</v>
      </c>
      <c r="H1693" s="28">
        <v>3.25</v>
      </c>
      <c r="I1693" s="28">
        <v>4</v>
      </c>
      <c r="J1693" s="29">
        <v>1.2959999999999999E-2</v>
      </c>
      <c r="K1693" s="28">
        <v>3.25</v>
      </c>
      <c r="L1693" s="28">
        <v>4</v>
      </c>
      <c r="M1693" s="29">
        <f t="shared" si="170"/>
        <v>1.2959999999999999E-2</v>
      </c>
      <c r="N1693" s="30">
        <v>4810457001873</v>
      </c>
      <c r="O1693" s="27">
        <v>85</v>
      </c>
      <c r="P1693" s="27">
        <v>8509</v>
      </c>
      <c r="Q1693" s="27" t="s">
        <v>288</v>
      </c>
      <c r="R1693" s="31">
        <f>VLOOKUP(Q1693,[1]Страна!D$1:F$120,2,FALSE)</f>
        <v>0.03</v>
      </c>
      <c r="S1693" s="32" t="s">
        <v>457</v>
      </c>
      <c r="T1693" s="27" t="str">
        <f>VLOOKUP(S1693,[1]Страна!$A$2:$B$246,2,0)</f>
        <v xml:space="preserve">БЕЛАРУСЬ </v>
      </c>
      <c r="W1693" s="34"/>
      <c r="X1693" s="35"/>
      <c r="Y1693" s="35"/>
      <c r="Z1693" s="36"/>
      <c r="AA1693" s="37"/>
      <c r="AB1693" s="38"/>
      <c r="AC1693" s="39"/>
    </row>
    <row r="1694" spans="1:29" ht="10.5" customHeight="1">
      <c r="A1694" s="25">
        <v>205067</v>
      </c>
      <c r="B1694" s="26" t="s">
        <v>2239</v>
      </c>
      <c r="C1694" s="27">
        <v>1</v>
      </c>
      <c r="D1694" s="27" t="s">
        <v>26</v>
      </c>
      <c r="E1694" s="28">
        <v>2695</v>
      </c>
      <c r="F1694" s="28">
        <v>2695</v>
      </c>
      <c r="G1694" s="28">
        <v>80.849999999999994</v>
      </c>
      <c r="H1694" s="28">
        <v>3.25</v>
      </c>
      <c r="I1694" s="28">
        <v>4</v>
      </c>
      <c r="J1694" s="29">
        <v>0.54100000000000004</v>
      </c>
      <c r="K1694" s="28">
        <v>3.25</v>
      </c>
      <c r="L1694" s="28">
        <v>4</v>
      </c>
      <c r="M1694" s="29">
        <v>0.54100000000000004</v>
      </c>
      <c r="N1694" s="30">
        <v>4810457002498</v>
      </c>
      <c r="O1694" s="27">
        <v>85</v>
      </c>
      <c r="P1694" s="27">
        <v>8509</v>
      </c>
      <c r="Q1694" s="27" t="s">
        <v>288</v>
      </c>
      <c r="R1694" s="31">
        <f>VLOOKUP(Q1694,[1]Страна!D$1:F$120,2,FALSE)</f>
        <v>0.03</v>
      </c>
      <c r="S1694" s="32" t="s">
        <v>457</v>
      </c>
      <c r="T1694" s="27" t="str">
        <f>VLOOKUP(S1694,[1]Страна!$A$2:$B$246,2,0)</f>
        <v xml:space="preserve">БЕЛАРУСЬ </v>
      </c>
      <c r="W1694" s="34"/>
      <c r="X1694" s="35"/>
      <c r="Y1694" s="35"/>
      <c r="Z1694" s="36"/>
      <c r="AA1694" s="37"/>
      <c r="AB1694" s="38"/>
      <c r="AC1694" s="39"/>
    </row>
    <row r="1695" spans="1:29" ht="10.5" customHeight="1">
      <c r="A1695" s="25">
        <v>53349</v>
      </c>
      <c r="B1695" s="26" t="s">
        <v>2240</v>
      </c>
      <c r="C1695" s="27">
        <v>1</v>
      </c>
      <c r="D1695" s="27" t="s">
        <v>26</v>
      </c>
      <c r="E1695" s="28">
        <v>731</v>
      </c>
      <c r="F1695" s="28">
        <v>731</v>
      </c>
      <c r="G1695" s="28">
        <v>36.550000000000004</v>
      </c>
      <c r="H1695" s="28">
        <v>0.2</v>
      </c>
      <c r="I1695" s="28">
        <v>0.3</v>
      </c>
      <c r="J1695" s="29">
        <v>2.0279999999999999E-3</v>
      </c>
      <c r="K1695" s="28">
        <v>0.2</v>
      </c>
      <c r="L1695" s="28">
        <v>0.3</v>
      </c>
      <c r="M1695" s="29">
        <f t="shared" ref="M1695:M1716" si="171">C1695*J1695</f>
        <v>2.0279999999999999E-3</v>
      </c>
      <c r="N1695" s="30">
        <v>5055323608964</v>
      </c>
      <c r="O1695" s="27">
        <v>39</v>
      </c>
      <c r="P1695" s="27">
        <v>3924</v>
      </c>
      <c r="Q1695" s="27" t="s">
        <v>2241</v>
      </c>
      <c r="R1695" s="31">
        <f>VLOOKUP(Q1695,[1]Страна!D$1:F$120,2,FALSE)</f>
        <v>0.05</v>
      </c>
      <c r="S1695" s="32" t="s">
        <v>28</v>
      </c>
      <c r="T1695" s="27" t="str">
        <f>VLOOKUP(S1695,[1]Страна!$A$2:$B$246,2,0)</f>
        <v>КИТАЙ</v>
      </c>
      <c r="W1695" s="34"/>
      <c r="X1695" s="35"/>
      <c r="Y1695" s="35"/>
      <c r="Z1695" s="36"/>
      <c r="AA1695" s="37"/>
      <c r="AB1695" s="38"/>
      <c r="AC1695" s="39"/>
    </row>
    <row r="1696" spans="1:29" ht="10.5" customHeight="1">
      <c r="A1696" s="25">
        <v>190974</v>
      </c>
      <c r="B1696" s="26" t="s">
        <v>2242</v>
      </c>
      <c r="C1696" s="27">
        <v>1</v>
      </c>
      <c r="D1696" s="27" t="s">
        <v>26</v>
      </c>
      <c r="E1696" s="28">
        <v>3234</v>
      </c>
      <c r="F1696" s="28">
        <v>3234</v>
      </c>
      <c r="G1696" s="28">
        <v>97.02</v>
      </c>
      <c r="H1696" s="28">
        <v>1.6</v>
      </c>
      <c r="I1696" s="28">
        <v>2</v>
      </c>
      <c r="J1696" s="29">
        <v>1.436E-3</v>
      </c>
      <c r="K1696" s="28">
        <v>1.6</v>
      </c>
      <c r="L1696" s="28">
        <v>2</v>
      </c>
      <c r="M1696" s="29">
        <f t="shared" si="171"/>
        <v>1.436E-3</v>
      </c>
      <c r="N1696" s="30">
        <v>8595248131569</v>
      </c>
      <c r="O1696" s="27">
        <v>85</v>
      </c>
      <c r="P1696" s="27">
        <v>8526</v>
      </c>
      <c r="Q1696" s="27" t="s">
        <v>2243</v>
      </c>
      <c r="R1696" s="31">
        <f>VLOOKUP(Q1696,[1]Страна!D$1:F$120,2,FALSE)</f>
        <v>0.03</v>
      </c>
      <c r="S1696" s="32" t="s">
        <v>28</v>
      </c>
      <c r="T1696" s="27" t="str">
        <f>VLOOKUP(S1696,[1]Страна!$A$2:$B$246,2,0)</f>
        <v>КИТАЙ</v>
      </c>
      <c r="W1696" s="34"/>
      <c r="X1696" s="35"/>
      <c r="Y1696" s="35"/>
      <c r="Z1696" s="36"/>
      <c r="AA1696" s="37"/>
      <c r="AB1696" s="38"/>
      <c r="AC1696" s="39"/>
    </row>
    <row r="1697" spans="1:29" ht="10.5" customHeight="1">
      <c r="A1697" s="25">
        <v>222061</v>
      </c>
      <c r="B1697" s="26" t="s">
        <v>2244</v>
      </c>
      <c r="C1697" s="27">
        <v>1</v>
      </c>
      <c r="D1697" s="27" t="s">
        <v>26</v>
      </c>
      <c r="E1697" s="28">
        <v>3214</v>
      </c>
      <c r="F1697" s="28">
        <v>3214</v>
      </c>
      <c r="G1697" s="28">
        <v>96.42</v>
      </c>
      <c r="H1697" s="28">
        <v>1.6</v>
      </c>
      <c r="I1697" s="28">
        <v>2</v>
      </c>
      <c r="J1697" s="29">
        <v>2E-3</v>
      </c>
      <c r="K1697" s="28">
        <v>1.6</v>
      </c>
      <c r="L1697" s="28">
        <v>2</v>
      </c>
      <c r="M1697" s="29">
        <f t="shared" si="171"/>
        <v>2E-3</v>
      </c>
      <c r="N1697" s="30">
        <v>0</v>
      </c>
      <c r="O1697" s="27">
        <v>85</v>
      </c>
      <c r="P1697" s="27">
        <v>8526</v>
      </c>
      <c r="Q1697" s="27" t="s">
        <v>2243</v>
      </c>
      <c r="R1697" s="31">
        <f>VLOOKUP(Q1697,[1]Страна!D$1:F$120,2,FALSE)</f>
        <v>0.03</v>
      </c>
      <c r="S1697" s="32" t="s">
        <v>28</v>
      </c>
      <c r="T1697" s="27" t="str">
        <f>VLOOKUP(S1697,[1]Страна!$A$2:$B$246,2,0)</f>
        <v>КИТАЙ</v>
      </c>
      <c r="W1697" s="34"/>
      <c r="X1697" s="35"/>
      <c r="Y1697" s="35"/>
      <c r="Z1697" s="36"/>
      <c r="AA1697" s="37"/>
      <c r="AB1697" s="38"/>
      <c r="AC1697" s="39"/>
    </row>
    <row r="1698" spans="1:29" ht="10.5" customHeight="1">
      <c r="A1698" s="25">
        <v>190973</v>
      </c>
      <c r="B1698" s="26" t="s">
        <v>2245</v>
      </c>
      <c r="C1698" s="27">
        <v>1</v>
      </c>
      <c r="D1698" s="27" t="s">
        <v>26</v>
      </c>
      <c r="E1698" s="28">
        <v>3290</v>
      </c>
      <c r="F1698" s="28">
        <v>3290</v>
      </c>
      <c r="G1698" s="28">
        <v>98.7</v>
      </c>
      <c r="H1698" s="28">
        <v>1.6</v>
      </c>
      <c r="I1698" s="28">
        <v>2</v>
      </c>
      <c r="J1698" s="29">
        <v>1.08E-3</v>
      </c>
      <c r="K1698" s="28">
        <v>1.6</v>
      </c>
      <c r="L1698" s="28">
        <v>2</v>
      </c>
      <c r="M1698" s="29">
        <f t="shared" si="171"/>
        <v>1.08E-3</v>
      </c>
      <c r="N1698" s="30">
        <v>8595248131620</v>
      </c>
      <c r="O1698" s="27">
        <v>85</v>
      </c>
      <c r="P1698" s="27">
        <v>8526</v>
      </c>
      <c r="Q1698" s="27" t="s">
        <v>2243</v>
      </c>
      <c r="R1698" s="31">
        <f>VLOOKUP(Q1698,[1]Страна!D$1:F$120,2,FALSE)</f>
        <v>0.03</v>
      </c>
      <c r="S1698" s="32" t="s">
        <v>28</v>
      </c>
      <c r="T1698" s="27" t="str">
        <f>VLOOKUP(S1698,[1]Страна!$A$2:$B$246,2,0)</f>
        <v>КИТАЙ</v>
      </c>
      <c r="W1698" s="34"/>
      <c r="X1698" s="35"/>
      <c r="Y1698" s="35"/>
      <c r="Z1698" s="36"/>
      <c r="AA1698" s="37"/>
      <c r="AB1698" s="38"/>
      <c r="AC1698" s="39"/>
    </row>
    <row r="1699" spans="1:29" ht="10.5" customHeight="1">
      <c r="A1699" s="25">
        <v>223089</v>
      </c>
      <c r="B1699" s="26" t="s">
        <v>2246</v>
      </c>
      <c r="C1699" s="27">
        <v>1</v>
      </c>
      <c r="D1699" s="27" t="s">
        <v>26</v>
      </c>
      <c r="E1699" s="28">
        <v>3281</v>
      </c>
      <c r="F1699" s="28">
        <v>3281</v>
      </c>
      <c r="G1699" s="28">
        <v>98.429999999999993</v>
      </c>
      <c r="H1699" s="28">
        <v>1.6</v>
      </c>
      <c r="I1699" s="28">
        <v>2</v>
      </c>
      <c r="J1699" s="29">
        <v>1.08E-3</v>
      </c>
      <c r="K1699" s="28">
        <v>1.6</v>
      </c>
      <c r="L1699" s="28">
        <v>2</v>
      </c>
      <c r="M1699" s="29">
        <f t="shared" si="171"/>
        <v>1.08E-3</v>
      </c>
      <c r="N1699" s="30">
        <v>0</v>
      </c>
      <c r="O1699" s="27">
        <v>85</v>
      </c>
      <c r="P1699" s="27">
        <v>8526</v>
      </c>
      <c r="Q1699" s="27" t="s">
        <v>2243</v>
      </c>
      <c r="R1699" s="31">
        <f>VLOOKUP(Q1699,[1]Страна!D$1:F$120,2,FALSE)</f>
        <v>0.03</v>
      </c>
      <c r="S1699" s="32" t="s">
        <v>28</v>
      </c>
      <c r="T1699" s="27" t="str">
        <f>VLOOKUP(S1699,[1]Страна!$A$2:$B$246,2,0)</f>
        <v>КИТАЙ</v>
      </c>
      <c r="W1699" s="34"/>
      <c r="X1699" s="35"/>
      <c r="Y1699" s="35"/>
      <c r="Z1699" s="36"/>
      <c r="AA1699" s="37"/>
      <c r="AB1699" s="38"/>
      <c r="AC1699" s="39"/>
    </row>
    <row r="1700" spans="1:29" ht="10.5" customHeight="1">
      <c r="A1700" s="25">
        <v>223090</v>
      </c>
      <c r="B1700" s="26" t="s">
        <v>2247</v>
      </c>
      <c r="C1700" s="27">
        <v>1</v>
      </c>
      <c r="D1700" s="27" t="s">
        <v>26</v>
      </c>
      <c r="E1700" s="28">
        <v>3281</v>
      </c>
      <c r="F1700" s="28">
        <v>3281</v>
      </c>
      <c r="G1700" s="28">
        <v>98.429999999999993</v>
      </c>
      <c r="H1700" s="28">
        <v>1.6</v>
      </c>
      <c r="I1700" s="28">
        <v>2</v>
      </c>
      <c r="J1700" s="29">
        <v>1.08E-3</v>
      </c>
      <c r="K1700" s="28">
        <v>1.6</v>
      </c>
      <c r="L1700" s="28">
        <v>2</v>
      </c>
      <c r="M1700" s="29">
        <f t="shared" si="171"/>
        <v>1.08E-3</v>
      </c>
      <c r="N1700" s="30">
        <v>0</v>
      </c>
      <c r="O1700" s="27">
        <v>85</v>
      </c>
      <c r="P1700" s="27">
        <v>8526</v>
      </c>
      <c r="Q1700" s="27" t="s">
        <v>2243</v>
      </c>
      <c r="R1700" s="31">
        <f>VLOOKUP(Q1700,[1]Страна!D$1:F$120,2,FALSE)</f>
        <v>0.03</v>
      </c>
      <c r="S1700" s="32" t="s">
        <v>28</v>
      </c>
      <c r="T1700" s="27" t="str">
        <f>VLOOKUP(S1700,[1]Страна!$A$2:$B$246,2,0)</f>
        <v>КИТАЙ</v>
      </c>
      <c r="W1700" s="34"/>
      <c r="X1700" s="35"/>
      <c r="Y1700" s="35"/>
      <c r="Z1700" s="36"/>
      <c r="AA1700" s="37"/>
      <c r="AB1700" s="38"/>
      <c r="AC1700" s="39"/>
    </row>
    <row r="1701" spans="1:29" ht="10.5" customHeight="1">
      <c r="A1701" s="25">
        <v>234717</v>
      </c>
      <c r="B1701" s="26" t="s">
        <v>2248</v>
      </c>
      <c r="C1701" s="27">
        <v>1</v>
      </c>
      <c r="D1701" s="27" t="s">
        <v>26</v>
      </c>
      <c r="E1701" s="28">
        <v>65790</v>
      </c>
      <c r="F1701" s="28">
        <v>65790</v>
      </c>
      <c r="G1701" s="28">
        <v>1315.8</v>
      </c>
      <c r="H1701" s="28">
        <v>102</v>
      </c>
      <c r="I1701" s="28">
        <v>107</v>
      </c>
      <c r="J1701" s="29">
        <v>4.6360000000000001</v>
      </c>
      <c r="K1701" s="28">
        <v>102</v>
      </c>
      <c r="L1701" s="28">
        <v>107</v>
      </c>
      <c r="M1701" s="29">
        <f t="shared" si="171"/>
        <v>4.6360000000000001</v>
      </c>
      <c r="N1701" s="30">
        <v>0</v>
      </c>
      <c r="O1701" s="27">
        <v>84</v>
      </c>
      <c r="P1701" s="27">
        <v>8415</v>
      </c>
      <c r="Q1701" s="27" t="s">
        <v>2249</v>
      </c>
      <c r="R1701" s="31" t="e">
        <f>VLOOKUP(Q1701,[1]Страна!D$1:F$120,2,FALSE)</f>
        <v>#N/A</v>
      </c>
      <c r="S1701" s="32" t="s">
        <v>28</v>
      </c>
      <c r="T1701" s="27" t="str">
        <f>VLOOKUP(S1701,[1]Страна!$A$2:$B$246,2,0)</f>
        <v>КИТАЙ</v>
      </c>
      <c r="W1701" s="34"/>
      <c r="X1701" s="35"/>
      <c r="Y1701" s="35"/>
      <c r="Z1701" s="36"/>
      <c r="AA1701" s="37"/>
      <c r="AB1701" s="38"/>
      <c r="AC1701" s="39"/>
    </row>
    <row r="1702" spans="1:29" ht="10.5" customHeight="1">
      <c r="A1702" s="25">
        <v>128907</v>
      </c>
      <c r="B1702" s="26" t="s">
        <v>2250</v>
      </c>
      <c r="C1702" s="27">
        <v>2</v>
      </c>
      <c r="D1702" s="27" t="s">
        <v>26</v>
      </c>
      <c r="E1702" s="28">
        <v>920</v>
      </c>
      <c r="F1702" s="28">
        <v>1840</v>
      </c>
      <c r="G1702" s="28">
        <v>92</v>
      </c>
      <c r="H1702" s="28">
        <v>0.3</v>
      </c>
      <c r="I1702" s="28">
        <v>0.4</v>
      </c>
      <c r="J1702" s="29">
        <v>4.2900000000000004E-3</v>
      </c>
      <c r="K1702" s="28">
        <v>0.6</v>
      </c>
      <c r="L1702" s="28">
        <v>0.8</v>
      </c>
      <c r="M1702" s="29">
        <f t="shared" si="171"/>
        <v>8.5800000000000008E-3</v>
      </c>
      <c r="N1702" s="30">
        <v>0</v>
      </c>
      <c r="O1702" s="27">
        <v>84</v>
      </c>
      <c r="P1702" s="27">
        <v>8423</v>
      </c>
      <c r="Q1702" s="27" t="s">
        <v>615</v>
      </c>
      <c r="R1702" s="31">
        <f>VLOOKUP(Q1702,[1]Страна!D$1:F$120,2,FALSE)</f>
        <v>0.05</v>
      </c>
      <c r="S1702" s="32" t="s">
        <v>28</v>
      </c>
      <c r="T1702" s="27" t="str">
        <f>VLOOKUP(S1702,[1]Страна!$A$2:$B$246,2,0)</f>
        <v>КИТАЙ</v>
      </c>
      <c r="W1702" s="34"/>
      <c r="X1702" s="35"/>
      <c r="Y1702" s="35"/>
      <c r="Z1702" s="36"/>
      <c r="AA1702" s="37"/>
      <c r="AB1702" s="38"/>
      <c r="AC1702" s="39"/>
    </row>
    <row r="1703" spans="1:29" ht="10.5" customHeight="1">
      <c r="A1703" s="25">
        <v>108552</v>
      </c>
      <c r="B1703" s="26" t="s">
        <v>2251</v>
      </c>
      <c r="C1703" s="27">
        <v>3</v>
      </c>
      <c r="D1703" s="27" t="s">
        <v>26</v>
      </c>
      <c r="E1703" s="28">
        <v>371</v>
      </c>
      <c r="F1703" s="28">
        <v>1113</v>
      </c>
      <c r="G1703" s="28">
        <v>55.650000000000006</v>
      </c>
      <c r="H1703" s="28">
        <v>0.85</v>
      </c>
      <c r="I1703" s="28">
        <v>1</v>
      </c>
      <c r="J1703" s="29">
        <v>2.7000000000000001E-3</v>
      </c>
      <c r="K1703" s="28">
        <v>2.5499999999999998</v>
      </c>
      <c r="L1703" s="28">
        <v>3</v>
      </c>
      <c r="M1703" s="29">
        <f t="shared" si="171"/>
        <v>8.0999999999999996E-3</v>
      </c>
      <c r="N1703" s="30">
        <v>8693807226746</v>
      </c>
      <c r="O1703" s="27">
        <v>84</v>
      </c>
      <c r="P1703" s="27">
        <v>8423</v>
      </c>
      <c r="Q1703" s="27" t="s">
        <v>615</v>
      </c>
      <c r="R1703" s="31">
        <f>VLOOKUP(Q1703,[1]Страна!D$1:F$120,2,FALSE)</f>
        <v>0.05</v>
      </c>
      <c r="S1703" s="32" t="s">
        <v>28</v>
      </c>
      <c r="T1703" s="27" t="str">
        <f>VLOOKUP(S1703,[1]Страна!$A$2:$B$246,2,0)</f>
        <v>КИТАЙ</v>
      </c>
      <c r="W1703" s="34"/>
      <c r="X1703" s="35"/>
      <c r="Y1703" s="35"/>
      <c r="Z1703" s="36"/>
      <c r="AA1703" s="37"/>
      <c r="AB1703" s="38"/>
      <c r="AC1703" s="39"/>
    </row>
    <row r="1704" spans="1:29" ht="10.5" customHeight="1">
      <c r="A1704" s="25">
        <v>78105</v>
      </c>
      <c r="B1704" s="26" t="s">
        <v>2252</v>
      </c>
      <c r="C1704" s="27">
        <v>1</v>
      </c>
      <c r="D1704" s="27" t="s">
        <v>26</v>
      </c>
      <c r="E1704" s="28">
        <v>436</v>
      </c>
      <c r="F1704" s="28">
        <v>436</v>
      </c>
      <c r="G1704" s="28">
        <v>21.8</v>
      </c>
      <c r="H1704" s="28">
        <v>0.6</v>
      </c>
      <c r="I1704" s="28">
        <v>0.8</v>
      </c>
      <c r="J1704" s="29">
        <v>2.7000000000000001E-3</v>
      </c>
      <c r="K1704" s="28">
        <v>0.6</v>
      </c>
      <c r="L1704" s="28">
        <v>0.8</v>
      </c>
      <c r="M1704" s="29">
        <f t="shared" si="171"/>
        <v>2.7000000000000001E-3</v>
      </c>
      <c r="N1704" s="30">
        <v>8693807226746</v>
      </c>
      <c r="O1704" s="27">
        <v>84</v>
      </c>
      <c r="P1704" s="27">
        <v>8423</v>
      </c>
      <c r="Q1704" s="27" t="s">
        <v>615</v>
      </c>
      <c r="R1704" s="31">
        <f>VLOOKUP(Q1704,[1]Страна!D$1:F$120,2,FALSE)</f>
        <v>0.05</v>
      </c>
      <c r="S1704" s="32" t="s">
        <v>28</v>
      </c>
      <c r="T1704" s="27" t="str">
        <f>VLOOKUP(S1704,[1]Страна!$A$2:$B$246,2,0)</f>
        <v>КИТАЙ</v>
      </c>
      <c r="W1704" s="34"/>
      <c r="X1704" s="35"/>
      <c r="Y1704" s="35"/>
      <c r="Z1704" s="36"/>
      <c r="AA1704" s="37"/>
      <c r="AB1704" s="38"/>
      <c r="AC1704" s="39"/>
    </row>
    <row r="1705" spans="1:29" ht="10.5" customHeight="1">
      <c r="A1705" s="25">
        <v>137076</v>
      </c>
      <c r="B1705" s="26" t="s">
        <v>2253</v>
      </c>
      <c r="C1705" s="27">
        <v>1</v>
      </c>
      <c r="D1705" s="27" t="s">
        <v>26</v>
      </c>
      <c r="E1705" s="28">
        <v>544</v>
      </c>
      <c r="F1705" s="28">
        <v>544</v>
      </c>
      <c r="G1705" s="28">
        <v>27.200000000000003</v>
      </c>
      <c r="H1705" s="28">
        <v>0.8</v>
      </c>
      <c r="I1705" s="28">
        <v>1</v>
      </c>
      <c r="J1705" s="29">
        <v>2.1870000000000001E-3</v>
      </c>
      <c r="K1705" s="28">
        <v>0.8</v>
      </c>
      <c r="L1705" s="28">
        <v>1</v>
      </c>
      <c r="M1705" s="29">
        <f t="shared" si="171"/>
        <v>2.1870000000000001E-3</v>
      </c>
      <c r="N1705" s="30">
        <v>8693807228207</v>
      </c>
      <c r="O1705" s="27">
        <v>84</v>
      </c>
      <c r="P1705" s="27">
        <v>8423</v>
      </c>
      <c r="Q1705" s="27" t="s">
        <v>615</v>
      </c>
      <c r="R1705" s="31">
        <f>VLOOKUP(Q1705,[1]Страна!D$1:F$120,2,FALSE)</f>
        <v>0.05</v>
      </c>
      <c r="S1705" s="32" t="s">
        <v>28</v>
      </c>
      <c r="T1705" s="27" t="str">
        <f>VLOOKUP(S1705,[1]Страна!$A$2:$B$246,2,0)</f>
        <v>КИТАЙ</v>
      </c>
      <c r="W1705" s="34"/>
      <c r="X1705" s="35"/>
      <c r="Y1705" s="35"/>
      <c r="Z1705" s="36"/>
      <c r="AA1705" s="37"/>
      <c r="AB1705" s="38"/>
      <c r="AC1705" s="39"/>
    </row>
    <row r="1706" spans="1:29" ht="10.5" customHeight="1">
      <c r="A1706" s="25">
        <v>109698</v>
      </c>
      <c r="B1706" s="26" t="s">
        <v>2254</v>
      </c>
      <c r="C1706" s="27">
        <v>1</v>
      </c>
      <c r="D1706" s="27" t="s">
        <v>26</v>
      </c>
      <c r="E1706" s="28">
        <v>357</v>
      </c>
      <c r="F1706" s="28">
        <v>357</v>
      </c>
      <c r="G1706" s="28">
        <v>17.850000000000001</v>
      </c>
      <c r="H1706" s="28">
        <v>0.7</v>
      </c>
      <c r="I1706" s="28">
        <v>1</v>
      </c>
      <c r="J1706" s="29">
        <v>1.0240000000000001E-2</v>
      </c>
      <c r="K1706" s="28">
        <v>0.7</v>
      </c>
      <c r="L1706" s="28">
        <v>1</v>
      </c>
      <c r="M1706" s="29">
        <f t="shared" si="171"/>
        <v>1.0240000000000001E-2</v>
      </c>
      <c r="N1706" s="30">
        <v>4895156865674</v>
      </c>
      <c r="O1706" s="27">
        <v>84</v>
      </c>
      <c r="P1706" s="27">
        <v>8423</v>
      </c>
      <c r="Q1706" s="27" t="s">
        <v>615</v>
      </c>
      <c r="R1706" s="31">
        <f>VLOOKUP(Q1706,[1]Страна!D$1:F$120,2,FALSE)</f>
        <v>0.05</v>
      </c>
      <c r="S1706" s="32" t="s">
        <v>28</v>
      </c>
      <c r="T1706" s="27" t="str">
        <f>VLOOKUP(S1706,[1]Страна!$A$2:$B$246,2,0)</f>
        <v>КИТАЙ</v>
      </c>
      <c r="W1706" s="34"/>
      <c r="X1706" s="35"/>
      <c r="Y1706" s="35"/>
      <c r="Z1706" s="36"/>
      <c r="AA1706" s="37"/>
      <c r="AB1706" s="38"/>
      <c r="AC1706" s="39"/>
    </row>
    <row r="1707" spans="1:29" ht="10.5" customHeight="1">
      <c r="A1707" s="25">
        <v>74111</v>
      </c>
      <c r="B1707" s="26" t="s">
        <v>2255</v>
      </c>
      <c r="C1707" s="27">
        <v>2</v>
      </c>
      <c r="D1707" s="27" t="s">
        <v>26</v>
      </c>
      <c r="E1707" s="28">
        <v>434</v>
      </c>
      <c r="F1707" s="28">
        <v>868</v>
      </c>
      <c r="G1707" s="28">
        <v>43.400000000000006</v>
      </c>
      <c r="H1707" s="28">
        <v>1.2</v>
      </c>
      <c r="I1707" s="28">
        <v>1.8</v>
      </c>
      <c r="J1707" s="29">
        <v>2.1870000000000001E-3</v>
      </c>
      <c r="K1707" s="28">
        <v>2.4</v>
      </c>
      <c r="L1707" s="28">
        <v>3.6</v>
      </c>
      <c r="M1707" s="29">
        <f t="shared" si="171"/>
        <v>4.3740000000000003E-3</v>
      </c>
      <c r="N1707" s="30">
        <v>4895156860983</v>
      </c>
      <c r="O1707" s="27">
        <v>84</v>
      </c>
      <c r="P1707" s="27">
        <v>8423</v>
      </c>
      <c r="Q1707" s="27" t="s">
        <v>615</v>
      </c>
      <c r="R1707" s="31">
        <f>VLOOKUP(Q1707,[1]Страна!D$1:F$120,2,FALSE)</f>
        <v>0.05</v>
      </c>
      <c r="S1707" s="32" t="s">
        <v>28</v>
      </c>
      <c r="T1707" s="27" t="str">
        <f>VLOOKUP(S1707,[1]Страна!$A$2:$B$246,2,0)</f>
        <v>КИТАЙ</v>
      </c>
      <c r="W1707" s="34"/>
      <c r="X1707" s="35"/>
      <c r="Y1707" s="35"/>
      <c r="Z1707" s="36"/>
      <c r="AA1707" s="37"/>
      <c r="AB1707" s="38"/>
      <c r="AC1707" s="39"/>
    </row>
    <row r="1708" spans="1:29" ht="10.5" customHeight="1">
      <c r="A1708" s="25">
        <v>30266</v>
      </c>
      <c r="B1708" s="26" t="s">
        <v>2256</v>
      </c>
      <c r="C1708" s="27">
        <v>2</v>
      </c>
      <c r="D1708" s="27" t="s">
        <v>26</v>
      </c>
      <c r="E1708" s="28">
        <v>570</v>
      </c>
      <c r="F1708" s="28">
        <v>1140</v>
      </c>
      <c r="G1708" s="28">
        <v>57</v>
      </c>
      <c r="H1708" s="28">
        <v>0.6</v>
      </c>
      <c r="I1708" s="28">
        <v>0.7</v>
      </c>
      <c r="J1708" s="29">
        <v>7.3499999999999998E-3</v>
      </c>
      <c r="K1708" s="28">
        <v>1.2</v>
      </c>
      <c r="L1708" s="28">
        <v>1.4</v>
      </c>
      <c r="M1708" s="29">
        <f t="shared" si="171"/>
        <v>1.47E-2</v>
      </c>
      <c r="N1708" s="30">
        <v>4607033872817</v>
      </c>
      <c r="O1708" s="27">
        <v>96</v>
      </c>
      <c r="P1708" s="27">
        <v>9603</v>
      </c>
      <c r="Q1708" s="27" t="s">
        <v>2257</v>
      </c>
      <c r="R1708" s="31">
        <f>VLOOKUP(Q1708,[1]Страна!D$1:F$120,2,FALSE)</f>
        <v>0.05</v>
      </c>
      <c r="S1708" s="32" t="s">
        <v>47</v>
      </c>
      <c r="T1708" s="27" t="str">
        <f>VLOOKUP(S1708,[1]Страна!$A$2:$B$246,2,0)</f>
        <v>РОССИЯ</v>
      </c>
      <c r="W1708" s="34"/>
      <c r="X1708" s="35"/>
      <c r="Y1708" s="35"/>
      <c r="Z1708" s="36"/>
      <c r="AA1708" s="37"/>
      <c r="AB1708" s="38"/>
      <c r="AC1708" s="39"/>
    </row>
    <row r="1709" spans="1:29" ht="10.5" customHeight="1">
      <c r="A1709" s="25">
        <v>44018</v>
      </c>
      <c r="B1709" s="26" t="s">
        <v>2258</v>
      </c>
      <c r="C1709" s="27">
        <v>2</v>
      </c>
      <c r="D1709" s="27" t="s">
        <v>26</v>
      </c>
      <c r="E1709" s="28">
        <v>247</v>
      </c>
      <c r="F1709" s="28">
        <v>494</v>
      </c>
      <c r="G1709" s="28">
        <v>14.82</v>
      </c>
      <c r="H1709" s="28">
        <v>1.4E-2</v>
      </c>
      <c r="I1709" s="28">
        <v>0.41</v>
      </c>
      <c r="J1709" s="29">
        <v>4.8000000000000001E-4</v>
      </c>
      <c r="K1709" s="28">
        <v>2.8000000000000001E-2</v>
      </c>
      <c r="L1709" s="28">
        <v>0.82</v>
      </c>
      <c r="M1709" s="29">
        <f t="shared" si="171"/>
        <v>9.6000000000000002E-4</v>
      </c>
      <c r="N1709" s="30">
        <v>0</v>
      </c>
      <c r="O1709" s="27">
        <v>85</v>
      </c>
      <c r="P1709" s="27">
        <v>8518</v>
      </c>
      <c r="Q1709" s="27" t="s">
        <v>227</v>
      </c>
      <c r="R1709" s="31">
        <f>VLOOKUP(Q1709,[1]Страна!D$1:F$120,2,FALSE)</f>
        <v>0.03</v>
      </c>
      <c r="S1709" s="32" t="s">
        <v>28</v>
      </c>
      <c r="T1709" s="27" t="str">
        <f>VLOOKUP(S1709,[1]Страна!$A$2:$B$246,2,0)</f>
        <v>КИТАЙ</v>
      </c>
      <c r="W1709" s="34"/>
      <c r="X1709" s="35"/>
      <c r="Y1709" s="35"/>
      <c r="Z1709" s="36"/>
      <c r="AA1709" s="37"/>
      <c r="AB1709" s="38"/>
      <c r="AC1709" s="39"/>
    </row>
    <row r="1710" spans="1:29" ht="10.5" customHeight="1">
      <c r="A1710" s="25">
        <v>83075</v>
      </c>
      <c r="B1710" s="26" t="s">
        <v>2259</v>
      </c>
      <c r="C1710" s="27">
        <v>2</v>
      </c>
      <c r="D1710" s="27" t="s">
        <v>26</v>
      </c>
      <c r="E1710" s="28">
        <v>224</v>
      </c>
      <c r="F1710" s="28">
        <v>448</v>
      </c>
      <c r="G1710" s="28">
        <v>13.44</v>
      </c>
      <c r="H1710" s="28">
        <v>0.2</v>
      </c>
      <c r="I1710" s="28">
        <v>0.3</v>
      </c>
      <c r="J1710" s="29">
        <v>2E-3</v>
      </c>
      <c r="K1710" s="28">
        <v>0.4</v>
      </c>
      <c r="L1710" s="28">
        <v>0.6</v>
      </c>
      <c r="M1710" s="29">
        <f t="shared" si="171"/>
        <v>4.0000000000000001E-3</v>
      </c>
      <c r="N1710" s="30">
        <v>0</v>
      </c>
      <c r="O1710" s="27">
        <v>85</v>
      </c>
      <c r="P1710" s="27">
        <v>8518</v>
      </c>
      <c r="Q1710" s="27" t="s">
        <v>227</v>
      </c>
      <c r="R1710" s="31">
        <f>VLOOKUP(Q1710,[1]Страна!D$1:F$120,2,FALSE)</f>
        <v>0.03</v>
      </c>
      <c r="S1710" s="32" t="s">
        <v>28</v>
      </c>
      <c r="T1710" s="27" t="str">
        <f>VLOOKUP(S1710,[1]Страна!$A$2:$B$246,2,0)</f>
        <v>КИТАЙ</v>
      </c>
      <c r="W1710" s="34"/>
      <c r="X1710" s="35"/>
      <c r="Y1710" s="35"/>
      <c r="Z1710" s="36"/>
      <c r="AA1710" s="37"/>
      <c r="AB1710" s="38"/>
      <c r="AC1710" s="39"/>
    </row>
    <row r="1711" spans="1:29" ht="10.5" customHeight="1">
      <c r="A1711" s="25">
        <v>227507</v>
      </c>
      <c r="B1711" s="26" t="s">
        <v>2260</v>
      </c>
      <c r="C1711" s="27">
        <v>2</v>
      </c>
      <c r="D1711" s="27" t="s">
        <v>26</v>
      </c>
      <c r="E1711" s="28">
        <v>233</v>
      </c>
      <c r="F1711" s="28">
        <v>466</v>
      </c>
      <c r="G1711" s="28">
        <v>13.979999999999999</v>
      </c>
      <c r="H1711" s="28">
        <v>0.1</v>
      </c>
      <c r="I1711" s="28">
        <v>0.2</v>
      </c>
      <c r="J1711" s="29">
        <v>5.5000000000000003E-4</v>
      </c>
      <c r="K1711" s="28">
        <v>0.2</v>
      </c>
      <c r="L1711" s="28">
        <v>0.4</v>
      </c>
      <c r="M1711" s="29">
        <f t="shared" si="171"/>
        <v>1.1000000000000001E-3</v>
      </c>
      <c r="N1711" s="30">
        <v>0</v>
      </c>
      <c r="O1711" s="27">
        <v>85</v>
      </c>
      <c r="P1711" s="27">
        <v>8518</v>
      </c>
      <c r="Q1711" s="27" t="s">
        <v>227</v>
      </c>
      <c r="R1711" s="31">
        <f>VLOOKUP(Q1711,[1]Страна!D$1:F$120,2,FALSE)</f>
        <v>0.03</v>
      </c>
      <c r="S1711" s="32" t="s">
        <v>28</v>
      </c>
      <c r="T1711" s="27" t="str">
        <f>VLOOKUP(S1711,[1]Страна!$A$2:$B$246,2,0)</f>
        <v>КИТАЙ</v>
      </c>
      <c r="W1711" s="34"/>
      <c r="X1711" s="35"/>
      <c r="Y1711" s="35"/>
      <c r="Z1711" s="36"/>
      <c r="AA1711" s="37"/>
      <c r="AB1711" s="38"/>
      <c r="AC1711" s="39"/>
    </row>
    <row r="1712" spans="1:29" ht="10.5" customHeight="1">
      <c r="A1712" s="25">
        <v>197525</v>
      </c>
      <c r="B1712" s="26" t="s">
        <v>2261</v>
      </c>
      <c r="C1712" s="27">
        <v>1</v>
      </c>
      <c r="D1712" s="27" t="s">
        <v>26</v>
      </c>
      <c r="E1712" s="28">
        <v>420</v>
      </c>
      <c r="F1712" s="28">
        <v>420</v>
      </c>
      <c r="G1712" s="28">
        <v>12.6</v>
      </c>
      <c r="H1712" s="28">
        <v>7.0000000000000007E-2</v>
      </c>
      <c r="I1712" s="28">
        <v>0.1</v>
      </c>
      <c r="J1712" s="29">
        <v>2.3000000000000001E-4</v>
      </c>
      <c r="K1712" s="28">
        <v>7.0000000000000007E-2</v>
      </c>
      <c r="L1712" s="28">
        <v>0.1</v>
      </c>
      <c r="M1712" s="29">
        <f t="shared" si="171"/>
        <v>2.3000000000000001E-4</v>
      </c>
      <c r="N1712" s="30">
        <v>0</v>
      </c>
      <c r="O1712" s="27">
        <v>85</v>
      </c>
      <c r="P1712" s="27">
        <v>8518</v>
      </c>
      <c r="Q1712" s="27" t="s">
        <v>227</v>
      </c>
      <c r="R1712" s="31">
        <f>VLOOKUP(Q1712,[1]Страна!D$1:F$120,2,FALSE)</f>
        <v>0.03</v>
      </c>
      <c r="S1712" s="32" t="s">
        <v>1596</v>
      </c>
      <c r="T1712" s="27" t="str">
        <f>VLOOKUP(S1712,[1]Страна!$A$2:$B$246,2,0)</f>
        <v xml:space="preserve">ВЬЕТНАМ </v>
      </c>
      <c r="W1712" s="34"/>
      <c r="X1712" s="35"/>
      <c r="Y1712" s="35"/>
      <c r="Z1712" s="36"/>
      <c r="AA1712" s="37"/>
      <c r="AB1712" s="38"/>
      <c r="AC1712" s="39"/>
    </row>
    <row r="1713" spans="1:29" ht="10.5" customHeight="1">
      <c r="A1713" s="25">
        <v>166286</v>
      </c>
      <c r="B1713" s="26" t="s">
        <v>2262</v>
      </c>
      <c r="C1713" s="27">
        <v>1</v>
      </c>
      <c r="D1713" s="27" t="s">
        <v>26</v>
      </c>
      <c r="E1713" s="28">
        <v>420</v>
      </c>
      <c r="F1713" s="28">
        <v>420</v>
      </c>
      <c r="G1713" s="28">
        <v>12.6</v>
      </c>
      <c r="H1713" s="28">
        <v>1.2E-2</v>
      </c>
      <c r="I1713" s="28">
        <v>0.05</v>
      </c>
      <c r="J1713" s="29">
        <v>7.7999999999999999E-4</v>
      </c>
      <c r="K1713" s="28">
        <v>1.2E-2</v>
      </c>
      <c r="L1713" s="28">
        <v>0.05</v>
      </c>
      <c r="M1713" s="29">
        <f t="shared" si="171"/>
        <v>7.7999999999999999E-4</v>
      </c>
      <c r="N1713" s="30">
        <v>0</v>
      </c>
      <c r="O1713" s="27">
        <v>85</v>
      </c>
      <c r="P1713" s="27">
        <v>8518</v>
      </c>
      <c r="Q1713" s="27" t="s">
        <v>227</v>
      </c>
      <c r="R1713" s="31">
        <f>VLOOKUP(Q1713,[1]Страна!D$1:F$120,2,FALSE)</f>
        <v>0.03</v>
      </c>
      <c r="S1713" s="32" t="s">
        <v>1596</v>
      </c>
      <c r="T1713" s="27" t="str">
        <f>VLOOKUP(S1713,[1]Страна!$A$2:$B$246,2,0)</f>
        <v xml:space="preserve">ВЬЕТНАМ </v>
      </c>
      <c r="W1713" s="34"/>
      <c r="X1713" s="35"/>
      <c r="Y1713" s="35"/>
      <c r="Z1713" s="36"/>
      <c r="AA1713" s="37"/>
      <c r="AB1713" s="38"/>
      <c r="AC1713" s="39"/>
    </row>
    <row r="1714" spans="1:29" ht="10.5" customHeight="1">
      <c r="A1714" s="25">
        <v>202209</v>
      </c>
      <c r="B1714" s="26" t="s">
        <v>2263</v>
      </c>
      <c r="C1714" s="27">
        <v>1</v>
      </c>
      <c r="D1714" s="27" t="s">
        <v>26</v>
      </c>
      <c r="E1714" s="28">
        <v>987</v>
      </c>
      <c r="F1714" s="28">
        <v>987</v>
      </c>
      <c r="G1714" s="28">
        <v>29.61</v>
      </c>
      <c r="H1714" s="28">
        <v>0.02</v>
      </c>
      <c r="I1714" s="28">
        <v>0.04</v>
      </c>
      <c r="J1714" s="29">
        <v>4.0000000000000001E-3</v>
      </c>
      <c r="K1714" s="28">
        <v>0.02</v>
      </c>
      <c r="L1714" s="28">
        <v>0.04</v>
      </c>
      <c r="M1714" s="29">
        <f t="shared" si="171"/>
        <v>4.0000000000000001E-3</v>
      </c>
      <c r="N1714" s="30">
        <v>4714033635509</v>
      </c>
      <c r="O1714" s="27">
        <v>85</v>
      </c>
      <c r="P1714" s="27">
        <v>8518</v>
      </c>
      <c r="Q1714" s="27" t="s">
        <v>227</v>
      </c>
      <c r="R1714" s="31">
        <f>VLOOKUP(Q1714,[1]Страна!D$1:F$120,2,FALSE)</f>
        <v>0.03</v>
      </c>
      <c r="S1714" s="32" t="s">
        <v>28</v>
      </c>
      <c r="T1714" s="27" t="str">
        <f>VLOOKUP(S1714,[1]Страна!$A$2:$B$246,2,0)</f>
        <v>КИТАЙ</v>
      </c>
      <c r="W1714" s="34"/>
      <c r="X1714" s="35"/>
      <c r="Y1714" s="35"/>
      <c r="Z1714" s="36"/>
      <c r="AA1714" s="37"/>
      <c r="AB1714" s="38"/>
      <c r="AC1714" s="39"/>
    </row>
    <row r="1715" spans="1:29" ht="10.5" customHeight="1">
      <c r="A1715" s="25">
        <v>202210</v>
      </c>
      <c r="B1715" s="26" t="s">
        <v>2264</v>
      </c>
      <c r="C1715" s="27">
        <v>1</v>
      </c>
      <c r="D1715" s="27" t="s">
        <v>26</v>
      </c>
      <c r="E1715" s="28">
        <v>1140</v>
      </c>
      <c r="F1715" s="28">
        <v>1140</v>
      </c>
      <c r="G1715" s="28">
        <v>34.199999999999996</v>
      </c>
      <c r="H1715" s="28">
        <v>0.02</v>
      </c>
      <c r="I1715" s="28">
        <v>0.34</v>
      </c>
      <c r="J1715" s="29">
        <v>4.0000000000000001E-3</v>
      </c>
      <c r="K1715" s="28">
        <v>0.02</v>
      </c>
      <c r="L1715" s="28">
        <v>0.34</v>
      </c>
      <c r="M1715" s="29">
        <f t="shared" si="171"/>
        <v>4.0000000000000001E-3</v>
      </c>
      <c r="N1715" s="30">
        <v>4714033635905</v>
      </c>
      <c r="O1715" s="27">
        <v>85</v>
      </c>
      <c r="P1715" s="27">
        <v>8518</v>
      </c>
      <c r="Q1715" s="27" t="s">
        <v>227</v>
      </c>
      <c r="R1715" s="31">
        <f>VLOOKUP(Q1715,[1]Страна!D$1:F$120,2,FALSE)</f>
        <v>0.03</v>
      </c>
      <c r="S1715" s="32" t="s">
        <v>28</v>
      </c>
      <c r="T1715" s="27" t="str">
        <f>VLOOKUP(S1715,[1]Страна!$A$2:$B$246,2,0)</f>
        <v>КИТАЙ</v>
      </c>
      <c r="W1715" s="34"/>
      <c r="X1715" s="35"/>
      <c r="Y1715" s="35"/>
      <c r="Z1715" s="36"/>
      <c r="AA1715" s="37"/>
      <c r="AB1715" s="38"/>
      <c r="AC1715" s="39"/>
    </row>
    <row r="1716" spans="1:29" ht="10.5" customHeight="1">
      <c r="A1716" s="25">
        <v>221042</v>
      </c>
      <c r="B1716" s="26" t="s">
        <v>2265</v>
      </c>
      <c r="C1716" s="27">
        <v>7</v>
      </c>
      <c r="D1716" s="27" t="s">
        <v>26</v>
      </c>
      <c r="E1716" s="28">
        <v>44</v>
      </c>
      <c r="F1716" s="28">
        <v>308</v>
      </c>
      <c r="G1716" s="28">
        <v>9.24</v>
      </c>
      <c r="H1716" s="28">
        <v>0.09</v>
      </c>
      <c r="I1716" s="28">
        <v>0.1</v>
      </c>
      <c r="J1716" s="29">
        <v>2.2000000000000001E-4</v>
      </c>
      <c r="K1716" s="28">
        <v>0.63</v>
      </c>
      <c r="L1716" s="28">
        <v>0.70000000000000007</v>
      </c>
      <c r="M1716" s="29">
        <f t="shared" si="171"/>
        <v>1.5400000000000001E-3</v>
      </c>
      <c r="N1716" s="30">
        <v>4714033636346</v>
      </c>
      <c r="O1716" s="27">
        <v>85</v>
      </c>
      <c r="P1716" s="27">
        <v>8518</v>
      </c>
      <c r="Q1716" s="27" t="s">
        <v>227</v>
      </c>
      <c r="R1716" s="31">
        <f>VLOOKUP(Q1716,[1]Страна!D$1:F$120,2,FALSE)</f>
        <v>0.03</v>
      </c>
      <c r="S1716" s="32" t="s">
        <v>28</v>
      </c>
      <c r="T1716" s="27" t="str">
        <f>VLOOKUP(S1716,[1]Страна!$A$2:$B$246,2,0)</f>
        <v>КИТАЙ</v>
      </c>
      <c r="W1716" s="34"/>
      <c r="X1716" s="35"/>
      <c r="Y1716" s="35"/>
      <c r="Z1716" s="36"/>
      <c r="AA1716" s="37"/>
      <c r="AB1716" s="38"/>
      <c r="AC1716" s="39"/>
    </row>
    <row r="1717" spans="1:29" ht="10.5" customHeight="1">
      <c r="A1717" s="25">
        <v>237416</v>
      </c>
      <c r="B1717" s="26" t="s">
        <v>2266</v>
      </c>
      <c r="C1717" s="27">
        <v>1</v>
      </c>
      <c r="D1717" s="27" t="s">
        <v>26</v>
      </c>
      <c r="E1717" s="28">
        <v>406</v>
      </c>
      <c r="F1717" s="28">
        <v>406</v>
      </c>
      <c r="G1717" s="28">
        <v>12.18</v>
      </c>
      <c r="H1717" s="28">
        <v>0.08</v>
      </c>
      <c r="I1717" s="28">
        <v>0.1</v>
      </c>
      <c r="J1717" s="29">
        <v>1.0900000000000001E-4</v>
      </c>
      <c r="K1717" s="28">
        <v>0.08</v>
      </c>
      <c r="L1717" s="28">
        <v>0.1</v>
      </c>
      <c r="M1717" s="29">
        <v>1.0900000000000001E-4</v>
      </c>
      <c r="N1717" s="30" t="s">
        <v>2267</v>
      </c>
      <c r="O1717" s="27">
        <v>85</v>
      </c>
      <c r="P1717" s="27">
        <v>8518</v>
      </c>
      <c r="Q1717" s="27" t="s">
        <v>227</v>
      </c>
      <c r="R1717" s="31">
        <f>VLOOKUP(Q1717,[1]Страна!D$1:F$120,2,FALSE)</f>
        <v>0.03</v>
      </c>
      <c r="S1717" s="32" t="s">
        <v>1596</v>
      </c>
      <c r="T1717" s="27" t="str">
        <f>VLOOKUP(S1717,[1]Страна!$A$2:$B$246,2,0)</f>
        <v xml:space="preserve">ВЬЕТНАМ </v>
      </c>
      <c r="W1717" s="34"/>
      <c r="X1717" s="35"/>
      <c r="Y1717" s="35"/>
      <c r="Z1717" s="36"/>
      <c r="AA1717" s="37"/>
      <c r="AB1717" s="38"/>
      <c r="AC1717" s="39"/>
    </row>
    <row r="1718" spans="1:29" ht="10.5" customHeight="1">
      <c r="A1718" s="25">
        <v>123086</v>
      </c>
      <c r="B1718" s="26" t="s">
        <v>2268</v>
      </c>
      <c r="C1718" s="27">
        <v>1</v>
      </c>
      <c r="D1718" s="27" t="s">
        <v>26</v>
      </c>
      <c r="E1718" s="28">
        <v>420</v>
      </c>
      <c r="F1718" s="28">
        <v>420</v>
      </c>
      <c r="G1718" s="28">
        <v>12.6</v>
      </c>
      <c r="H1718" s="28">
        <v>1.2999999999999999E-2</v>
      </c>
      <c r="I1718" s="28">
        <v>4.4999999999999998E-2</v>
      </c>
      <c r="J1718" s="29">
        <v>1.2E-4</v>
      </c>
      <c r="K1718" s="28">
        <v>1.2999999999999999E-2</v>
      </c>
      <c r="L1718" s="28">
        <v>4.4999999999999998E-2</v>
      </c>
      <c r="M1718" s="29">
        <f t="shared" ref="M1718:M1737" si="172">C1718*J1718</f>
        <v>1.2E-4</v>
      </c>
      <c r="N1718" s="30">
        <v>0</v>
      </c>
      <c r="O1718" s="27">
        <v>85</v>
      </c>
      <c r="P1718" s="27">
        <v>8518</v>
      </c>
      <c r="Q1718" s="27" t="s">
        <v>227</v>
      </c>
      <c r="R1718" s="31">
        <f>VLOOKUP(Q1718,[1]Страна!D$1:F$120,2,FALSE)</f>
        <v>0.03</v>
      </c>
      <c r="S1718" s="32" t="s">
        <v>1596</v>
      </c>
      <c r="T1718" s="27" t="str">
        <f>VLOOKUP(S1718,[1]Страна!$A$2:$B$246,2,0)</f>
        <v xml:space="preserve">ВЬЕТНАМ </v>
      </c>
      <c r="W1718" s="34"/>
      <c r="X1718" s="35"/>
      <c r="Y1718" s="35"/>
      <c r="Z1718" s="36"/>
      <c r="AA1718" s="37"/>
      <c r="AB1718" s="38"/>
      <c r="AC1718" s="39"/>
    </row>
    <row r="1719" spans="1:29" ht="10.5" customHeight="1">
      <c r="A1719" s="25">
        <v>162208</v>
      </c>
      <c r="B1719" s="26" t="s">
        <v>2269</v>
      </c>
      <c r="C1719" s="27">
        <v>9</v>
      </c>
      <c r="D1719" s="27" t="s">
        <v>26</v>
      </c>
      <c r="E1719" s="28">
        <v>66</v>
      </c>
      <c r="F1719" s="28">
        <v>594</v>
      </c>
      <c r="G1719" s="28">
        <v>17.82</v>
      </c>
      <c r="H1719" s="28">
        <v>0.01</v>
      </c>
      <c r="I1719" s="28">
        <v>0.02</v>
      </c>
      <c r="J1719" s="29">
        <v>7.4999999999999993E-5</v>
      </c>
      <c r="K1719" s="28">
        <v>0.09</v>
      </c>
      <c r="L1719" s="28">
        <v>0.18</v>
      </c>
      <c r="M1719" s="29">
        <f t="shared" si="172"/>
        <v>6.7499999999999993E-4</v>
      </c>
      <c r="N1719" s="30">
        <v>4714033636032</v>
      </c>
      <c r="O1719" s="27">
        <v>85</v>
      </c>
      <c r="P1719" s="27">
        <v>8518</v>
      </c>
      <c r="Q1719" s="27" t="s">
        <v>227</v>
      </c>
      <c r="R1719" s="31">
        <f>VLOOKUP(Q1719,[1]Страна!D$1:F$120,2,FALSE)</f>
        <v>0.03</v>
      </c>
      <c r="S1719" s="32" t="s">
        <v>28</v>
      </c>
      <c r="T1719" s="27" t="str">
        <f>VLOOKUP(S1719,[1]Страна!$A$2:$B$246,2,0)</f>
        <v>КИТАЙ</v>
      </c>
      <c r="W1719" s="34"/>
      <c r="X1719" s="35"/>
      <c r="Y1719" s="35"/>
      <c r="Z1719" s="36"/>
      <c r="AA1719" s="37"/>
      <c r="AB1719" s="38"/>
      <c r="AC1719" s="39"/>
    </row>
    <row r="1720" spans="1:29" ht="10.5" customHeight="1">
      <c r="A1720" s="25">
        <v>223052</v>
      </c>
      <c r="B1720" s="26" t="s">
        <v>2270</v>
      </c>
      <c r="C1720" s="27">
        <v>1</v>
      </c>
      <c r="D1720" s="27" t="s">
        <v>26</v>
      </c>
      <c r="E1720" s="28">
        <v>68</v>
      </c>
      <c r="F1720" s="28">
        <v>68</v>
      </c>
      <c r="G1720" s="28">
        <v>2.04</v>
      </c>
      <c r="H1720" s="28">
        <v>0.01</v>
      </c>
      <c r="I1720" s="28">
        <v>0.03</v>
      </c>
      <c r="J1720" s="29">
        <v>2.9999999999999997E-4</v>
      </c>
      <c r="K1720" s="28">
        <v>0.01</v>
      </c>
      <c r="L1720" s="28">
        <v>0.03</v>
      </c>
      <c r="M1720" s="29">
        <f t="shared" si="172"/>
        <v>2.9999999999999997E-4</v>
      </c>
      <c r="N1720" s="30">
        <v>0</v>
      </c>
      <c r="O1720" s="27">
        <v>85</v>
      </c>
      <c r="P1720" s="27">
        <v>8518</v>
      </c>
      <c r="Q1720" s="27" t="s">
        <v>227</v>
      </c>
      <c r="R1720" s="31">
        <f>VLOOKUP(Q1720,[1]Страна!D$1:F$120,2,FALSE)</f>
        <v>0.03</v>
      </c>
      <c r="S1720" s="32" t="s">
        <v>28</v>
      </c>
      <c r="T1720" s="27" t="str">
        <f>VLOOKUP(S1720,[1]Страна!$A$2:$B$246,2,0)</f>
        <v>КИТАЙ</v>
      </c>
      <c r="W1720" s="34"/>
      <c r="X1720" s="35"/>
      <c r="Y1720" s="35"/>
      <c r="Z1720" s="36"/>
      <c r="AA1720" s="37"/>
      <c r="AB1720" s="38"/>
      <c r="AC1720" s="39"/>
    </row>
    <row r="1721" spans="1:29" ht="10.5" customHeight="1">
      <c r="A1721" s="25">
        <v>133453</v>
      </c>
      <c r="B1721" s="26" t="s">
        <v>2271</v>
      </c>
      <c r="C1721" s="27">
        <v>5</v>
      </c>
      <c r="D1721" s="27" t="s">
        <v>26</v>
      </c>
      <c r="E1721" s="28">
        <v>68</v>
      </c>
      <c r="F1721" s="28">
        <v>340</v>
      </c>
      <c r="G1721" s="28">
        <v>10.199999999999999</v>
      </c>
      <c r="H1721" s="28">
        <v>0.01</v>
      </c>
      <c r="I1721" s="28">
        <v>0.03</v>
      </c>
      <c r="J1721" s="29">
        <v>5.3567999999999998E-2</v>
      </c>
      <c r="K1721" s="28">
        <v>0.05</v>
      </c>
      <c r="L1721" s="28">
        <v>0.15</v>
      </c>
      <c r="M1721" s="29">
        <f t="shared" si="172"/>
        <v>0.26783999999999997</v>
      </c>
      <c r="N1721" s="30">
        <v>4714033636087</v>
      </c>
      <c r="O1721" s="27">
        <v>85</v>
      </c>
      <c r="P1721" s="27">
        <v>8518</v>
      </c>
      <c r="Q1721" s="27" t="s">
        <v>227</v>
      </c>
      <c r="R1721" s="31">
        <f>VLOOKUP(Q1721,[1]Страна!D$1:F$120,2,FALSE)</f>
        <v>0.03</v>
      </c>
      <c r="S1721" s="32" t="s">
        <v>28</v>
      </c>
      <c r="T1721" s="27" t="str">
        <f>VLOOKUP(S1721,[1]Страна!$A$2:$B$246,2,0)</f>
        <v>КИТАЙ</v>
      </c>
      <c r="W1721" s="34"/>
      <c r="X1721" s="35"/>
      <c r="Y1721" s="35"/>
      <c r="Z1721" s="36"/>
      <c r="AA1721" s="37"/>
      <c r="AB1721" s="38"/>
      <c r="AC1721" s="39"/>
    </row>
    <row r="1722" spans="1:29" ht="10.5" customHeight="1">
      <c r="A1722" s="25">
        <v>212482</v>
      </c>
      <c r="B1722" s="26" t="s">
        <v>2272</v>
      </c>
      <c r="C1722" s="27">
        <v>1</v>
      </c>
      <c r="D1722" s="27" t="s">
        <v>26</v>
      </c>
      <c r="E1722" s="28">
        <v>87</v>
      </c>
      <c r="F1722" s="28">
        <v>87</v>
      </c>
      <c r="G1722" s="28">
        <v>2.61</v>
      </c>
      <c r="H1722" s="28">
        <v>0.01</v>
      </c>
      <c r="I1722" s="28">
        <v>0.03</v>
      </c>
      <c r="J1722" s="29">
        <v>2.9999999999999997E-4</v>
      </c>
      <c r="K1722" s="28">
        <v>0.01</v>
      </c>
      <c r="L1722" s="28">
        <v>0.03</v>
      </c>
      <c r="M1722" s="29">
        <f t="shared" si="172"/>
        <v>2.9999999999999997E-4</v>
      </c>
      <c r="N1722" s="30">
        <v>4714033636070</v>
      </c>
      <c r="O1722" s="27">
        <v>85</v>
      </c>
      <c r="P1722" s="27">
        <v>8518</v>
      </c>
      <c r="Q1722" s="27" t="s">
        <v>227</v>
      </c>
      <c r="R1722" s="31">
        <f>VLOOKUP(Q1722,[1]Страна!D$1:F$120,2,FALSE)</f>
        <v>0.03</v>
      </c>
      <c r="S1722" s="32" t="s">
        <v>28</v>
      </c>
      <c r="T1722" s="27" t="str">
        <f>VLOOKUP(S1722,[1]Страна!$A$2:$B$246,2,0)</f>
        <v>КИТАЙ</v>
      </c>
      <c r="W1722" s="34"/>
      <c r="X1722" s="35"/>
      <c r="Y1722" s="35"/>
      <c r="Z1722" s="36"/>
      <c r="AA1722" s="37"/>
      <c r="AB1722" s="38"/>
      <c r="AC1722" s="39"/>
    </row>
    <row r="1723" spans="1:29" ht="10.5" customHeight="1">
      <c r="A1723" s="25">
        <v>175547</v>
      </c>
      <c r="B1723" s="26" t="s">
        <v>2273</v>
      </c>
      <c r="C1723" s="27">
        <v>10</v>
      </c>
      <c r="D1723" s="27" t="s">
        <v>26</v>
      </c>
      <c r="E1723" s="28">
        <v>102</v>
      </c>
      <c r="F1723" s="28">
        <v>1020</v>
      </c>
      <c r="G1723" s="28">
        <v>30.599999999999998</v>
      </c>
      <c r="H1723" s="28">
        <v>0.01</v>
      </c>
      <c r="I1723" s="28">
        <v>0.03</v>
      </c>
      <c r="J1723" s="29">
        <v>2.1000000000000001E-4</v>
      </c>
      <c r="K1723" s="28">
        <v>0.1</v>
      </c>
      <c r="L1723" s="28">
        <v>0.3</v>
      </c>
      <c r="M1723" s="29">
        <f t="shared" si="172"/>
        <v>2.1000000000000003E-3</v>
      </c>
      <c r="N1723" s="30">
        <v>4714033636063</v>
      </c>
      <c r="O1723" s="27">
        <v>85</v>
      </c>
      <c r="P1723" s="27">
        <v>8518</v>
      </c>
      <c r="Q1723" s="27" t="s">
        <v>227</v>
      </c>
      <c r="R1723" s="31">
        <f>VLOOKUP(Q1723,[1]Страна!D$1:F$120,2,FALSE)</f>
        <v>0.03</v>
      </c>
      <c r="S1723" s="32" t="s">
        <v>28</v>
      </c>
      <c r="T1723" s="27" t="str">
        <f>VLOOKUP(S1723,[1]Страна!$A$2:$B$246,2,0)</f>
        <v>КИТАЙ</v>
      </c>
      <c r="W1723" s="34"/>
      <c r="X1723" s="35"/>
      <c r="Y1723" s="35"/>
      <c r="Z1723" s="36"/>
      <c r="AA1723" s="37"/>
      <c r="AB1723" s="38"/>
      <c r="AC1723" s="39"/>
    </row>
    <row r="1724" spans="1:29" ht="10.5" customHeight="1">
      <c r="A1724" s="25">
        <v>133454</v>
      </c>
      <c r="B1724" s="26" t="s">
        <v>2274</v>
      </c>
      <c r="C1724" s="27">
        <v>1</v>
      </c>
      <c r="D1724" s="27" t="s">
        <v>26</v>
      </c>
      <c r="E1724" s="28">
        <v>77</v>
      </c>
      <c r="F1724" s="28">
        <v>77</v>
      </c>
      <c r="G1724" s="28">
        <v>2.31</v>
      </c>
      <c r="H1724" s="28">
        <v>0.01</v>
      </c>
      <c r="I1724" s="28">
        <v>0.02</v>
      </c>
      <c r="J1724" s="29">
        <v>1.6799999999999999E-4</v>
      </c>
      <c r="K1724" s="28">
        <v>0.01</v>
      </c>
      <c r="L1724" s="28">
        <v>0.02</v>
      </c>
      <c r="M1724" s="29">
        <f t="shared" si="172"/>
        <v>1.6799999999999999E-4</v>
      </c>
      <c r="N1724" s="30">
        <v>4714033636094</v>
      </c>
      <c r="O1724" s="27">
        <v>85</v>
      </c>
      <c r="P1724" s="27">
        <v>8518</v>
      </c>
      <c r="Q1724" s="27" t="s">
        <v>227</v>
      </c>
      <c r="R1724" s="31">
        <f>VLOOKUP(Q1724,[1]Страна!D$1:F$120,2,FALSE)</f>
        <v>0.03</v>
      </c>
      <c r="S1724" s="32" t="s">
        <v>28</v>
      </c>
      <c r="T1724" s="27" t="str">
        <f>VLOOKUP(S1724,[1]Страна!$A$2:$B$246,2,0)</f>
        <v>КИТАЙ</v>
      </c>
      <c r="W1724" s="34"/>
      <c r="X1724" s="35"/>
      <c r="Y1724" s="35"/>
      <c r="Z1724" s="36"/>
      <c r="AA1724" s="37"/>
      <c r="AB1724" s="38"/>
      <c r="AC1724" s="39"/>
    </row>
    <row r="1725" spans="1:29" ht="10.5" customHeight="1">
      <c r="A1725" s="25">
        <v>190879</v>
      </c>
      <c r="B1725" s="26" t="s">
        <v>2275</v>
      </c>
      <c r="C1725" s="27">
        <v>1</v>
      </c>
      <c r="D1725" s="27" t="s">
        <v>26</v>
      </c>
      <c r="E1725" s="28">
        <v>77</v>
      </c>
      <c r="F1725" s="28">
        <v>77</v>
      </c>
      <c r="G1725" s="28">
        <v>2.31</v>
      </c>
      <c r="H1725" s="28">
        <v>0.01</v>
      </c>
      <c r="I1725" s="28">
        <v>0.02</v>
      </c>
      <c r="J1725" s="29">
        <v>2.4000000000000001E-4</v>
      </c>
      <c r="K1725" s="28">
        <v>0.01</v>
      </c>
      <c r="L1725" s="28">
        <v>0.01</v>
      </c>
      <c r="M1725" s="29">
        <f t="shared" si="172"/>
        <v>2.4000000000000001E-4</v>
      </c>
      <c r="N1725" s="30">
        <v>4714033636162</v>
      </c>
      <c r="O1725" s="27">
        <v>85</v>
      </c>
      <c r="P1725" s="27">
        <v>8518</v>
      </c>
      <c r="Q1725" s="27" t="s">
        <v>227</v>
      </c>
      <c r="R1725" s="31">
        <f>VLOOKUP(Q1725,[1]Страна!D$1:F$120,2,FALSE)</f>
        <v>0.03</v>
      </c>
      <c r="S1725" s="32" t="s">
        <v>28</v>
      </c>
      <c r="T1725" s="27" t="str">
        <f>VLOOKUP(S1725,[1]Страна!$A$2:$B$246,2,0)</f>
        <v>КИТАЙ</v>
      </c>
      <c r="W1725" s="34"/>
      <c r="X1725" s="35"/>
      <c r="Y1725" s="35"/>
      <c r="Z1725" s="36"/>
      <c r="AA1725" s="37"/>
      <c r="AB1725" s="38"/>
      <c r="AC1725" s="39"/>
    </row>
    <row r="1726" spans="1:29" ht="10.5" customHeight="1">
      <c r="A1726" s="25">
        <v>223024</v>
      </c>
      <c r="B1726" s="26" t="s">
        <v>2276</v>
      </c>
      <c r="C1726" s="27">
        <v>2</v>
      </c>
      <c r="D1726" s="27" t="s">
        <v>26</v>
      </c>
      <c r="E1726" s="28">
        <v>46</v>
      </c>
      <c r="F1726" s="28">
        <v>92</v>
      </c>
      <c r="G1726" s="28">
        <v>2.76</v>
      </c>
      <c r="H1726" s="28">
        <v>0.08</v>
      </c>
      <c r="I1726" s="28">
        <v>0.09</v>
      </c>
      <c r="J1726" s="29">
        <v>2.4000000000000001E-4</v>
      </c>
      <c r="K1726" s="28">
        <v>0.16</v>
      </c>
      <c r="L1726" s="28">
        <v>0.18</v>
      </c>
      <c r="M1726" s="29">
        <f t="shared" si="172"/>
        <v>4.8000000000000001E-4</v>
      </c>
      <c r="N1726" s="30">
        <v>4714033636179</v>
      </c>
      <c r="O1726" s="27">
        <v>85</v>
      </c>
      <c r="P1726" s="27">
        <v>8518</v>
      </c>
      <c r="Q1726" s="27" t="s">
        <v>227</v>
      </c>
      <c r="R1726" s="31">
        <f>VLOOKUP(Q1726,[1]Страна!D$1:F$120,2,FALSE)</f>
        <v>0.03</v>
      </c>
      <c r="S1726" s="32" t="s">
        <v>28</v>
      </c>
      <c r="T1726" s="27" t="str">
        <f>VLOOKUP(S1726,[1]Страна!$A$2:$B$246,2,0)</f>
        <v>КИТАЙ</v>
      </c>
      <c r="W1726" s="34"/>
      <c r="X1726" s="35"/>
      <c r="Y1726" s="35"/>
      <c r="Z1726" s="36"/>
      <c r="AA1726" s="37"/>
      <c r="AB1726" s="38"/>
      <c r="AC1726" s="39"/>
    </row>
    <row r="1727" spans="1:29" ht="10.5" customHeight="1">
      <c r="A1727" s="25">
        <v>223025</v>
      </c>
      <c r="B1727" s="26" t="s">
        <v>2277</v>
      </c>
      <c r="C1727" s="27">
        <v>5</v>
      </c>
      <c r="D1727" s="27" t="s">
        <v>26</v>
      </c>
      <c r="E1727" s="28">
        <v>60</v>
      </c>
      <c r="F1727" s="28">
        <v>300</v>
      </c>
      <c r="G1727" s="28">
        <v>9</v>
      </c>
      <c r="H1727" s="28">
        <v>0.08</v>
      </c>
      <c r="I1727" s="28">
        <v>0.09</v>
      </c>
      <c r="J1727" s="29">
        <v>1E-4</v>
      </c>
      <c r="K1727" s="28">
        <v>0.4</v>
      </c>
      <c r="L1727" s="28">
        <v>0.45</v>
      </c>
      <c r="M1727" s="29">
        <f t="shared" si="172"/>
        <v>5.0000000000000001E-4</v>
      </c>
      <c r="N1727" s="30">
        <v>4714033636186</v>
      </c>
      <c r="O1727" s="27">
        <v>85</v>
      </c>
      <c r="P1727" s="27">
        <v>8518</v>
      </c>
      <c r="Q1727" s="27" t="s">
        <v>227</v>
      </c>
      <c r="R1727" s="31">
        <f>VLOOKUP(Q1727,[1]Страна!D$1:F$120,2,FALSE)</f>
        <v>0.03</v>
      </c>
      <c r="S1727" s="32" t="s">
        <v>28</v>
      </c>
      <c r="T1727" s="27" t="str">
        <f>VLOOKUP(S1727,[1]Страна!$A$2:$B$246,2,0)</f>
        <v>КИТАЙ</v>
      </c>
      <c r="W1727" s="34"/>
      <c r="X1727" s="35"/>
      <c r="Y1727" s="35"/>
      <c r="Z1727" s="36"/>
      <c r="AA1727" s="37"/>
      <c r="AB1727" s="38"/>
      <c r="AC1727" s="39"/>
    </row>
    <row r="1728" spans="1:29" ht="10.5" customHeight="1">
      <c r="A1728" s="25">
        <v>208376</v>
      </c>
      <c r="B1728" s="26" t="s">
        <v>2278</v>
      </c>
      <c r="C1728" s="27">
        <v>1</v>
      </c>
      <c r="D1728" s="27" t="s">
        <v>26</v>
      </c>
      <c r="E1728" s="28">
        <v>64</v>
      </c>
      <c r="F1728" s="28">
        <v>64</v>
      </c>
      <c r="G1728" s="28">
        <v>1.92</v>
      </c>
      <c r="H1728" s="28">
        <v>0.01</v>
      </c>
      <c r="I1728" s="28">
        <v>0.02</v>
      </c>
      <c r="J1728" s="29">
        <v>1.8000000000000001E-4</v>
      </c>
      <c r="K1728" s="28">
        <v>0.01</v>
      </c>
      <c r="L1728" s="28">
        <v>0.02</v>
      </c>
      <c r="M1728" s="29">
        <f t="shared" si="172"/>
        <v>1.8000000000000001E-4</v>
      </c>
      <c r="N1728" s="30">
        <v>4714033636193</v>
      </c>
      <c r="O1728" s="27">
        <v>85</v>
      </c>
      <c r="P1728" s="27">
        <v>8518</v>
      </c>
      <c r="Q1728" s="27" t="s">
        <v>227</v>
      </c>
      <c r="R1728" s="31">
        <f>VLOOKUP(Q1728,[1]Страна!D$1:F$120,2,FALSE)</f>
        <v>0.03</v>
      </c>
      <c r="S1728" s="32" t="s">
        <v>28</v>
      </c>
      <c r="T1728" s="27" t="str">
        <f>VLOOKUP(S1728,[1]Страна!$A$2:$B$246,2,0)</f>
        <v>КИТАЙ</v>
      </c>
      <c r="W1728" s="34"/>
      <c r="X1728" s="35"/>
      <c r="Y1728" s="35"/>
      <c r="Z1728" s="36"/>
      <c r="AA1728" s="37"/>
      <c r="AB1728" s="38"/>
      <c r="AC1728" s="39"/>
    </row>
    <row r="1729" spans="1:29" ht="10.5" customHeight="1">
      <c r="A1729" s="25">
        <v>208377</v>
      </c>
      <c r="B1729" s="26" t="s">
        <v>2279</v>
      </c>
      <c r="C1729" s="27">
        <v>2</v>
      </c>
      <c r="D1729" s="27" t="s">
        <v>26</v>
      </c>
      <c r="E1729" s="28">
        <v>85</v>
      </c>
      <c r="F1729" s="28">
        <v>170</v>
      </c>
      <c r="G1729" s="28">
        <v>5.0999999999999996</v>
      </c>
      <c r="H1729" s="28">
        <v>0.01</v>
      </c>
      <c r="I1729" s="28">
        <v>0.02</v>
      </c>
      <c r="J1729" s="29">
        <v>1.5899999999999999E-4</v>
      </c>
      <c r="K1729" s="28">
        <v>0.02</v>
      </c>
      <c r="L1729" s="28">
        <v>0.04</v>
      </c>
      <c r="M1729" s="29">
        <f t="shared" si="172"/>
        <v>3.1799999999999998E-4</v>
      </c>
      <c r="N1729" s="30">
        <v>4714033636209</v>
      </c>
      <c r="O1729" s="27">
        <v>85</v>
      </c>
      <c r="P1729" s="27">
        <v>8518</v>
      </c>
      <c r="Q1729" s="27" t="s">
        <v>227</v>
      </c>
      <c r="R1729" s="31">
        <f>VLOOKUP(Q1729,[1]Страна!D$1:F$120,2,FALSE)</f>
        <v>0.03</v>
      </c>
      <c r="S1729" s="32" t="s">
        <v>28</v>
      </c>
      <c r="T1729" s="27" t="str">
        <f>VLOOKUP(S1729,[1]Страна!$A$2:$B$246,2,0)</f>
        <v>КИТАЙ</v>
      </c>
      <c r="W1729" s="34"/>
      <c r="X1729" s="35"/>
      <c r="Y1729" s="35"/>
      <c r="Z1729" s="36"/>
      <c r="AA1729" s="37"/>
      <c r="AB1729" s="38"/>
      <c r="AC1729" s="39"/>
    </row>
    <row r="1730" spans="1:29" ht="10.5" customHeight="1">
      <c r="A1730" s="25">
        <v>205094</v>
      </c>
      <c r="B1730" s="26" t="s">
        <v>2280</v>
      </c>
      <c r="C1730" s="27">
        <v>3</v>
      </c>
      <c r="D1730" s="27" t="s">
        <v>26</v>
      </c>
      <c r="E1730" s="28">
        <v>140</v>
      </c>
      <c r="F1730" s="28">
        <v>420</v>
      </c>
      <c r="G1730" s="28">
        <v>12.6</v>
      </c>
      <c r="H1730" s="28">
        <v>0.01</v>
      </c>
      <c r="I1730" s="28">
        <v>0.03</v>
      </c>
      <c r="J1730" s="29">
        <v>4.0000000000000003E-5</v>
      </c>
      <c r="K1730" s="28">
        <v>0.03</v>
      </c>
      <c r="L1730" s="28">
        <v>0.09</v>
      </c>
      <c r="M1730" s="29">
        <f t="shared" si="172"/>
        <v>1.2000000000000002E-4</v>
      </c>
      <c r="N1730" s="30">
        <v>4714033632454</v>
      </c>
      <c r="O1730" s="27">
        <v>85</v>
      </c>
      <c r="P1730" s="27">
        <v>8518</v>
      </c>
      <c r="Q1730" s="27" t="s">
        <v>227</v>
      </c>
      <c r="R1730" s="31">
        <f>VLOOKUP(Q1730,[1]Страна!D$1:F$120,2,FALSE)</f>
        <v>0.03</v>
      </c>
      <c r="S1730" s="32" t="s">
        <v>28</v>
      </c>
      <c r="T1730" s="27" t="str">
        <f>VLOOKUP(S1730,[1]Страна!$A$2:$B$246,2,0)</f>
        <v>КИТАЙ</v>
      </c>
      <c r="W1730" s="34"/>
      <c r="X1730" s="35"/>
      <c r="Y1730" s="35"/>
      <c r="Z1730" s="36"/>
      <c r="AA1730" s="37"/>
      <c r="AB1730" s="38"/>
      <c r="AC1730" s="39"/>
    </row>
    <row r="1731" spans="1:29" ht="10.5" customHeight="1">
      <c r="A1731" s="25">
        <v>134120</v>
      </c>
      <c r="B1731" s="26" t="s">
        <v>2281</v>
      </c>
      <c r="C1731" s="27">
        <v>8</v>
      </c>
      <c r="D1731" s="27" t="s">
        <v>26</v>
      </c>
      <c r="E1731" s="28">
        <v>111</v>
      </c>
      <c r="F1731" s="28">
        <v>888</v>
      </c>
      <c r="G1731" s="28">
        <v>26.64</v>
      </c>
      <c r="H1731" s="28">
        <v>2.1000000000000001E-2</v>
      </c>
      <c r="I1731" s="28">
        <v>4.2000000000000003E-2</v>
      </c>
      <c r="J1731" s="29">
        <v>2.0000000000000001E-4</v>
      </c>
      <c r="K1731" s="28">
        <v>0.16800000000000001</v>
      </c>
      <c r="L1731" s="28">
        <v>0.33600000000000002</v>
      </c>
      <c r="M1731" s="29">
        <f t="shared" si="172"/>
        <v>1.6000000000000001E-3</v>
      </c>
      <c r="N1731" s="30">
        <v>4714033632423</v>
      </c>
      <c r="O1731" s="27">
        <v>85</v>
      </c>
      <c r="P1731" s="27">
        <v>8518</v>
      </c>
      <c r="Q1731" s="27" t="s">
        <v>227</v>
      </c>
      <c r="R1731" s="31">
        <f>VLOOKUP(Q1731,[1]Страна!D$1:F$120,2,FALSE)</f>
        <v>0.03</v>
      </c>
      <c r="S1731" s="32" t="s">
        <v>28</v>
      </c>
      <c r="T1731" s="27" t="str">
        <f>VLOOKUP(S1731,[1]Страна!$A$2:$B$246,2,0)</f>
        <v>КИТАЙ</v>
      </c>
      <c r="W1731" s="34"/>
      <c r="X1731" s="35"/>
      <c r="Y1731" s="35"/>
      <c r="Z1731" s="36"/>
      <c r="AA1731" s="37"/>
      <c r="AB1731" s="38"/>
      <c r="AC1731" s="39"/>
    </row>
    <row r="1732" spans="1:29" ht="10.5" customHeight="1">
      <c r="A1732" s="25">
        <v>83088</v>
      </c>
      <c r="B1732" s="26" t="s">
        <v>2282</v>
      </c>
      <c r="C1732" s="27">
        <v>1</v>
      </c>
      <c r="D1732" s="27" t="s">
        <v>26</v>
      </c>
      <c r="E1732" s="28">
        <v>230</v>
      </c>
      <c r="F1732" s="28">
        <v>230</v>
      </c>
      <c r="G1732" s="28">
        <v>6.8999999999999995</v>
      </c>
      <c r="H1732" s="28">
        <v>0.01</v>
      </c>
      <c r="I1732" s="28">
        <v>0.04</v>
      </c>
      <c r="J1732" s="29">
        <v>4.86E-4</v>
      </c>
      <c r="K1732" s="28">
        <v>0.01</v>
      </c>
      <c r="L1732" s="28">
        <v>0.04</v>
      </c>
      <c r="M1732" s="29">
        <f t="shared" si="172"/>
        <v>4.86E-4</v>
      </c>
      <c r="N1732" s="30">
        <v>4714033632638</v>
      </c>
      <c r="O1732" s="27">
        <v>85</v>
      </c>
      <c r="P1732" s="27">
        <v>8518</v>
      </c>
      <c r="Q1732" s="27" t="s">
        <v>227</v>
      </c>
      <c r="R1732" s="31">
        <f>VLOOKUP(Q1732,[1]Страна!D$1:F$120,2,FALSE)</f>
        <v>0.03</v>
      </c>
      <c r="S1732" s="32" t="s">
        <v>28</v>
      </c>
      <c r="T1732" s="27" t="str">
        <f>VLOOKUP(S1732,[1]Страна!$A$2:$B$246,2,0)</f>
        <v>КИТАЙ</v>
      </c>
      <c r="W1732" s="34"/>
      <c r="X1732" s="35"/>
      <c r="Y1732" s="35"/>
      <c r="Z1732" s="36"/>
      <c r="AA1732" s="37"/>
      <c r="AB1732" s="38"/>
      <c r="AC1732" s="39"/>
    </row>
    <row r="1733" spans="1:29" ht="10.5" customHeight="1">
      <c r="A1733" s="25">
        <v>205093</v>
      </c>
      <c r="B1733" s="26" t="s">
        <v>2283</v>
      </c>
      <c r="C1733" s="27">
        <v>2</v>
      </c>
      <c r="D1733" s="27" t="s">
        <v>26</v>
      </c>
      <c r="E1733" s="28">
        <v>128</v>
      </c>
      <c r="F1733" s="28">
        <v>256</v>
      </c>
      <c r="G1733" s="28">
        <v>7.68</v>
      </c>
      <c r="H1733" s="28">
        <v>0.01</v>
      </c>
      <c r="I1733" s="28">
        <v>0.05</v>
      </c>
      <c r="J1733" s="29">
        <v>5.2800000000000004E-4</v>
      </c>
      <c r="K1733" s="28">
        <v>0.02</v>
      </c>
      <c r="L1733" s="28">
        <v>0.1</v>
      </c>
      <c r="M1733" s="29">
        <f t="shared" si="172"/>
        <v>1.0560000000000001E-3</v>
      </c>
      <c r="N1733" s="30">
        <v>4714033632300</v>
      </c>
      <c r="O1733" s="27">
        <v>85</v>
      </c>
      <c r="P1733" s="27">
        <v>8518</v>
      </c>
      <c r="Q1733" s="27" t="s">
        <v>227</v>
      </c>
      <c r="R1733" s="31">
        <f>VLOOKUP(Q1733,[1]Страна!D$1:F$120,2,FALSE)</f>
        <v>0.03</v>
      </c>
      <c r="S1733" s="32" t="s">
        <v>28</v>
      </c>
      <c r="T1733" s="27" t="str">
        <f>VLOOKUP(S1733,[1]Страна!$A$2:$B$246,2,0)</f>
        <v>КИТАЙ</v>
      </c>
      <c r="W1733" s="34"/>
      <c r="X1733" s="35"/>
      <c r="Y1733" s="35"/>
      <c r="Z1733" s="36"/>
      <c r="AA1733" s="37"/>
      <c r="AB1733" s="38"/>
      <c r="AC1733" s="39"/>
    </row>
    <row r="1734" spans="1:29" ht="10.5" customHeight="1">
      <c r="A1734" s="25">
        <v>190880</v>
      </c>
      <c r="B1734" s="26" t="s">
        <v>2284</v>
      </c>
      <c r="C1734" s="27">
        <v>1</v>
      </c>
      <c r="D1734" s="27" t="s">
        <v>26</v>
      </c>
      <c r="E1734" s="28">
        <v>62</v>
      </c>
      <c r="F1734" s="28">
        <v>62</v>
      </c>
      <c r="G1734" s="28">
        <v>1.86</v>
      </c>
      <c r="H1734" s="28">
        <v>0.02</v>
      </c>
      <c r="I1734" s="28">
        <v>0.02</v>
      </c>
      <c r="J1734" s="29">
        <v>4.8999999999999998E-5</v>
      </c>
      <c r="K1734" s="28">
        <v>0.02</v>
      </c>
      <c r="L1734" s="28">
        <v>0.02</v>
      </c>
      <c r="M1734" s="29">
        <f t="shared" si="172"/>
        <v>4.8999999999999998E-5</v>
      </c>
      <c r="N1734" s="30">
        <v>4714033637046</v>
      </c>
      <c r="O1734" s="27">
        <v>85</v>
      </c>
      <c r="P1734" s="27">
        <v>8518</v>
      </c>
      <c r="Q1734" s="27" t="s">
        <v>227</v>
      </c>
      <c r="R1734" s="31">
        <f>VLOOKUP(Q1734,[1]Страна!D$1:F$120,2,FALSE)</f>
        <v>0.03</v>
      </c>
      <c r="S1734" s="32" t="s">
        <v>28</v>
      </c>
      <c r="T1734" s="27" t="str">
        <f>VLOOKUP(S1734,[1]Страна!$A$2:$B$246,2,0)</f>
        <v>КИТАЙ</v>
      </c>
      <c r="W1734" s="34"/>
      <c r="X1734" s="35"/>
      <c r="Y1734" s="35"/>
      <c r="Z1734" s="36"/>
      <c r="AA1734" s="37"/>
      <c r="AB1734" s="38"/>
      <c r="AC1734" s="39"/>
    </row>
    <row r="1735" spans="1:29" ht="10.5" customHeight="1">
      <c r="A1735" s="25">
        <v>175549</v>
      </c>
      <c r="B1735" s="26" t="s">
        <v>2285</v>
      </c>
      <c r="C1735" s="27">
        <v>1</v>
      </c>
      <c r="D1735" s="27" t="s">
        <v>26</v>
      </c>
      <c r="E1735" s="28">
        <v>74</v>
      </c>
      <c r="F1735" s="28">
        <v>74</v>
      </c>
      <c r="G1735" s="28">
        <v>2.2199999999999998</v>
      </c>
      <c r="H1735" s="28">
        <v>0.02</v>
      </c>
      <c r="I1735" s="28">
        <v>0.03</v>
      </c>
      <c r="J1735" s="29">
        <v>1.08E-4</v>
      </c>
      <c r="K1735" s="28">
        <v>0.02</v>
      </c>
      <c r="L1735" s="28">
        <v>0.02</v>
      </c>
      <c r="M1735" s="29">
        <f t="shared" si="172"/>
        <v>1.08E-4</v>
      </c>
      <c r="N1735" s="30">
        <v>4714033637053</v>
      </c>
      <c r="O1735" s="27">
        <v>85</v>
      </c>
      <c r="P1735" s="27">
        <v>8518</v>
      </c>
      <c r="Q1735" s="27" t="s">
        <v>227</v>
      </c>
      <c r="R1735" s="31">
        <f>VLOOKUP(Q1735,[1]Страна!D$1:F$120,2,FALSE)</f>
        <v>0.03</v>
      </c>
      <c r="S1735" s="32" t="s">
        <v>28</v>
      </c>
      <c r="T1735" s="27" t="str">
        <f>VLOOKUP(S1735,[1]Страна!$A$2:$B$246,2,0)</f>
        <v>КИТАЙ</v>
      </c>
      <c r="W1735" s="34"/>
      <c r="X1735" s="35"/>
      <c r="Y1735" s="35"/>
      <c r="Z1735" s="36"/>
      <c r="AA1735" s="37"/>
      <c r="AB1735" s="38"/>
      <c r="AC1735" s="39"/>
    </row>
    <row r="1736" spans="1:29" ht="10.5" customHeight="1">
      <c r="A1736" s="25">
        <v>83143</v>
      </c>
      <c r="B1736" s="26" t="s">
        <v>2286</v>
      </c>
      <c r="C1736" s="27">
        <v>2</v>
      </c>
      <c r="D1736" s="27" t="s">
        <v>26</v>
      </c>
      <c r="E1736" s="28">
        <v>77</v>
      </c>
      <c r="F1736" s="28">
        <v>154</v>
      </c>
      <c r="G1736" s="28">
        <v>4.62</v>
      </c>
      <c r="H1736" s="28">
        <v>0.05</v>
      </c>
      <c r="I1736" s="28">
        <v>0.1</v>
      </c>
      <c r="J1736" s="29">
        <v>1.08E-4</v>
      </c>
      <c r="K1736" s="28">
        <v>0.1</v>
      </c>
      <c r="L1736" s="28">
        <v>0.2</v>
      </c>
      <c r="M1736" s="29">
        <f t="shared" si="172"/>
        <v>2.1599999999999999E-4</v>
      </c>
      <c r="N1736" s="30">
        <v>4714033637060</v>
      </c>
      <c r="O1736" s="27">
        <v>85</v>
      </c>
      <c r="P1736" s="27">
        <v>8518</v>
      </c>
      <c r="Q1736" s="27" t="s">
        <v>227</v>
      </c>
      <c r="R1736" s="31">
        <f>VLOOKUP(Q1736,[1]Страна!D$1:F$120,2,FALSE)</f>
        <v>0.03</v>
      </c>
      <c r="S1736" s="32" t="s">
        <v>28</v>
      </c>
      <c r="T1736" s="27" t="str">
        <f>VLOOKUP(S1736,[1]Страна!$A$2:$B$246,2,0)</f>
        <v>КИТАЙ</v>
      </c>
      <c r="W1736" s="34"/>
      <c r="X1736" s="35"/>
      <c r="Y1736" s="35"/>
      <c r="Z1736" s="36"/>
      <c r="AA1736" s="37"/>
      <c r="AB1736" s="38"/>
      <c r="AC1736" s="39"/>
    </row>
    <row r="1737" spans="1:29" ht="10.5" customHeight="1">
      <c r="A1737" s="25">
        <v>175550</v>
      </c>
      <c r="B1737" s="26" t="s">
        <v>2287</v>
      </c>
      <c r="C1737" s="27">
        <v>5</v>
      </c>
      <c r="D1737" s="27" t="s">
        <v>26</v>
      </c>
      <c r="E1737" s="28">
        <v>68</v>
      </c>
      <c r="F1737" s="28">
        <v>340</v>
      </c>
      <c r="G1737" s="28">
        <v>10.199999999999999</v>
      </c>
      <c r="H1737" s="28">
        <v>0.02</v>
      </c>
      <c r="I1737" s="28">
        <v>0.02</v>
      </c>
      <c r="J1737" s="29">
        <v>2.4000000000000001E-4</v>
      </c>
      <c r="K1737" s="28">
        <v>0.1</v>
      </c>
      <c r="L1737" s="28">
        <v>0.1</v>
      </c>
      <c r="M1737" s="29">
        <f t="shared" si="172"/>
        <v>1.2000000000000001E-3</v>
      </c>
      <c r="N1737" s="30">
        <v>4714033637077</v>
      </c>
      <c r="O1737" s="27">
        <v>85</v>
      </c>
      <c r="P1737" s="27">
        <v>8518</v>
      </c>
      <c r="Q1737" s="27" t="s">
        <v>227</v>
      </c>
      <c r="R1737" s="31">
        <f>VLOOKUP(Q1737,[1]Страна!D$1:F$120,2,FALSE)</f>
        <v>0.03</v>
      </c>
      <c r="S1737" s="32" t="s">
        <v>28</v>
      </c>
      <c r="T1737" s="27" t="str">
        <f>VLOOKUP(S1737,[1]Страна!$A$2:$B$246,2,0)</f>
        <v>КИТАЙ</v>
      </c>
      <c r="W1737" s="34"/>
      <c r="X1737" s="35"/>
      <c r="Y1737" s="35"/>
      <c r="Z1737" s="36"/>
      <c r="AA1737" s="37"/>
      <c r="AB1737" s="38"/>
      <c r="AC1737" s="39"/>
    </row>
    <row r="1738" spans="1:29" ht="10.5" customHeight="1">
      <c r="A1738" s="25">
        <v>237468</v>
      </c>
      <c r="B1738" s="26" t="s">
        <v>2288</v>
      </c>
      <c r="C1738" s="27">
        <v>1</v>
      </c>
      <c r="D1738" s="27" t="s">
        <v>26</v>
      </c>
      <c r="E1738" s="28">
        <v>524</v>
      </c>
      <c r="F1738" s="28">
        <v>524</v>
      </c>
      <c r="G1738" s="28">
        <v>15.719999999999999</v>
      </c>
      <c r="H1738" s="28">
        <v>0.248</v>
      </c>
      <c r="I1738" s="28">
        <v>0.42</v>
      </c>
      <c r="J1738" s="29">
        <v>6.6E-3</v>
      </c>
      <c r="K1738" s="28">
        <v>0.248</v>
      </c>
      <c r="L1738" s="28">
        <v>0.42</v>
      </c>
      <c r="M1738" s="29">
        <v>6.6E-3</v>
      </c>
      <c r="N1738" s="30">
        <v>0</v>
      </c>
      <c r="O1738" s="27">
        <v>85</v>
      </c>
      <c r="P1738" s="27">
        <v>8518</v>
      </c>
      <c r="Q1738" s="27" t="s">
        <v>227</v>
      </c>
      <c r="R1738" s="31">
        <f>VLOOKUP(Q1738,[1]Страна!D$1:F$120,2,FALSE)</f>
        <v>0.03</v>
      </c>
      <c r="S1738" s="32" t="s">
        <v>28</v>
      </c>
      <c r="T1738" s="27" t="str">
        <f>VLOOKUP(S1738,[1]Страна!$A$2:$B$246,2,0)</f>
        <v>КИТАЙ</v>
      </c>
      <c r="W1738" s="34"/>
      <c r="X1738" s="35"/>
      <c r="Y1738" s="35"/>
      <c r="Z1738" s="36"/>
      <c r="AA1738" s="37"/>
      <c r="AB1738" s="38"/>
      <c r="AC1738" s="39"/>
    </row>
    <row r="1739" spans="1:29" ht="10.5" customHeight="1">
      <c r="A1739" s="25">
        <v>208374</v>
      </c>
      <c r="B1739" s="26" t="s">
        <v>2289</v>
      </c>
      <c r="C1739" s="27">
        <v>1</v>
      </c>
      <c r="D1739" s="27" t="s">
        <v>26</v>
      </c>
      <c r="E1739" s="28">
        <v>663</v>
      </c>
      <c r="F1739" s="28">
        <v>663</v>
      </c>
      <c r="G1739" s="28">
        <v>19.89</v>
      </c>
      <c r="H1739" s="28">
        <v>0.25</v>
      </c>
      <c r="I1739" s="28">
        <v>0.45</v>
      </c>
      <c r="J1739" s="29">
        <v>7.4999999999999997E-3</v>
      </c>
      <c r="K1739" s="28">
        <v>0.25</v>
      </c>
      <c r="L1739" s="28">
        <v>0.45</v>
      </c>
      <c r="M1739" s="29">
        <f>C1739*J1739</f>
        <v>7.4999999999999997E-3</v>
      </c>
      <c r="N1739" s="30">
        <v>4714033630597</v>
      </c>
      <c r="O1739" s="27">
        <v>85</v>
      </c>
      <c r="P1739" s="27">
        <v>8518</v>
      </c>
      <c r="Q1739" s="27" t="s">
        <v>227</v>
      </c>
      <c r="R1739" s="31">
        <f>VLOOKUP(Q1739,[1]Страна!D$1:F$120,2,FALSE)</f>
        <v>0.03</v>
      </c>
      <c r="S1739" s="32" t="s">
        <v>28</v>
      </c>
      <c r="T1739" s="27" t="str">
        <f>VLOOKUP(S1739,[1]Страна!$A$2:$B$246,2,0)</f>
        <v>КИТАЙ</v>
      </c>
      <c r="W1739" s="34"/>
      <c r="X1739" s="35"/>
      <c r="Y1739" s="35"/>
      <c r="Z1739" s="36"/>
      <c r="AA1739" s="37"/>
      <c r="AB1739" s="38"/>
      <c r="AC1739" s="39"/>
    </row>
    <row r="1740" spans="1:29" ht="10.5" customHeight="1">
      <c r="A1740" s="25">
        <v>154931</v>
      </c>
      <c r="B1740" s="26" t="s">
        <v>2290</v>
      </c>
      <c r="C1740" s="27">
        <v>1</v>
      </c>
      <c r="D1740" s="27" t="s">
        <v>26</v>
      </c>
      <c r="E1740" s="28">
        <v>247</v>
      </c>
      <c r="F1740" s="28">
        <v>247</v>
      </c>
      <c r="G1740" s="28">
        <v>7.41</v>
      </c>
      <c r="H1740" s="28">
        <v>0.15</v>
      </c>
      <c r="I1740" s="28">
        <v>0.3</v>
      </c>
      <c r="J1740" s="29">
        <v>3.0000000000000001E-3</v>
      </c>
      <c r="K1740" s="28">
        <v>0.15</v>
      </c>
      <c r="L1740" s="28">
        <v>0.3</v>
      </c>
      <c r="M1740" s="29">
        <v>3.0000000000000001E-3</v>
      </c>
      <c r="N1740" s="30" t="s">
        <v>2291</v>
      </c>
      <c r="O1740" s="27">
        <v>85</v>
      </c>
      <c r="P1740" s="27">
        <v>8518</v>
      </c>
      <c r="Q1740" s="27" t="s">
        <v>227</v>
      </c>
      <c r="R1740" s="31">
        <f>VLOOKUP(Q1740,[1]Страна!D$1:F$120,2,FALSE)</f>
        <v>0.03</v>
      </c>
      <c r="S1740" s="32" t="s">
        <v>28</v>
      </c>
      <c r="T1740" s="27" t="str">
        <f>VLOOKUP(S1740,[1]Страна!$A$2:$B$246,2,0)</f>
        <v>КИТАЙ</v>
      </c>
      <c r="W1740" s="34"/>
      <c r="X1740" s="35"/>
      <c r="Y1740" s="35"/>
      <c r="Z1740" s="36"/>
      <c r="AA1740" s="37"/>
      <c r="AB1740" s="38"/>
      <c r="AC1740" s="39"/>
    </row>
    <row r="1741" spans="1:29" ht="10.5" customHeight="1">
      <c r="A1741" s="25">
        <v>56916</v>
      </c>
      <c r="B1741" s="26" t="s">
        <v>2292</v>
      </c>
      <c r="C1741" s="27">
        <v>1</v>
      </c>
      <c r="D1741" s="27" t="s">
        <v>26</v>
      </c>
      <c r="E1741" s="28">
        <v>502</v>
      </c>
      <c r="F1741" s="28">
        <v>502</v>
      </c>
      <c r="G1741" s="28">
        <v>15.059999999999999</v>
      </c>
      <c r="H1741" s="28">
        <v>0.8</v>
      </c>
      <c r="I1741" s="28">
        <v>0.9</v>
      </c>
      <c r="J1741" s="29">
        <v>6.9119999999999997E-3</v>
      </c>
      <c r="K1741" s="28">
        <v>0.8</v>
      </c>
      <c r="L1741" s="28">
        <v>0.9</v>
      </c>
      <c r="M1741" s="29">
        <f t="shared" ref="M1741:M1758" si="173">C1741*J1741</f>
        <v>6.9119999999999997E-3</v>
      </c>
      <c r="N1741" s="30">
        <v>5055813402584</v>
      </c>
      <c r="O1741" s="27">
        <v>85</v>
      </c>
      <c r="P1741" s="27">
        <v>8518</v>
      </c>
      <c r="Q1741" s="27" t="s">
        <v>1892</v>
      </c>
      <c r="R1741" s="31">
        <f>VLOOKUP(Q1741,[1]Страна!D$1:F$120,2,FALSE)</f>
        <v>0.03</v>
      </c>
      <c r="S1741" s="32" t="s">
        <v>28</v>
      </c>
      <c r="T1741" s="27" t="str">
        <f>VLOOKUP(S1741,[1]Страна!$A$2:$B$246,2,0)</f>
        <v>КИТАЙ</v>
      </c>
      <c r="W1741" s="34"/>
      <c r="X1741" s="35"/>
      <c r="Y1741" s="35"/>
      <c r="Z1741" s="36"/>
      <c r="AA1741" s="37"/>
      <c r="AB1741" s="38"/>
      <c r="AC1741" s="39"/>
    </row>
    <row r="1742" spans="1:29" ht="10.5" customHeight="1">
      <c r="A1742" s="25">
        <v>56919</v>
      </c>
      <c r="B1742" s="26" t="s">
        <v>2293</v>
      </c>
      <c r="C1742" s="27">
        <v>1</v>
      </c>
      <c r="D1742" s="27" t="s">
        <v>26</v>
      </c>
      <c r="E1742" s="28">
        <v>340</v>
      </c>
      <c r="F1742" s="28">
        <v>340</v>
      </c>
      <c r="G1742" s="28">
        <v>10.199999999999999</v>
      </c>
      <c r="H1742" s="28">
        <v>0.9</v>
      </c>
      <c r="I1742" s="28">
        <v>1.1000000000000001</v>
      </c>
      <c r="J1742" s="29">
        <v>3.5999999999999999E-3</v>
      </c>
      <c r="K1742" s="28">
        <v>0.9</v>
      </c>
      <c r="L1742" s="28">
        <v>1.1000000000000001</v>
      </c>
      <c r="M1742" s="29">
        <f t="shared" si="173"/>
        <v>3.5999999999999999E-3</v>
      </c>
      <c r="N1742" s="30">
        <v>5055813403451</v>
      </c>
      <c r="O1742" s="27">
        <v>85</v>
      </c>
      <c r="P1742" s="27">
        <v>8518</v>
      </c>
      <c r="Q1742" s="27" t="s">
        <v>1892</v>
      </c>
      <c r="R1742" s="31">
        <f>VLOOKUP(Q1742,[1]Страна!D$1:F$120,2,FALSE)</f>
        <v>0.03</v>
      </c>
      <c r="S1742" s="32" t="s">
        <v>28</v>
      </c>
      <c r="T1742" s="27" t="str">
        <f>VLOOKUP(S1742,[1]Страна!$A$2:$B$246,2,0)</f>
        <v>КИТАЙ</v>
      </c>
      <c r="W1742" s="34"/>
      <c r="X1742" s="35"/>
      <c r="Y1742" s="35"/>
      <c r="Z1742" s="36"/>
      <c r="AA1742" s="37"/>
      <c r="AB1742" s="38"/>
      <c r="AC1742" s="39"/>
    </row>
    <row r="1743" spans="1:29" ht="10.5" customHeight="1">
      <c r="A1743" s="25">
        <v>56920</v>
      </c>
      <c r="B1743" s="26" t="s">
        <v>2294</v>
      </c>
      <c r="C1743" s="27">
        <v>1</v>
      </c>
      <c r="D1743" s="27" t="s">
        <v>26</v>
      </c>
      <c r="E1743" s="28">
        <v>218</v>
      </c>
      <c r="F1743" s="28">
        <v>218</v>
      </c>
      <c r="G1743" s="28">
        <v>6.54</v>
      </c>
      <c r="H1743" s="28">
        <v>0.8</v>
      </c>
      <c r="I1743" s="28">
        <v>0.9</v>
      </c>
      <c r="J1743" s="29">
        <v>1E-4</v>
      </c>
      <c r="K1743" s="28">
        <v>0.8</v>
      </c>
      <c r="L1743" s="28">
        <v>0.9</v>
      </c>
      <c r="M1743" s="29">
        <f t="shared" si="173"/>
        <v>1E-4</v>
      </c>
      <c r="N1743" s="30">
        <v>5055813403345</v>
      </c>
      <c r="O1743" s="27">
        <v>85</v>
      </c>
      <c r="P1743" s="27">
        <v>8518</v>
      </c>
      <c r="Q1743" s="27" t="s">
        <v>1892</v>
      </c>
      <c r="R1743" s="31">
        <f>VLOOKUP(Q1743,[1]Страна!D$1:F$120,2,FALSE)</f>
        <v>0.03</v>
      </c>
      <c r="S1743" s="32" t="s">
        <v>28</v>
      </c>
      <c r="T1743" s="27" t="str">
        <f>VLOOKUP(S1743,[1]Страна!$A$2:$B$246,2,0)</f>
        <v>КИТАЙ</v>
      </c>
      <c r="W1743" s="34"/>
      <c r="X1743" s="35"/>
      <c r="Y1743" s="35"/>
      <c r="Z1743" s="36"/>
      <c r="AA1743" s="37"/>
      <c r="AB1743" s="38"/>
      <c r="AC1743" s="39"/>
    </row>
    <row r="1744" spans="1:29" ht="10.5" customHeight="1">
      <c r="A1744" s="25">
        <v>56921</v>
      </c>
      <c r="B1744" s="26" t="s">
        <v>2295</v>
      </c>
      <c r="C1744" s="27">
        <v>1</v>
      </c>
      <c r="D1744" s="27" t="s">
        <v>26</v>
      </c>
      <c r="E1744" s="28">
        <v>149</v>
      </c>
      <c r="F1744" s="28">
        <v>149</v>
      </c>
      <c r="G1744" s="28">
        <v>4.47</v>
      </c>
      <c r="H1744" s="28">
        <v>0.15</v>
      </c>
      <c r="I1744" s="28">
        <v>0.2</v>
      </c>
      <c r="J1744" s="29">
        <v>1.7819999999999999E-3</v>
      </c>
      <c r="K1744" s="28">
        <v>0.15</v>
      </c>
      <c r="L1744" s="28">
        <v>0.2</v>
      </c>
      <c r="M1744" s="29">
        <f t="shared" si="173"/>
        <v>1.7819999999999999E-3</v>
      </c>
      <c r="N1744" s="30">
        <v>5055813403369</v>
      </c>
      <c r="O1744" s="27">
        <v>85</v>
      </c>
      <c r="P1744" s="27">
        <v>8518</v>
      </c>
      <c r="Q1744" s="27" t="s">
        <v>227</v>
      </c>
      <c r="R1744" s="31">
        <f>VLOOKUP(Q1744,[1]Страна!D$1:F$120,2,FALSE)</f>
        <v>0.03</v>
      </c>
      <c r="S1744" s="32" t="s">
        <v>28</v>
      </c>
      <c r="T1744" s="27" t="str">
        <f>VLOOKUP(S1744,[1]Страна!$A$2:$B$246,2,0)</f>
        <v>КИТАЙ</v>
      </c>
      <c r="W1744" s="34"/>
      <c r="X1744" s="35"/>
      <c r="Y1744" s="35"/>
      <c r="Z1744" s="36"/>
      <c r="AA1744" s="37"/>
      <c r="AB1744" s="38"/>
      <c r="AC1744" s="39"/>
    </row>
    <row r="1745" spans="1:29" ht="10.5" customHeight="1">
      <c r="A1745" s="25" t="s">
        <v>2296</v>
      </c>
      <c r="B1745" s="26" t="s">
        <v>2297</v>
      </c>
      <c r="C1745" s="27">
        <v>1</v>
      </c>
      <c r="D1745" s="27" t="s">
        <v>220</v>
      </c>
      <c r="E1745" s="28">
        <v>541</v>
      </c>
      <c r="F1745" s="28">
        <v>541</v>
      </c>
      <c r="G1745" s="28">
        <v>0</v>
      </c>
      <c r="H1745" s="28">
        <v>1.9</v>
      </c>
      <c r="I1745" s="28">
        <v>3.2</v>
      </c>
      <c r="J1745" s="29">
        <v>1.2376E-2</v>
      </c>
      <c r="K1745" s="28"/>
      <c r="L1745" s="28"/>
      <c r="M1745" s="29">
        <f t="shared" si="173"/>
        <v>1.2376E-2</v>
      </c>
      <c r="N1745" s="30"/>
      <c r="O1745" s="27">
        <v>84</v>
      </c>
      <c r="P1745" s="27">
        <v>8471</v>
      </c>
      <c r="Q1745" s="27" t="s">
        <v>2298</v>
      </c>
      <c r="R1745" s="31">
        <f>VLOOKUP(Q1745,[1]Страна!D$1:F$120,2,FALSE)</f>
        <v>0</v>
      </c>
      <c r="S1745" s="32" t="s">
        <v>28</v>
      </c>
      <c r="T1745" s="27" t="str">
        <f>VLOOKUP(S1745,[1]Страна!$A$2:$B$246,2,0)</f>
        <v>КИТАЙ</v>
      </c>
      <c r="W1745" s="34"/>
      <c r="X1745" s="35"/>
      <c r="Y1745" s="35"/>
      <c r="Z1745" s="36"/>
      <c r="AA1745" s="37"/>
      <c r="AB1745" s="38"/>
      <c r="AC1745" s="39"/>
    </row>
    <row r="1746" spans="1:29" ht="10.5" customHeight="1">
      <c r="A1746" s="25" t="s">
        <v>2299</v>
      </c>
      <c r="B1746" s="26" t="s">
        <v>2300</v>
      </c>
      <c r="C1746" s="27">
        <v>12</v>
      </c>
      <c r="D1746" s="27" t="s">
        <v>220</v>
      </c>
      <c r="E1746" s="28">
        <v>271</v>
      </c>
      <c r="F1746" s="28">
        <v>3252</v>
      </c>
      <c r="G1746" s="28">
        <v>0</v>
      </c>
      <c r="H1746" s="28">
        <v>2.8333333333333335</v>
      </c>
      <c r="I1746" s="28">
        <v>3.3333333333333335</v>
      </c>
      <c r="J1746" s="29">
        <v>1.2376E-2</v>
      </c>
      <c r="K1746" s="28"/>
      <c r="L1746" s="28"/>
      <c r="M1746" s="29">
        <f t="shared" si="173"/>
        <v>0.14851200000000001</v>
      </c>
      <c r="N1746" s="30"/>
      <c r="O1746" s="27">
        <v>84</v>
      </c>
      <c r="P1746" s="27">
        <v>8471</v>
      </c>
      <c r="Q1746" s="27" t="s">
        <v>2298</v>
      </c>
      <c r="R1746" s="31">
        <f>VLOOKUP(Q1746,[1]Страна!D$1:F$120,2,FALSE)</f>
        <v>0</v>
      </c>
      <c r="S1746" s="32" t="s">
        <v>28</v>
      </c>
      <c r="T1746" s="27" t="str">
        <f>VLOOKUP(S1746,[1]Страна!$A$2:$B$246,2,0)</f>
        <v>КИТАЙ</v>
      </c>
      <c r="W1746" s="34"/>
      <c r="X1746" s="35"/>
      <c r="Y1746" s="35"/>
      <c r="Z1746" s="36"/>
      <c r="AA1746" s="37"/>
      <c r="AB1746" s="38"/>
      <c r="AC1746" s="39"/>
    </row>
    <row r="1747" spans="1:29" ht="10.5" customHeight="1">
      <c r="A1747" s="25" t="s">
        <v>2301</v>
      </c>
      <c r="B1747" s="26" t="s">
        <v>2300</v>
      </c>
      <c r="C1747" s="27">
        <v>6</v>
      </c>
      <c r="D1747" s="27" t="s">
        <v>220</v>
      </c>
      <c r="E1747" s="28">
        <v>284</v>
      </c>
      <c r="F1747" s="28">
        <v>1704</v>
      </c>
      <c r="G1747" s="28">
        <v>0</v>
      </c>
      <c r="H1747" s="28">
        <v>2.5</v>
      </c>
      <c r="I1747" s="28">
        <v>3</v>
      </c>
      <c r="J1747" s="29">
        <v>1.2376E-2</v>
      </c>
      <c r="K1747" s="28"/>
      <c r="L1747" s="28"/>
      <c r="M1747" s="29">
        <f t="shared" si="173"/>
        <v>7.4256000000000003E-2</v>
      </c>
      <c r="N1747" s="30"/>
      <c r="O1747" s="27">
        <v>84</v>
      </c>
      <c r="P1747" s="27">
        <v>8471</v>
      </c>
      <c r="Q1747" s="27" t="s">
        <v>2298</v>
      </c>
      <c r="R1747" s="31">
        <f>VLOOKUP(Q1747,[1]Страна!D$1:F$120,2,FALSE)</f>
        <v>0</v>
      </c>
      <c r="S1747" s="32" t="s">
        <v>28</v>
      </c>
      <c r="T1747" s="27" t="str">
        <f>VLOOKUP(S1747,[1]Страна!$A$2:$B$246,2,0)</f>
        <v>КИТАЙ</v>
      </c>
      <c r="W1747" s="34"/>
      <c r="X1747" s="35"/>
      <c r="Y1747" s="35"/>
      <c r="Z1747" s="36"/>
      <c r="AA1747" s="37"/>
      <c r="AB1747" s="38"/>
      <c r="AC1747" s="39"/>
    </row>
    <row r="1748" spans="1:29" ht="10.5" customHeight="1">
      <c r="A1748" s="25" t="s">
        <v>2302</v>
      </c>
      <c r="B1748" s="26" t="s">
        <v>2300</v>
      </c>
      <c r="C1748" s="27">
        <v>23</v>
      </c>
      <c r="D1748" s="27" t="s">
        <v>220</v>
      </c>
      <c r="E1748" s="28">
        <v>416</v>
      </c>
      <c r="F1748" s="28">
        <v>9568</v>
      </c>
      <c r="G1748" s="28">
        <v>0</v>
      </c>
      <c r="H1748" s="28">
        <v>2.8260869565217392</v>
      </c>
      <c r="I1748" s="28">
        <v>3.347826086956522</v>
      </c>
      <c r="J1748" s="29">
        <v>1.2376E-2</v>
      </c>
      <c r="K1748" s="28"/>
      <c r="L1748" s="28"/>
      <c r="M1748" s="29">
        <f t="shared" si="173"/>
        <v>0.28464800000000001</v>
      </c>
      <c r="N1748" s="30"/>
      <c r="O1748" s="27">
        <v>84</v>
      </c>
      <c r="P1748" s="27">
        <v>8471</v>
      </c>
      <c r="Q1748" s="27" t="s">
        <v>2298</v>
      </c>
      <c r="R1748" s="31">
        <f>VLOOKUP(Q1748,[1]Страна!D$1:F$120,2,FALSE)</f>
        <v>0</v>
      </c>
      <c r="S1748" s="32" t="s">
        <v>28</v>
      </c>
      <c r="T1748" s="27" t="str">
        <f>VLOOKUP(S1748,[1]Страна!$A$2:$B$246,2,0)</f>
        <v>КИТАЙ</v>
      </c>
      <c r="W1748" s="34"/>
      <c r="X1748" s="35"/>
      <c r="Y1748" s="35"/>
      <c r="Z1748" s="36"/>
      <c r="AA1748" s="37"/>
      <c r="AB1748" s="38"/>
      <c r="AC1748" s="39"/>
    </row>
    <row r="1749" spans="1:29" ht="10.5" customHeight="1">
      <c r="A1749" s="25" t="s">
        <v>2303</v>
      </c>
      <c r="B1749" s="26" t="s">
        <v>2304</v>
      </c>
      <c r="C1749" s="27">
        <v>2</v>
      </c>
      <c r="D1749" s="27" t="s">
        <v>220</v>
      </c>
      <c r="E1749" s="28">
        <v>265</v>
      </c>
      <c r="F1749" s="28">
        <v>530</v>
      </c>
      <c r="G1749" s="28">
        <v>0</v>
      </c>
      <c r="H1749" s="28">
        <v>2.5</v>
      </c>
      <c r="I1749" s="28">
        <v>3</v>
      </c>
      <c r="J1749" s="29">
        <v>1.2376E-2</v>
      </c>
      <c r="K1749" s="28"/>
      <c r="L1749" s="28"/>
      <c r="M1749" s="29">
        <f t="shared" si="173"/>
        <v>2.4752E-2</v>
      </c>
      <c r="N1749" s="30"/>
      <c r="O1749" s="27">
        <v>84</v>
      </c>
      <c r="P1749" s="27">
        <v>8471</v>
      </c>
      <c r="Q1749" s="27" t="s">
        <v>2298</v>
      </c>
      <c r="R1749" s="31">
        <f>VLOOKUP(Q1749,[1]Страна!D$1:F$120,2,FALSE)</f>
        <v>0</v>
      </c>
      <c r="S1749" s="32" t="s">
        <v>28</v>
      </c>
      <c r="T1749" s="27" t="str">
        <f>VLOOKUP(S1749,[1]Страна!$A$2:$B$246,2,0)</f>
        <v>КИТАЙ</v>
      </c>
      <c r="W1749" s="34"/>
      <c r="X1749" s="35"/>
      <c r="Y1749" s="35"/>
      <c r="Z1749" s="36"/>
      <c r="AA1749" s="37"/>
      <c r="AB1749" s="38"/>
      <c r="AC1749" s="39"/>
    </row>
    <row r="1750" spans="1:29" ht="10.5" customHeight="1">
      <c r="A1750" s="25" t="s">
        <v>2305</v>
      </c>
      <c r="B1750" s="26" t="s">
        <v>2306</v>
      </c>
      <c r="C1750" s="27">
        <v>1</v>
      </c>
      <c r="D1750" s="27" t="s">
        <v>220</v>
      </c>
      <c r="E1750" s="28">
        <v>1051</v>
      </c>
      <c r="F1750" s="28">
        <v>1051</v>
      </c>
      <c r="G1750" s="28">
        <v>0</v>
      </c>
      <c r="H1750" s="28">
        <v>2</v>
      </c>
      <c r="I1750" s="28">
        <v>3</v>
      </c>
      <c r="J1750" s="29">
        <v>1.2376E-2</v>
      </c>
      <c r="K1750" s="28"/>
      <c r="L1750" s="28"/>
      <c r="M1750" s="29">
        <f t="shared" si="173"/>
        <v>1.2376E-2</v>
      </c>
      <c r="N1750" s="30"/>
      <c r="O1750" s="27">
        <v>84</v>
      </c>
      <c r="P1750" s="27">
        <v>8471</v>
      </c>
      <c r="Q1750" s="27" t="s">
        <v>2298</v>
      </c>
      <c r="R1750" s="31">
        <f>VLOOKUP(Q1750,[1]Страна!D$1:F$120,2,FALSE)</f>
        <v>0</v>
      </c>
      <c r="S1750" s="32" t="s">
        <v>28</v>
      </c>
      <c r="T1750" s="27" t="str">
        <f>VLOOKUP(S1750,[1]Страна!$A$2:$B$246,2,0)</f>
        <v>КИТАЙ</v>
      </c>
      <c r="W1750" s="34"/>
      <c r="X1750" s="35"/>
      <c r="Y1750" s="35"/>
      <c r="Z1750" s="36"/>
      <c r="AA1750" s="37"/>
      <c r="AB1750" s="38"/>
      <c r="AC1750" s="39"/>
    </row>
    <row r="1751" spans="1:29" ht="10.5" customHeight="1">
      <c r="A1751" s="25">
        <v>203442</v>
      </c>
      <c r="B1751" s="26" t="s">
        <v>2307</v>
      </c>
      <c r="C1751" s="27">
        <v>1</v>
      </c>
      <c r="D1751" s="27" t="s">
        <v>26</v>
      </c>
      <c r="E1751" s="28">
        <v>13277</v>
      </c>
      <c r="F1751" s="28">
        <v>13277</v>
      </c>
      <c r="G1751" s="28">
        <v>0</v>
      </c>
      <c r="H1751" s="28">
        <v>4</v>
      </c>
      <c r="I1751" s="28">
        <v>4.7</v>
      </c>
      <c r="J1751" s="29">
        <v>1.2376E-2</v>
      </c>
      <c r="K1751" s="28">
        <v>4</v>
      </c>
      <c r="L1751" s="28">
        <v>4.7</v>
      </c>
      <c r="M1751" s="29">
        <f t="shared" si="173"/>
        <v>1.2376E-2</v>
      </c>
      <c r="N1751" s="30">
        <v>0</v>
      </c>
      <c r="O1751" s="27">
        <v>84</v>
      </c>
      <c r="P1751" s="27">
        <v>8471</v>
      </c>
      <c r="Q1751" s="27" t="s">
        <v>2298</v>
      </c>
      <c r="R1751" s="31">
        <f>VLOOKUP(Q1751,[1]Страна!D$1:F$120,2,FALSE)</f>
        <v>0</v>
      </c>
      <c r="S1751" s="32" t="s">
        <v>28</v>
      </c>
      <c r="T1751" s="27" t="str">
        <f>VLOOKUP(S1751,[1]Страна!$A$2:$B$246,2,0)</f>
        <v>КИТАЙ</v>
      </c>
      <c r="W1751" s="34"/>
      <c r="X1751" s="35"/>
      <c r="Y1751" s="35"/>
      <c r="Z1751" s="36"/>
      <c r="AA1751" s="37"/>
      <c r="AB1751" s="38"/>
      <c r="AC1751" s="39"/>
    </row>
    <row r="1752" spans="1:29" ht="10.5" customHeight="1">
      <c r="A1752" s="25">
        <v>195874</v>
      </c>
      <c r="B1752" s="26" t="s">
        <v>2308</v>
      </c>
      <c r="C1752" s="27">
        <v>1</v>
      </c>
      <c r="D1752" s="27" t="s">
        <v>26</v>
      </c>
      <c r="E1752" s="28">
        <v>14907</v>
      </c>
      <c r="F1752" s="28">
        <v>14907</v>
      </c>
      <c r="G1752" s="28">
        <v>0</v>
      </c>
      <c r="H1752" s="28">
        <v>2.2999999999999998</v>
      </c>
      <c r="I1752" s="28">
        <v>3.5</v>
      </c>
      <c r="J1752" s="29">
        <v>1.0607999999999999E-2</v>
      </c>
      <c r="K1752" s="28">
        <v>2.2999999999999998</v>
      </c>
      <c r="L1752" s="28">
        <v>3.5</v>
      </c>
      <c r="M1752" s="29">
        <f t="shared" si="173"/>
        <v>1.0607999999999999E-2</v>
      </c>
      <c r="N1752" s="30">
        <v>0</v>
      </c>
      <c r="O1752" s="27">
        <v>84</v>
      </c>
      <c r="P1752" s="27">
        <v>8471</v>
      </c>
      <c r="Q1752" s="27" t="s">
        <v>2298</v>
      </c>
      <c r="R1752" s="31">
        <f>VLOOKUP(Q1752,[1]Страна!D$1:F$120,2,FALSE)</f>
        <v>0</v>
      </c>
      <c r="S1752" s="32" t="s">
        <v>28</v>
      </c>
      <c r="T1752" s="27" t="str">
        <f>VLOOKUP(S1752,[1]Страна!$A$2:$B$246,2,0)</f>
        <v>КИТАЙ</v>
      </c>
      <c r="W1752" s="34"/>
      <c r="X1752" s="35"/>
      <c r="Y1752" s="35"/>
      <c r="Z1752" s="36"/>
      <c r="AA1752" s="37"/>
      <c r="AB1752" s="38"/>
      <c r="AC1752" s="39"/>
    </row>
    <row r="1753" spans="1:29" ht="10.5" customHeight="1">
      <c r="A1753" s="25">
        <v>230704</v>
      </c>
      <c r="B1753" s="26" t="s">
        <v>2309</v>
      </c>
      <c r="C1753" s="27">
        <v>1</v>
      </c>
      <c r="D1753" s="27" t="s">
        <v>26</v>
      </c>
      <c r="E1753" s="28">
        <v>16100</v>
      </c>
      <c r="F1753" s="28">
        <v>16100</v>
      </c>
      <c r="G1753" s="28">
        <v>0</v>
      </c>
      <c r="H1753" s="28">
        <v>2.2000000000000002</v>
      </c>
      <c r="I1753" s="28">
        <v>2.7</v>
      </c>
      <c r="J1753" s="29">
        <v>1.2239999999999999E-2</v>
      </c>
      <c r="K1753" s="28">
        <v>2.2000000000000002</v>
      </c>
      <c r="L1753" s="28">
        <v>2.7</v>
      </c>
      <c r="M1753" s="29">
        <f t="shared" si="173"/>
        <v>1.2239999999999999E-2</v>
      </c>
      <c r="N1753" s="30">
        <v>0</v>
      </c>
      <c r="O1753" s="27">
        <v>84</v>
      </c>
      <c r="P1753" s="27">
        <v>8471</v>
      </c>
      <c r="Q1753" s="27" t="s">
        <v>2298</v>
      </c>
      <c r="R1753" s="31">
        <f>VLOOKUP(Q1753,[1]Страна!D$1:F$120,2,FALSE)</f>
        <v>0</v>
      </c>
      <c r="S1753" s="32" t="s">
        <v>28</v>
      </c>
      <c r="T1753" s="27" t="str">
        <f>VLOOKUP(S1753,[1]Страна!$A$2:$B$246,2,0)</f>
        <v>КИТАЙ</v>
      </c>
      <c r="W1753" s="34"/>
      <c r="X1753" s="35"/>
      <c r="Y1753" s="35"/>
      <c r="Z1753" s="36"/>
      <c r="AA1753" s="37"/>
      <c r="AB1753" s="38"/>
      <c r="AC1753" s="39"/>
    </row>
    <row r="1754" spans="1:29" ht="10.5" customHeight="1">
      <c r="A1754" s="25">
        <v>229723</v>
      </c>
      <c r="B1754" s="26" t="s">
        <v>2310</v>
      </c>
      <c r="C1754" s="27">
        <v>1</v>
      </c>
      <c r="D1754" s="27" t="s">
        <v>26</v>
      </c>
      <c r="E1754" s="28">
        <v>13838</v>
      </c>
      <c r="F1754" s="28">
        <v>13838</v>
      </c>
      <c r="G1754" s="28">
        <v>0</v>
      </c>
      <c r="H1754" s="28">
        <v>3</v>
      </c>
      <c r="I1754" s="28">
        <v>3.5</v>
      </c>
      <c r="J1754" s="29">
        <v>1.2376E-2</v>
      </c>
      <c r="K1754" s="28">
        <v>3</v>
      </c>
      <c r="L1754" s="28">
        <v>3.5</v>
      </c>
      <c r="M1754" s="29">
        <f t="shared" si="173"/>
        <v>1.2376E-2</v>
      </c>
      <c r="N1754" s="30">
        <v>0</v>
      </c>
      <c r="O1754" s="27">
        <v>84</v>
      </c>
      <c r="P1754" s="27">
        <v>8471</v>
      </c>
      <c r="Q1754" s="27" t="s">
        <v>2298</v>
      </c>
      <c r="R1754" s="31">
        <f>VLOOKUP(Q1754,[1]Страна!D$1:F$120,2,FALSE)</f>
        <v>0</v>
      </c>
      <c r="S1754" s="32" t="s">
        <v>28</v>
      </c>
      <c r="T1754" s="27" t="str">
        <f>VLOOKUP(S1754,[1]Страна!$A$2:$B$246,2,0)</f>
        <v>КИТАЙ</v>
      </c>
      <c r="W1754" s="34"/>
      <c r="X1754" s="35"/>
      <c r="Y1754" s="35"/>
      <c r="Z1754" s="36"/>
      <c r="AA1754" s="37"/>
      <c r="AB1754" s="38"/>
      <c r="AC1754" s="39"/>
    </row>
    <row r="1755" spans="1:29" ht="10.5" customHeight="1">
      <c r="A1755" s="25">
        <v>222788</v>
      </c>
      <c r="B1755" s="26" t="s">
        <v>2311</v>
      </c>
      <c r="C1755" s="27">
        <v>1</v>
      </c>
      <c r="D1755" s="27" t="s">
        <v>26</v>
      </c>
      <c r="E1755" s="28">
        <v>12571</v>
      </c>
      <c r="F1755" s="28">
        <v>12571</v>
      </c>
      <c r="G1755" s="28">
        <v>377.13</v>
      </c>
      <c r="H1755" s="28">
        <v>4</v>
      </c>
      <c r="I1755" s="28">
        <v>4.5</v>
      </c>
      <c r="J1755" s="29">
        <v>1.2376E-2</v>
      </c>
      <c r="K1755" s="28">
        <v>4</v>
      </c>
      <c r="L1755" s="28">
        <v>4.5</v>
      </c>
      <c r="M1755" s="29">
        <f t="shared" si="173"/>
        <v>1.2376E-2</v>
      </c>
      <c r="N1755" s="30">
        <v>0</v>
      </c>
      <c r="O1755" s="27">
        <v>85</v>
      </c>
      <c r="P1755" s="27">
        <v>8518</v>
      </c>
      <c r="Q1755" s="27" t="s">
        <v>2298</v>
      </c>
      <c r="R1755" s="31">
        <f>VLOOKUP(Q1755,[1]Страна!D$1:F$120,2,FALSE)</f>
        <v>0</v>
      </c>
      <c r="S1755" s="32" t="s">
        <v>28</v>
      </c>
      <c r="T1755" s="27" t="str">
        <f>VLOOKUP(S1755,[1]Страна!$A$2:$B$246,2,0)</f>
        <v>КИТАЙ</v>
      </c>
      <c r="W1755" s="34"/>
      <c r="X1755" s="35"/>
      <c r="Y1755" s="35"/>
      <c r="Z1755" s="36"/>
      <c r="AA1755" s="37"/>
      <c r="AB1755" s="38"/>
      <c r="AC1755" s="39"/>
    </row>
    <row r="1756" spans="1:29" ht="10.5" customHeight="1">
      <c r="A1756" s="25" t="s">
        <v>2312</v>
      </c>
      <c r="B1756" s="26" t="s">
        <v>2313</v>
      </c>
      <c r="C1756" s="27">
        <v>16</v>
      </c>
      <c r="D1756" s="27" t="s">
        <v>220</v>
      </c>
      <c r="E1756" s="28">
        <v>242</v>
      </c>
      <c r="F1756" s="28">
        <v>3872</v>
      </c>
      <c r="G1756" s="28">
        <v>0</v>
      </c>
      <c r="H1756" s="28">
        <v>2.3125</v>
      </c>
      <c r="I1756" s="28">
        <v>2.8125</v>
      </c>
      <c r="J1756" s="29">
        <v>1.2376E-2</v>
      </c>
      <c r="K1756" s="28"/>
      <c r="L1756" s="28"/>
      <c r="M1756" s="29">
        <f t="shared" si="173"/>
        <v>0.198016</v>
      </c>
      <c r="N1756" s="30"/>
      <c r="O1756" s="27">
        <v>85</v>
      </c>
      <c r="P1756" s="27">
        <v>8518</v>
      </c>
      <c r="Q1756" s="27" t="s">
        <v>227</v>
      </c>
      <c r="R1756" s="31">
        <f>VLOOKUP(Q1756,[1]Страна!D$1:F$120,2,FALSE)</f>
        <v>0.03</v>
      </c>
      <c r="S1756" s="32" t="s">
        <v>28</v>
      </c>
      <c r="T1756" s="27" t="str">
        <f>VLOOKUP(S1756,[1]Страна!$A$2:$B$246,2,0)</f>
        <v>КИТАЙ</v>
      </c>
      <c r="W1756" s="34"/>
      <c r="X1756" s="35"/>
      <c r="Y1756" s="35"/>
      <c r="Z1756" s="36"/>
      <c r="AA1756" s="37"/>
      <c r="AB1756" s="38"/>
      <c r="AC1756" s="39"/>
    </row>
    <row r="1757" spans="1:29" ht="10.5" customHeight="1">
      <c r="A1757" s="25">
        <v>219522</v>
      </c>
      <c r="B1757" s="26" t="s">
        <v>2314</v>
      </c>
      <c r="C1757" s="27">
        <v>1</v>
      </c>
      <c r="D1757" s="27" t="s">
        <v>26</v>
      </c>
      <c r="E1757" s="28">
        <v>11274</v>
      </c>
      <c r="F1757" s="28">
        <v>11274</v>
      </c>
      <c r="G1757" s="28">
        <v>0</v>
      </c>
      <c r="H1757" s="28">
        <v>1.7</v>
      </c>
      <c r="I1757" s="28">
        <v>2</v>
      </c>
      <c r="J1757" s="29">
        <v>9.8324999999999996E-2</v>
      </c>
      <c r="K1757" s="28">
        <v>1.7</v>
      </c>
      <c r="L1757" s="28">
        <v>2</v>
      </c>
      <c r="M1757" s="29">
        <f t="shared" si="173"/>
        <v>9.8324999999999996E-2</v>
      </c>
      <c r="N1757" s="30">
        <v>8595248135406</v>
      </c>
      <c r="O1757" s="27">
        <v>84</v>
      </c>
      <c r="P1757" s="27">
        <v>8471</v>
      </c>
      <c r="Q1757" s="27" t="s">
        <v>2298</v>
      </c>
      <c r="R1757" s="31">
        <f>VLOOKUP(Q1757,[1]Страна!D$1:F$120,2,FALSE)</f>
        <v>0</v>
      </c>
      <c r="S1757" s="32" t="s">
        <v>28</v>
      </c>
      <c r="T1757" s="27" t="str">
        <f>VLOOKUP(S1757,[1]Страна!$A$2:$B$246,2,0)</f>
        <v>КИТАЙ</v>
      </c>
      <c r="W1757" s="34"/>
      <c r="X1757" s="35"/>
      <c r="Y1757" s="35"/>
      <c r="Z1757" s="36"/>
      <c r="AA1757" s="37"/>
      <c r="AB1757" s="38"/>
      <c r="AC1757" s="39"/>
    </row>
    <row r="1758" spans="1:29" ht="10.5" customHeight="1">
      <c r="A1758" s="25">
        <v>220908</v>
      </c>
      <c r="B1758" s="26" t="s">
        <v>2315</v>
      </c>
      <c r="C1758" s="27">
        <v>1</v>
      </c>
      <c r="D1758" s="27" t="s">
        <v>26</v>
      </c>
      <c r="E1758" s="28">
        <v>11254</v>
      </c>
      <c r="F1758" s="28">
        <v>11254</v>
      </c>
      <c r="G1758" s="28">
        <v>0</v>
      </c>
      <c r="H1758" s="28">
        <v>1.7</v>
      </c>
      <c r="I1758" s="28">
        <v>2</v>
      </c>
      <c r="J1758" s="29">
        <v>8.8000000000000005E-3</v>
      </c>
      <c r="K1758" s="28">
        <v>1.7</v>
      </c>
      <c r="L1758" s="28">
        <v>2</v>
      </c>
      <c r="M1758" s="29">
        <f t="shared" si="173"/>
        <v>8.8000000000000005E-3</v>
      </c>
      <c r="N1758" s="30">
        <v>8595248135420</v>
      </c>
      <c r="O1758" s="27">
        <v>84</v>
      </c>
      <c r="P1758" s="27">
        <v>8471</v>
      </c>
      <c r="Q1758" s="27" t="s">
        <v>2298</v>
      </c>
      <c r="R1758" s="31">
        <f>VLOOKUP(Q1758,[1]Страна!D$1:F$120,2,FALSE)</f>
        <v>0</v>
      </c>
      <c r="S1758" s="32" t="s">
        <v>28</v>
      </c>
      <c r="T1758" s="27" t="str">
        <f>VLOOKUP(S1758,[1]Страна!$A$2:$B$246,2,0)</f>
        <v>КИТАЙ</v>
      </c>
      <c r="W1758" s="34"/>
      <c r="X1758" s="35"/>
      <c r="Y1758" s="35"/>
      <c r="Z1758" s="36"/>
      <c r="AA1758" s="37"/>
      <c r="AB1758" s="38"/>
      <c r="AC1758" s="39"/>
    </row>
    <row r="1759" spans="1:29" ht="10.5" customHeight="1">
      <c r="A1759" s="25">
        <v>219521</v>
      </c>
      <c r="B1759" s="26" t="s">
        <v>2316</v>
      </c>
      <c r="C1759" s="27">
        <v>1</v>
      </c>
      <c r="D1759" s="27" t="s">
        <v>26</v>
      </c>
      <c r="E1759" s="28">
        <v>10124</v>
      </c>
      <c r="F1759" s="28">
        <v>10124</v>
      </c>
      <c r="G1759" s="28">
        <v>0</v>
      </c>
      <c r="H1759" s="28">
        <v>1.8</v>
      </c>
      <c r="I1759" s="28">
        <v>2</v>
      </c>
      <c r="J1759" s="29">
        <v>1.0584E-2</v>
      </c>
      <c r="K1759" s="28">
        <v>1.8</v>
      </c>
      <c r="L1759" s="28">
        <v>2</v>
      </c>
      <c r="M1759" s="29">
        <v>1.0584E-2</v>
      </c>
      <c r="N1759" s="30" t="s">
        <v>2317</v>
      </c>
      <c r="O1759" s="27">
        <v>84</v>
      </c>
      <c r="P1759" s="27">
        <v>8471</v>
      </c>
      <c r="Q1759" s="27" t="s">
        <v>2298</v>
      </c>
      <c r="R1759" s="31">
        <f>VLOOKUP(Q1759,[1]Страна!D$1:F$120,2,FALSE)</f>
        <v>0</v>
      </c>
      <c r="S1759" s="32" t="s">
        <v>28</v>
      </c>
      <c r="T1759" s="27" t="str">
        <f>VLOOKUP(S1759,[1]Страна!$A$2:$B$246,2,0)</f>
        <v>КИТАЙ</v>
      </c>
      <c r="W1759" s="34"/>
      <c r="X1759" s="35"/>
      <c r="Y1759" s="35"/>
      <c r="Z1759" s="36"/>
      <c r="AA1759" s="37"/>
      <c r="AB1759" s="38"/>
      <c r="AC1759" s="39"/>
    </row>
    <row r="1760" spans="1:29" ht="10.5" customHeight="1">
      <c r="A1760" s="25">
        <v>220909</v>
      </c>
      <c r="B1760" s="26" t="s">
        <v>2318</v>
      </c>
      <c r="C1760" s="27">
        <v>1</v>
      </c>
      <c r="D1760" s="27" t="s">
        <v>26</v>
      </c>
      <c r="E1760" s="28">
        <v>12759</v>
      </c>
      <c r="F1760" s="28">
        <v>12759</v>
      </c>
      <c r="G1760" s="28">
        <v>0</v>
      </c>
      <c r="H1760" s="28">
        <v>1.7</v>
      </c>
      <c r="I1760" s="28">
        <v>2</v>
      </c>
      <c r="J1760" s="29">
        <v>6.1599999999999997E-3</v>
      </c>
      <c r="K1760" s="28">
        <v>1.7</v>
      </c>
      <c r="L1760" s="28">
        <v>2</v>
      </c>
      <c r="M1760" s="29">
        <f t="shared" ref="M1760:M1778" si="174">C1760*J1760</f>
        <v>6.1599999999999997E-3</v>
      </c>
      <c r="N1760" s="30">
        <v>8595248135321</v>
      </c>
      <c r="O1760" s="27">
        <v>84</v>
      </c>
      <c r="P1760" s="27">
        <v>8472</v>
      </c>
      <c r="Q1760" s="27" t="s">
        <v>2298</v>
      </c>
      <c r="R1760" s="31">
        <f>VLOOKUP(Q1760,[1]Страна!D$1:F$120,2,FALSE)</f>
        <v>0</v>
      </c>
      <c r="S1760" s="32" t="s">
        <v>28</v>
      </c>
      <c r="T1760" s="27" t="str">
        <f>VLOOKUP(S1760,[1]Страна!$A$2:$B$246,2,0)</f>
        <v>КИТАЙ</v>
      </c>
      <c r="W1760" s="34"/>
      <c r="X1760" s="35"/>
      <c r="Y1760" s="35"/>
      <c r="Z1760" s="36"/>
      <c r="AA1760" s="37"/>
      <c r="AB1760" s="38"/>
      <c r="AC1760" s="39"/>
    </row>
    <row r="1761" spans="1:29" ht="10.5" customHeight="1">
      <c r="A1761" s="25">
        <v>178879</v>
      </c>
      <c r="B1761" s="26" t="s">
        <v>2319</v>
      </c>
      <c r="C1761" s="27">
        <v>1</v>
      </c>
      <c r="D1761" s="27" t="s">
        <v>26</v>
      </c>
      <c r="E1761" s="28">
        <v>2593</v>
      </c>
      <c r="F1761" s="28">
        <v>2593</v>
      </c>
      <c r="G1761" s="28">
        <v>77.789999999999992</v>
      </c>
      <c r="H1761" s="28">
        <v>8.3000000000000007</v>
      </c>
      <c r="I1761" s="28">
        <v>9</v>
      </c>
      <c r="J1761" s="29">
        <v>2.9899999999999999E-2</v>
      </c>
      <c r="K1761" s="28">
        <v>8.3000000000000007</v>
      </c>
      <c r="L1761" s="28">
        <v>9</v>
      </c>
      <c r="M1761" s="29">
        <f t="shared" si="174"/>
        <v>2.9899999999999999E-2</v>
      </c>
      <c r="N1761" s="30">
        <v>4650064771864</v>
      </c>
      <c r="O1761" s="27">
        <v>85</v>
      </c>
      <c r="P1761" s="27">
        <v>8516</v>
      </c>
      <c r="Q1761" s="27" t="s">
        <v>57</v>
      </c>
      <c r="R1761" s="31">
        <f>VLOOKUP(Q1761,[1]Страна!D$1:F$120,2,FALSE)</f>
        <v>0.03</v>
      </c>
      <c r="S1761" s="32" t="s">
        <v>28</v>
      </c>
      <c r="T1761" s="27" t="str">
        <f>VLOOKUP(S1761,[1]Страна!$A$2:$B$246,2,0)</f>
        <v>КИТАЙ</v>
      </c>
      <c r="W1761" s="34"/>
      <c r="X1761" s="35"/>
      <c r="Y1761" s="35"/>
      <c r="Z1761" s="36"/>
      <c r="AA1761" s="37"/>
      <c r="AB1761" s="38"/>
      <c r="AC1761" s="39"/>
    </row>
    <row r="1762" spans="1:29" ht="10.5" customHeight="1">
      <c r="A1762" s="25" t="s">
        <v>2320</v>
      </c>
      <c r="B1762" s="26" t="s">
        <v>2321</v>
      </c>
      <c r="C1762" s="27">
        <v>14</v>
      </c>
      <c r="D1762" s="27" t="s">
        <v>220</v>
      </c>
      <c r="E1762" s="28">
        <v>39</v>
      </c>
      <c r="F1762" s="28">
        <v>546</v>
      </c>
      <c r="G1762" s="28">
        <v>16.38</v>
      </c>
      <c r="H1762" s="28">
        <v>13.214285714285714</v>
      </c>
      <c r="I1762" s="28">
        <v>14.357142857142858</v>
      </c>
      <c r="J1762" s="29">
        <v>3.6894000000000003E-2</v>
      </c>
      <c r="K1762" s="28"/>
      <c r="L1762" s="28"/>
      <c r="M1762" s="29">
        <f t="shared" si="174"/>
        <v>0.51651600000000009</v>
      </c>
      <c r="N1762" s="30"/>
      <c r="O1762" s="27">
        <v>85</v>
      </c>
      <c r="P1762" s="27">
        <v>8516</v>
      </c>
      <c r="Q1762" s="27" t="s">
        <v>57</v>
      </c>
      <c r="R1762" s="31">
        <f>VLOOKUP(Q1762,[1]Страна!D$1:F$120,2,FALSE)</f>
        <v>0.03</v>
      </c>
      <c r="S1762" s="32" t="s">
        <v>28</v>
      </c>
      <c r="T1762" s="27" t="str">
        <f>VLOOKUP(S1762,[1]Страна!$A$2:$B$246,2,0)</f>
        <v>КИТАЙ</v>
      </c>
      <c r="W1762" s="34"/>
      <c r="X1762" s="35"/>
      <c r="Y1762" s="35"/>
      <c r="Z1762" s="36"/>
      <c r="AA1762" s="37"/>
      <c r="AB1762" s="38"/>
      <c r="AC1762" s="39"/>
    </row>
    <row r="1763" spans="1:29" ht="10.5" customHeight="1">
      <c r="A1763" s="25" t="s">
        <v>2322</v>
      </c>
      <c r="B1763" s="26" t="s">
        <v>2323</v>
      </c>
      <c r="C1763" s="27">
        <v>50</v>
      </c>
      <c r="D1763" s="27" t="s">
        <v>220</v>
      </c>
      <c r="E1763" s="28">
        <v>47</v>
      </c>
      <c r="F1763" s="28">
        <v>2350</v>
      </c>
      <c r="G1763" s="28">
        <v>70.5</v>
      </c>
      <c r="H1763" s="28">
        <v>13.3</v>
      </c>
      <c r="I1763" s="28">
        <v>14.3</v>
      </c>
      <c r="J1763" s="29">
        <v>3.6894000000000003E-2</v>
      </c>
      <c r="K1763" s="28"/>
      <c r="L1763" s="28"/>
      <c r="M1763" s="29">
        <f t="shared" si="174"/>
        <v>1.8447000000000002</v>
      </c>
      <c r="N1763" s="30"/>
      <c r="O1763" s="27">
        <v>85</v>
      </c>
      <c r="P1763" s="27">
        <v>8516</v>
      </c>
      <c r="Q1763" s="27" t="s">
        <v>57</v>
      </c>
      <c r="R1763" s="31">
        <f>VLOOKUP(Q1763,[1]Страна!D$1:F$120,2,FALSE)</f>
        <v>0.03</v>
      </c>
      <c r="S1763" s="32" t="s">
        <v>28</v>
      </c>
      <c r="T1763" s="27" t="str">
        <f>VLOOKUP(S1763,[1]Страна!$A$2:$B$246,2,0)</f>
        <v>КИТАЙ</v>
      </c>
      <c r="W1763" s="34"/>
      <c r="X1763" s="35"/>
      <c r="Y1763" s="35"/>
      <c r="Z1763" s="36"/>
      <c r="AA1763" s="37"/>
      <c r="AB1763" s="38"/>
      <c r="AC1763" s="39"/>
    </row>
    <row r="1764" spans="1:29" ht="10.5" customHeight="1">
      <c r="A1764" s="25" t="s">
        <v>2324</v>
      </c>
      <c r="B1764" s="26" t="s">
        <v>2325</v>
      </c>
      <c r="C1764" s="27">
        <v>60</v>
      </c>
      <c r="D1764" s="27" t="s">
        <v>220</v>
      </c>
      <c r="E1764" s="28">
        <v>29</v>
      </c>
      <c r="F1764" s="28">
        <v>1740</v>
      </c>
      <c r="G1764" s="28">
        <v>52.199999999999996</v>
      </c>
      <c r="H1764" s="28">
        <v>11.35</v>
      </c>
      <c r="I1764" s="28">
        <v>12.35</v>
      </c>
      <c r="J1764" s="29">
        <v>3.6894000000000003E-2</v>
      </c>
      <c r="K1764" s="28"/>
      <c r="L1764" s="28"/>
      <c r="M1764" s="29">
        <f t="shared" si="174"/>
        <v>2.2136400000000003</v>
      </c>
      <c r="N1764" s="30"/>
      <c r="O1764" s="27">
        <v>85</v>
      </c>
      <c r="P1764" s="27">
        <v>8516</v>
      </c>
      <c r="Q1764" s="27" t="s">
        <v>57</v>
      </c>
      <c r="R1764" s="31">
        <f>VLOOKUP(Q1764,[1]Страна!D$1:F$120,2,FALSE)</f>
        <v>0.03</v>
      </c>
      <c r="S1764" s="32" t="s">
        <v>28</v>
      </c>
      <c r="T1764" s="27" t="str">
        <f>VLOOKUP(S1764,[1]Страна!$A$2:$B$246,2,0)</f>
        <v>КИТАЙ</v>
      </c>
      <c r="W1764" s="34"/>
      <c r="X1764" s="35"/>
      <c r="Y1764" s="35"/>
      <c r="Z1764" s="36"/>
      <c r="AA1764" s="37"/>
      <c r="AB1764" s="38"/>
      <c r="AC1764" s="39"/>
    </row>
    <row r="1765" spans="1:29" ht="10.5" customHeight="1">
      <c r="A1765" s="25" t="s">
        <v>2326</v>
      </c>
      <c r="B1765" s="26" t="s">
        <v>2327</v>
      </c>
      <c r="C1765" s="27">
        <v>50</v>
      </c>
      <c r="D1765" s="27" t="s">
        <v>220</v>
      </c>
      <c r="E1765" s="28">
        <v>39</v>
      </c>
      <c r="F1765" s="28">
        <v>1950</v>
      </c>
      <c r="G1765" s="28">
        <v>58.5</v>
      </c>
      <c r="H1765" s="28">
        <v>8.4</v>
      </c>
      <c r="I1765" s="28">
        <v>9.32</v>
      </c>
      <c r="J1765" s="29">
        <v>3.6894000000000003E-2</v>
      </c>
      <c r="K1765" s="28"/>
      <c r="L1765" s="28"/>
      <c r="M1765" s="29">
        <f t="shared" si="174"/>
        <v>1.8447000000000002</v>
      </c>
      <c r="N1765" s="30"/>
      <c r="O1765" s="27">
        <v>85</v>
      </c>
      <c r="P1765" s="27">
        <v>8516</v>
      </c>
      <c r="Q1765" s="27" t="s">
        <v>57</v>
      </c>
      <c r="R1765" s="31">
        <f>VLOOKUP(Q1765,[1]Страна!D$1:F$120,2,FALSE)</f>
        <v>0.03</v>
      </c>
      <c r="S1765" s="32" t="s">
        <v>28</v>
      </c>
      <c r="T1765" s="27" t="str">
        <f>VLOOKUP(S1765,[1]Страна!$A$2:$B$246,2,0)</f>
        <v>КИТАЙ</v>
      </c>
      <c r="W1765" s="34"/>
      <c r="X1765" s="35"/>
      <c r="Y1765" s="35"/>
      <c r="Z1765" s="36"/>
      <c r="AA1765" s="37"/>
      <c r="AB1765" s="38"/>
      <c r="AC1765" s="39"/>
    </row>
    <row r="1766" spans="1:29" ht="10.5" customHeight="1">
      <c r="A1766" s="25" t="s">
        <v>2328</v>
      </c>
      <c r="B1766" s="26" t="s">
        <v>2329</v>
      </c>
      <c r="C1766" s="27">
        <v>200</v>
      </c>
      <c r="D1766" s="27" t="s">
        <v>220</v>
      </c>
      <c r="E1766" s="28">
        <v>44</v>
      </c>
      <c r="F1766" s="28">
        <v>8800</v>
      </c>
      <c r="G1766" s="28">
        <v>264</v>
      </c>
      <c r="H1766" s="28">
        <v>7.1349999999999998</v>
      </c>
      <c r="I1766" s="28">
        <v>8.0350000000000001</v>
      </c>
      <c r="J1766" s="29">
        <v>3.6894000000000003E-2</v>
      </c>
      <c r="K1766" s="28"/>
      <c r="L1766" s="28"/>
      <c r="M1766" s="29">
        <f t="shared" si="174"/>
        <v>7.3788000000000009</v>
      </c>
      <c r="N1766" s="30"/>
      <c r="O1766" s="27">
        <v>85</v>
      </c>
      <c r="P1766" s="27">
        <v>8516</v>
      </c>
      <c r="Q1766" s="27" t="s">
        <v>57</v>
      </c>
      <c r="R1766" s="31">
        <f>VLOOKUP(Q1766,[1]Страна!D$1:F$120,2,FALSE)</f>
        <v>0.03</v>
      </c>
      <c r="S1766" s="32" t="s">
        <v>28</v>
      </c>
      <c r="T1766" s="27" t="str">
        <f>VLOOKUP(S1766,[1]Страна!$A$2:$B$246,2,0)</f>
        <v>КИТАЙ</v>
      </c>
      <c r="W1766" s="34"/>
      <c r="X1766" s="35"/>
      <c r="Y1766" s="35"/>
      <c r="Z1766" s="36"/>
      <c r="AA1766" s="37"/>
      <c r="AB1766" s="38"/>
      <c r="AC1766" s="39"/>
    </row>
    <row r="1767" spans="1:29" ht="10.5" customHeight="1">
      <c r="A1767" s="25" t="s">
        <v>2330</v>
      </c>
      <c r="B1767" s="26" t="s">
        <v>2331</v>
      </c>
      <c r="C1767" s="27">
        <v>50</v>
      </c>
      <c r="D1767" s="27" t="s">
        <v>220</v>
      </c>
      <c r="E1767" s="28">
        <v>39</v>
      </c>
      <c r="F1767" s="28">
        <v>1950</v>
      </c>
      <c r="G1767" s="28">
        <v>58.5</v>
      </c>
      <c r="H1767" s="28">
        <v>8.3000000000000007</v>
      </c>
      <c r="I1767" s="28">
        <v>9.1999999999999993</v>
      </c>
      <c r="J1767" s="29">
        <v>3.6894000000000003E-2</v>
      </c>
      <c r="K1767" s="28"/>
      <c r="L1767" s="28"/>
      <c r="M1767" s="29">
        <f t="shared" si="174"/>
        <v>1.8447000000000002</v>
      </c>
      <c r="N1767" s="30"/>
      <c r="O1767" s="27">
        <v>85</v>
      </c>
      <c r="P1767" s="27">
        <v>8516</v>
      </c>
      <c r="Q1767" s="27" t="s">
        <v>57</v>
      </c>
      <c r="R1767" s="31">
        <f>VLOOKUP(Q1767,[1]Страна!D$1:F$120,2,FALSE)</f>
        <v>0.03</v>
      </c>
      <c r="S1767" s="32" t="s">
        <v>28</v>
      </c>
      <c r="T1767" s="27" t="str">
        <f>VLOOKUP(S1767,[1]Страна!$A$2:$B$246,2,0)</f>
        <v>КИТАЙ</v>
      </c>
      <c r="W1767" s="34"/>
      <c r="X1767" s="35"/>
      <c r="Y1767" s="35"/>
      <c r="Z1767" s="36"/>
      <c r="AA1767" s="37"/>
      <c r="AB1767" s="38"/>
      <c r="AC1767" s="39"/>
    </row>
    <row r="1768" spans="1:29" ht="10.5" customHeight="1">
      <c r="A1768" s="25" t="s">
        <v>2332</v>
      </c>
      <c r="B1768" s="26" t="s">
        <v>2333</v>
      </c>
      <c r="C1768" s="27">
        <v>50</v>
      </c>
      <c r="D1768" s="27" t="s">
        <v>220</v>
      </c>
      <c r="E1768" s="28">
        <v>25</v>
      </c>
      <c r="F1768" s="28">
        <v>1250</v>
      </c>
      <c r="G1768" s="28">
        <v>37.5</v>
      </c>
      <c r="H1768" s="28">
        <v>9.76</v>
      </c>
      <c r="I1768" s="28">
        <v>10.66</v>
      </c>
      <c r="J1768" s="29">
        <v>3.6894000000000003E-2</v>
      </c>
      <c r="K1768" s="28"/>
      <c r="L1768" s="28"/>
      <c r="M1768" s="29">
        <f t="shared" si="174"/>
        <v>1.8447000000000002</v>
      </c>
      <c r="N1768" s="30"/>
      <c r="O1768" s="27">
        <v>85</v>
      </c>
      <c r="P1768" s="27">
        <v>8516</v>
      </c>
      <c r="Q1768" s="27" t="s">
        <v>57</v>
      </c>
      <c r="R1768" s="31">
        <f>VLOOKUP(Q1768,[1]Страна!D$1:F$120,2,FALSE)</f>
        <v>0.03</v>
      </c>
      <c r="S1768" s="32" t="s">
        <v>28</v>
      </c>
      <c r="T1768" s="27" t="str">
        <f>VLOOKUP(S1768,[1]Страна!$A$2:$B$246,2,0)</f>
        <v>КИТАЙ</v>
      </c>
      <c r="W1768" s="34"/>
      <c r="X1768" s="35"/>
      <c r="Y1768" s="35"/>
      <c r="Z1768" s="36"/>
      <c r="AA1768" s="37"/>
      <c r="AB1768" s="38"/>
      <c r="AC1768" s="39"/>
    </row>
    <row r="1769" spans="1:29" ht="10.5" customHeight="1">
      <c r="A1769" s="25" t="s">
        <v>2334</v>
      </c>
      <c r="B1769" s="26" t="s">
        <v>2335</v>
      </c>
      <c r="C1769" s="27">
        <v>15</v>
      </c>
      <c r="D1769" s="27" t="s">
        <v>220</v>
      </c>
      <c r="E1769" s="28">
        <v>2050</v>
      </c>
      <c r="F1769" s="28">
        <v>30750</v>
      </c>
      <c r="G1769" s="28"/>
      <c r="H1769" s="28">
        <v>8.5</v>
      </c>
      <c r="I1769" s="28">
        <v>9.5</v>
      </c>
      <c r="J1769" s="29">
        <v>3.6894000000000003E-2</v>
      </c>
      <c r="K1769" s="28"/>
      <c r="L1769" s="28"/>
      <c r="M1769" s="29">
        <f t="shared" si="174"/>
        <v>0.55341000000000007</v>
      </c>
      <c r="N1769" s="30"/>
      <c r="O1769" s="27">
        <v>85</v>
      </c>
      <c r="P1769" s="27">
        <v>8516</v>
      </c>
      <c r="Q1769" s="27" t="s">
        <v>57</v>
      </c>
      <c r="R1769" s="31">
        <f>VLOOKUP(Q1769,[1]Страна!D$1:F$120,2,FALSE)</f>
        <v>0.03</v>
      </c>
      <c r="S1769" s="32" t="s">
        <v>47</v>
      </c>
      <c r="T1769" s="27" t="str">
        <f>VLOOKUP(S1769,[1]Страна!$A$2:$B$246,2,0)</f>
        <v>РОССИЯ</v>
      </c>
      <c r="W1769" s="34"/>
      <c r="X1769" s="35"/>
      <c r="Y1769" s="35"/>
      <c r="Z1769" s="36"/>
      <c r="AA1769" s="37"/>
      <c r="AB1769" s="38"/>
      <c r="AC1769" s="39"/>
    </row>
    <row r="1770" spans="1:29" ht="10.5" customHeight="1">
      <c r="A1770" s="25" t="s">
        <v>2336</v>
      </c>
      <c r="B1770" s="26" t="s">
        <v>2337</v>
      </c>
      <c r="C1770" s="27">
        <v>15</v>
      </c>
      <c r="D1770" s="27" t="s">
        <v>220</v>
      </c>
      <c r="E1770" s="28">
        <v>2565</v>
      </c>
      <c r="F1770" s="28">
        <v>38475</v>
      </c>
      <c r="G1770" s="28"/>
      <c r="H1770" s="28">
        <v>8.5</v>
      </c>
      <c r="I1770" s="28">
        <v>9.5</v>
      </c>
      <c r="J1770" s="29">
        <v>3.6894000000000003E-2</v>
      </c>
      <c r="K1770" s="28"/>
      <c r="L1770" s="28"/>
      <c r="M1770" s="29">
        <f t="shared" si="174"/>
        <v>0.55341000000000007</v>
      </c>
      <c r="N1770" s="30"/>
      <c r="O1770" s="27">
        <v>85</v>
      </c>
      <c r="P1770" s="27">
        <v>8516</v>
      </c>
      <c r="Q1770" s="27" t="s">
        <v>57</v>
      </c>
      <c r="R1770" s="31">
        <f>VLOOKUP(Q1770,[1]Страна!D$1:F$120,2,FALSE)</f>
        <v>0.03</v>
      </c>
      <c r="S1770" s="32" t="s">
        <v>47</v>
      </c>
      <c r="T1770" s="27" t="str">
        <f>VLOOKUP(S1770,[1]Страна!$A$2:$B$246,2,0)</f>
        <v>РОССИЯ</v>
      </c>
      <c r="W1770" s="34"/>
      <c r="X1770" s="35"/>
      <c r="Y1770" s="35"/>
      <c r="Z1770" s="36"/>
      <c r="AA1770" s="37"/>
      <c r="AB1770" s="38"/>
      <c r="AC1770" s="39"/>
    </row>
    <row r="1771" spans="1:29" ht="10.5" customHeight="1">
      <c r="A1771" s="25" t="s">
        <v>2338</v>
      </c>
      <c r="B1771" s="26" t="s">
        <v>2339</v>
      </c>
      <c r="C1771" s="27">
        <v>20</v>
      </c>
      <c r="D1771" s="27" t="s">
        <v>220</v>
      </c>
      <c r="E1771" s="28">
        <v>2874</v>
      </c>
      <c r="F1771" s="28">
        <v>57480</v>
      </c>
      <c r="G1771" s="28"/>
      <c r="H1771" s="28">
        <v>8.5</v>
      </c>
      <c r="I1771" s="28">
        <v>9.5</v>
      </c>
      <c r="J1771" s="29">
        <v>3.6894000000000003E-2</v>
      </c>
      <c r="K1771" s="28"/>
      <c r="L1771" s="28"/>
      <c r="M1771" s="29">
        <f t="shared" si="174"/>
        <v>0.73788000000000009</v>
      </c>
      <c r="N1771" s="30"/>
      <c r="O1771" s="27">
        <v>85</v>
      </c>
      <c r="P1771" s="27">
        <v>8516</v>
      </c>
      <c r="Q1771" s="27" t="s">
        <v>57</v>
      </c>
      <c r="R1771" s="31">
        <f>VLOOKUP(Q1771,[1]Страна!D$1:F$120,2,FALSE)</f>
        <v>0.03</v>
      </c>
      <c r="S1771" s="32" t="s">
        <v>47</v>
      </c>
      <c r="T1771" s="27" t="str">
        <f>VLOOKUP(S1771,[1]Страна!$A$2:$B$246,2,0)</f>
        <v>РОССИЯ</v>
      </c>
      <c r="W1771" s="34"/>
      <c r="X1771" s="35"/>
      <c r="Y1771" s="35"/>
      <c r="Z1771" s="36"/>
      <c r="AA1771" s="37"/>
      <c r="AB1771" s="38"/>
      <c r="AC1771" s="39"/>
    </row>
    <row r="1772" spans="1:29" ht="10.5" customHeight="1">
      <c r="A1772" s="25" t="s">
        <v>2340</v>
      </c>
      <c r="B1772" s="26" t="s">
        <v>2341</v>
      </c>
      <c r="C1772" s="27">
        <v>20</v>
      </c>
      <c r="D1772" s="27" t="s">
        <v>220</v>
      </c>
      <c r="E1772" s="28">
        <v>1650</v>
      </c>
      <c r="F1772" s="28">
        <v>33000</v>
      </c>
      <c r="G1772" s="28"/>
      <c r="H1772" s="28">
        <v>8.5</v>
      </c>
      <c r="I1772" s="28">
        <v>9.5</v>
      </c>
      <c r="J1772" s="29">
        <v>3.6894000000000003E-2</v>
      </c>
      <c r="K1772" s="28"/>
      <c r="L1772" s="28"/>
      <c r="M1772" s="29">
        <f t="shared" si="174"/>
        <v>0.73788000000000009</v>
      </c>
      <c r="N1772" s="30"/>
      <c r="O1772" s="27">
        <v>85</v>
      </c>
      <c r="P1772" s="27">
        <v>8516</v>
      </c>
      <c r="Q1772" s="27" t="s">
        <v>57</v>
      </c>
      <c r="R1772" s="31">
        <f>VLOOKUP(Q1772,[1]Страна!D$1:F$120,2,FALSE)</f>
        <v>0.03</v>
      </c>
      <c r="S1772" s="32" t="s">
        <v>47</v>
      </c>
      <c r="T1772" s="27" t="str">
        <f>VLOOKUP(S1772,[1]Страна!$A$2:$B$246,2,0)</f>
        <v>РОССИЯ</v>
      </c>
      <c r="W1772" s="34"/>
      <c r="X1772" s="35"/>
      <c r="Y1772" s="35"/>
      <c r="Z1772" s="36"/>
      <c r="AA1772" s="37"/>
      <c r="AB1772" s="38"/>
      <c r="AC1772" s="39"/>
    </row>
    <row r="1773" spans="1:29" ht="10.5" customHeight="1">
      <c r="A1773" s="25" t="s">
        <v>2342</v>
      </c>
      <c r="B1773" s="26" t="s">
        <v>2343</v>
      </c>
      <c r="C1773" s="27">
        <v>20</v>
      </c>
      <c r="D1773" s="27" t="s">
        <v>220</v>
      </c>
      <c r="E1773" s="28">
        <v>1950</v>
      </c>
      <c r="F1773" s="28">
        <v>39000</v>
      </c>
      <c r="G1773" s="28"/>
      <c r="H1773" s="28">
        <v>8.5</v>
      </c>
      <c r="I1773" s="28">
        <v>9.5</v>
      </c>
      <c r="J1773" s="29">
        <v>3.6894000000000003E-2</v>
      </c>
      <c r="K1773" s="28"/>
      <c r="L1773" s="28"/>
      <c r="M1773" s="29">
        <f t="shared" si="174"/>
        <v>0.73788000000000009</v>
      </c>
      <c r="N1773" s="30"/>
      <c r="O1773" s="27">
        <v>85</v>
      </c>
      <c r="P1773" s="27">
        <v>8516</v>
      </c>
      <c r="Q1773" s="27" t="s">
        <v>57</v>
      </c>
      <c r="R1773" s="31">
        <f>VLOOKUP(Q1773,[1]Страна!D$1:F$120,2,FALSE)</f>
        <v>0.03</v>
      </c>
      <c r="S1773" s="32" t="s">
        <v>47</v>
      </c>
      <c r="T1773" s="27" t="str">
        <f>VLOOKUP(S1773,[1]Страна!$A$2:$B$246,2,0)</f>
        <v>РОССИЯ</v>
      </c>
      <c r="W1773" s="34"/>
      <c r="X1773" s="35"/>
      <c r="Y1773" s="35"/>
      <c r="Z1773" s="36"/>
      <c r="AA1773" s="37"/>
      <c r="AB1773" s="38"/>
      <c r="AC1773" s="39"/>
    </row>
    <row r="1774" spans="1:29" ht="10.5" customHeight="1">
      <c r="A1774" s="25" t="s">
        <v>2344</v>
      </c>
      <c r="B1774" s="26" t="s">
        <v>2345</v>
      </c>
      <c r="C1774" s="27">
        <v>10</v>
      </c>
      <c r="D1774" s="27" t="s">
        <v>220</v>
      </c>
      <c r="E1774" s="28">
        <v>2100</v>
      </c>
      <c r="F1774" s="28">
        <v>21000</v>
      </c>
      <c r="G1774" s="28"/>
      <c r="H1774" s="28">
        <v>8.5</v>
      </c>
      <c r="I1774" s="28">
        <v>9.5</v>
      </c>
      <c r="J1774" s="29">
        <v>3.6894000000000003E-2</v>
      </c>
      <c r="K1774" s="28"/>
      <c r="L1774" s="28"/>
      <c r="M1774" s="29">
        <f t="shared" si="174"/>
        <v>0.36894000000000005</v>
      </c>
      <c r="N1774" s="30"/>
      <c r="O1774" s="27">
        <v>85</v>
      </c>
      <c r="P1774" s="27">
        <v>8516</v>
      </c>
      <c r="Q1774" s="27" t="s">
        <v>57</v>
      </c>
      <c r="R1774" s="31">
        <f>VLOOKUP(Q1774,[1]Страна!D$1:F$120,2,FALSE)</f>
        <v>0.03</v>
      </c>
      <c r="S1774" s="32" t="s">
        <v>47</v>
      </c>
      <c r="T1774" s="27" t="str">
        <f>VLOOKUP(S1774,[1]Страна!$A$2:$B$246,2,0)</f>
        <v>РОССИЯ</v>
      </c>
      <c r="W1774" s="34"/>
      <c r="X1774" s="35"/>
      <c r="Y1774" s="35"/>
      <c r="Z1774" s="36"/>
      <c r="AA1774" s="37"/>
      <c r="AB1774" s="38"/>
      <c r="AC1774" s="39"/>
    </row>
    <row r="1775" spans="1:29" ht="10.5" customHeight="1">
      <c r="A1775" s="25" t="s">
        <v>2346</v>
      </c>
      <c r="B1775" s="26" t="s">
        <v>2347</v>
      </c>
      <c r="C1775" s="27">
        <v>20</v>
      </c>
      <c r="D1775" s="27" t="s">
        <v>220</v>
      </c>
      <c r="E1775" s="28">
        <v>2500</v>
      </c>
      <c r="F1775" s="28">
        <v>50000</v>
      </c>
      <c r="G1775" s="28"/>
      <c r="H1775" s="28">
        <v>8.5</v>
      </c>
      <c r="I1775" s="28">
        <v>9.5</v>
      </c>
      <c r="J1775" s="29">
        <v>3.6894000000000003E-2</v>
      </c>
      <c r="K1775" s="28"/>
      <c r="L1775" s="28"/>
      <c r="M1775" s="29">
        <f t="shared" si="174"/>
        <v>0.73788000000000009</v>
      </c>
      <c r="N1775" s="30"/>
      <c r="O1775" s="27">
        <v>85</v>
      </c>
      <c r="P1775" s="27">
        <v>8516</v>
      </c>
      <c r="Q1775" s="27" t="s">
        <v>57</v>
      </c>
      <c r="R1775" s="31">
        <f>VLOOKUP(Q1775,[1]Страна!D$1:F$120,2,FALSE)</f>
        <v>0.03</v>
      </c>
      <c r="S1775" s="32" t="s">
        <v>47</v>
      </c>
      <c r="T1775" s="27" t="str">
        <f>VLOOKUP(S1775,[1]Страна!$A$2:$B$246,2,0)</f>
        <v>РОССИЯ</v>
      </c>
      <c r="W1775" s="34"/>
      <c r="X1775" s="35"/>
      <c r="Y1775" s="35"/>
      <c r="Z1775" s="36"/>
      <c r="AA1775" s="37"/>
      <c r="AB1775" s="38"/>
      <c r="AC1775" s="39"/>
    </row>
    <row r="1776" spans="1:29" ht="10.5" customHeight="1">
      <c r="A1776" s="25" t="s">
        <v>2348</v>
      </c>
      <c r="B1776" s="26" t="s">
        <v>2349</v>
      </c>
      <c r="C1776" s="27">
        <v>50</v>
      </c>
      <c r="D1776" s="27" t="s">
        <v>220</v>
      </c>
      <c r="E1776" s="28">
        <v>37</v>
      </c>
      <c r="F1776" s="28">
        <v>1850</v>
      </c>
      <c r="G1776" s="28">
        <v>55.5</v>
      </c>
      <c r="H1776" s="28">
        <v>13.2</v>
      </c>
      <c r="I1776" s="28">
        <v>14.2</v>
      </c>
      <c r="J1776" s="29">
        <v>3.6894000000000003E-2</v>
      </c>
      <c r="K1776" s="28"/>
      <c r="L1776" s="28"/>
      <c r="M1776" s="29">
        <f t="shared" si="174"/>
        <v>1.8447000000000002</v>
      </c>
      <c r="N1776" s="30"/>
      <c r="O1776" s="27">
        <v>85</v>
      </c>
      <c r="P1776" s="27">
        <v>8516</v>
      </c>
      <c r="Q1776" s="27" t="s">
        <v>57</v>
      </c>
      <c r="R1776" s="31">
        <f>VLOOKUP(Q1776,[1]Страна!D$1:F$120,2,FALSE)</f>
        <v>0.03</v>
      </c>
      <c r="S1776" s="32" t="s">
        <v>28</v>
      </c>
      <c r="T1776" s="27" t="str">
        <f>VLOOKUP(S1776,[1]Страна!$A$2:$B$246,2,0)</f>
        <v>КИТАЙ</v>
      </c>
      <c r="W1776" s="34"/>
      <c r="X1776" s="35"/>
      <c r="Y1776" s="35"/>
      <c r="Z1776" s="36"/>
      <c r="AA1776" s="37"/>
      <c r="AB1776" s="38"/>
      <c r="AC1776" s="39"/>
    </row>
    <row r="1777" spans="1:29" ht="10.5" customHeight="1">
      <c r="A1777" s="25" t="s">
        <v>2350</v>
      </c>
      <c r="B1777" s="26" t="s">
        <v>2351</v>
      </c>
      <c r="C1777" s="27">
        <v>90</v>
      </c>
      <c r="D1777" s="27" t="s">
        <v>220</v>
      </c>
      <c r="E1777" s="28">
        <v>42</v>
      </c>
      <c r="F1777" s="28">
        <v>3780</v>
      </c>
      <c r="G1777" s="28">
        <v>113.39999999999999</v>
      </c>
      <c r="H1777" s="28">
        <v>14.566666666666666</v>
      </c>
      <c r="I1777" s="28">
        <v>15.511111111111111</v>
      </c>
      <c r="J1777" s="29">
        <v>3.6894000000000003E-2</v>
      </c>
      <c r="K1777" s="28"/>
      <c r="L1777" s="28"/>
      <c r="M1777" s="29">
        <f t="shared" si="174"/>
        <v>3.3204600000000002</v>
      </c>
      <c r="N1777" s="30"/>
      <c r="O1777" s="27">
        <v>85</v>
      </c>
      <c r="P1777" s="27">
        <v>8516</v>
      </c>
      <c r="Q1777" s="27" t="s">
        <v>57</v>
      </c>
      <c r="R1777" s="31">
        <f>VLOOKUP(Q1777,[1]Страна!D$1:F$120,2,FALSE)</f>
        <v>0.03</v>
      </c>
      <c r="S1777" s="32" t="s">
        <v>28</v>
      </c>
      <c r="T1777" s="27" t="str">
        <f>VLOOKUP(S1777,[1]Страна!$A$2:$B$246,2,0)</f>
        <v>КИТАЙ</v>
      </c>
      <c r="W1777" s="34"/>
      <c r="X1777" s="35"/>
      <c r="Y1777" s="35"/>
      <c r="Z1777" s="36"/>
      <c r="AA1777" s="37"/>
      <c r="AB1777" s="38"/>
      <c r="AC1777" s="39"/>
    </row>
    <row r="1778" spans="1:29" ht="10.5" customHeight="1">
      <c r="A1778" s="25" t="s">
        <v>2352</v>
      </c>
      <c r="B1778" s="26" t="s">
        <v>2353</v>
      </c>
      <c r="C1778" s="27">
        <v>46</v>
      </c>
      <c r="D1778" s="27" t="s">
        <v>220</v>
      </c>
      <c r="E1778" s="28">
        <v>35</v>
      </c>
      <c r="F1778" s="28">
        <v>1610</v>
      </c>
      <c r="G1778" s="28">
        <v>48.3</v>
      </c>
      <c r="H1778" s="28">
        <v>14.5</v>
      </c>
      <c r="I1778" s="28">
        <v>15.5</v>
      </c>
      <c r="J1778" s="29">
        <v>3.6894000000000003E-2</v>
      </c>
      <c r="K1778" s="28"/>
      <c r="L1778" s="28"/>
      <c r="M1778" s="29">
        <f t="shared" si="174"/>
        <v>1.6971240000000001</v>
      </c>
      <c r="N1778" s="30"/>
      <c r="O1778" s="27">
        <v>85</v>
      </c>
      <c r="P1778" s="27">
        <v>8516</v>
      </c>
      <c r="Q1778" s="27" t="s">
        <v>57</v>
      </c>
      <c r="R1778" s="31">
        <f>VLOOKUP(Q1778,[1]Страна!D$1:F$120,2,FALSE)</f>
        <v>0.03</v>
      </c>
      <c r="S1778" s="32" t="s">
        <v>28</v>
      </c>
      <c r="T1778" s="27" t="str">
        <f>VLOOKUP(S1778,[1]Страна!$A$2:$B$246,2,0)</f>
        <v>КИТАЙ</v>
      </c>
      <c r="W1778" s="34"/>
      <c r="X1778" s="35"/>
      <c r="Y1778" s="35"/>
      <c r="Z1778" s="36"/>
      <c r="AA1778" s="37"/>
      <c r="AB1778" s="38"/>
      <c r="AC1778" s="39"/>
    </row>
    <row r="1779" spans="1:29" ht="10.5" customHeight="1">
      <c r="A1779" s="25" t="s">
        <v>2354</v>
      </c>
      <c r="B1779" s="26" t="s">
        <v>2355</v>
      </c>
      <c r="C1779" s="27">
        <v>10</v>
      </c>
      <c r="D1779" s="27" t="s">
        <v>26</v>
      </c>
      <c r="E1779" s="28">
        <v>398</v>
      </c>
      <c r="F1779" s="28">
        <f>C1779*E1779</f>
        <v>3980</v>
      </c>
      <c r="G1779" s="28"/>
      <c r="H1779" s="28">
        <v>2.4</v>
      </c>
      <c r="I1779" s="28">
        <f>H1779+1</f>
        <v>3.4</v>
      </c>
      <c r="J1779" s="29">
        <v>6.8750000000000006E-2</v>
      </c>
      <c r="K1779" s="28"/>
      <c r="L1779" s="28"/>
      <c r="M1779" s="29"/>
      <c r="N1779" s="30"/>
      <c r="O1779" s="27"/>
      <c r="P1779" s="27"/>
      <c r="Q1779" s="27"/>
      <c r="R1779" s="31" t="e">
        <f>VLOOKUP(Q1779,[1]Страна!D$1:F$120,2,FALSE)</f>
        <v>#N/A</v>
      </c>
      <c r="S1779" s="32" t="s">
        <v>28</v>
      </c>
      <c r="T1779" s="27" t="str">
        <f>VLOOKUP(S1779,[1]Страна!$A$2:$B$246,2,0)</f>
        <v>КИТАЙ</v>
      </c>
      <c r="W1779" s="34"/>
      <c r="X1779" s="35"/>
      <c r="Y1779" s="35"/>
      <c r="Z1779" s="36"/>
      <c r="AA1779" s="37"/>
      <c r="AB1779" s="38"/>
      <c r="AC1779" s="39"/>
    </row>
    <row r="1780" spans="1:29" ht="10.5" customHeight="1">
      <c r="A1780" s="25">
        <v>52884</v>
      </c>
      <c r="B1780" s="26" t="s">
        <v>2356</v>
      </c>
      <c r="C1780" s="27">
        <v>1</v>
      </c>
      <c r="D1780" s="27" t="s">
        <v>26</v>
      </c>
      <c r="E1780" s="28">
        <v>2550</v>
      </c>
      <c r="F1780" s="28">
        <v>2550</v>
      </c>
      <c r="G1780" s="28">
        <v>76.5</v>
      </c>
      <c r="H1780" s="28">
        <v>4.5</v>
      </c>
      <c r="I1780" s="28">
        <v>5</v>
      </c>
      <c r="J1780" s="29">
        <v>3.7352000000000003E-2</v>
      </c>
      <c r="K1780" s="28">
        <v>4.5</v>
      </c>
      <c r="L1780" s="28">
        <v>5</v>
      </c>
      <c r="M1780" s="29">
        <f t="shared" ref="M1780:M1786" si="175">C1780*J1780</f>
        <v>3.7352000000000003E-2</v>
      </c>
      <c r="N1780" s="30">
        <v>4650064778689</v>
      </c>
      <c r="O1780" s="27">
        <v>85</v>
      </c>
      <c r="P1780" s="27">
        <v>8516</v>
      </c>
      <c r="Q1780" s="27" t="s">
        <v>57</v>
      </c>
      <c r="R1780" s="31">
        <f>VLOOKUP(Q1780,[1]Страна!D$1:F$120,2,FALSE)</f>
        <v>0.03</v>
      </c>
      <c r="S1780" s="32" t="s">
        <v>28</v>
      </c>
      <c r="T1780" s="27" t="str">
        <f>VLOOKUP(S1780,[1]Страна!$A$2:$B$246,2,0)</f>
        <v>КИТАЙ</v>
      </c>
      <c r="W1780" s="34"/>
      <c r="X1780" s="35"/>
      <c r="Y1780" s="35"/>
      <c r="Z1780" s="36"/>
      <c r="AA1780" s="37"/>
      <c r="AB1780" s="38"/>
      <c r="AC1780" s="39"/>
    </row>
    <row r="1781" spans="1:29" ht="10.5" customHeight="1">
      <c r="A1781" s="25" t="s">
        <v>2357</v>
      </c>
      <c r="B1781" s="26" t="s">
        <v>2358</v>
      </c>
      <c r="C1781" s="27">
        <v>10</v>
      </c>
      <c r="D1781" s="27" t="s">
        <v>220</v>
      </c>
      <c r="E1781" s="28">
        <v>1797</v>
      </c>
      <c r="F1781" s="28">
        <v>17970</v>
      </c>
      <c r="G1781" s="28"/>
      <c r="H1781" s="28">
        <v>7.8</v>
      </c>
      <c r="I1781" s="28">
        <v>8.3000000000000007</v>
      </c>
      <c r="J1781" s="29">
        <v>3.7352000000000003E-2</v>
      </c>
      <c r="K1781" s="28"/>
      <c r="L1781" s="28"/>
      <c r="M1781" s="29">
        <f t="shared" si="175"/>
        <v>0.37352000000000002</v>
      </c>
      <c r="N1781" s="30"/>
      <c r="O1781" s="27">
        <v>85</v>
      </c>
      <c r="P1781" s="27">
        <v>8516</v>
      </c>
      <c r="Q1781" s="27" t="s">
        <v>57</v>
      </c>
      <c r="R1781" s="31">
        <f>VLOOKUP(Q1781,[1]Страна!D$1:F$120,2,FALSE)</f>
        <v>0.03</v>
      </c>
      <c r="S1781" s="32" t="s">
        <v>47</v>
      </c>
      <c r="T1781" s="27" t="str">
        <f>VLOOKUP(S1781,[1]Страна!$A$2:$B$246,2,0)</f>
        <v>РОССИЯ</v>
      </c>
      <c r="W1781" s="34"/>
      <c r="X1781" s="35"/>
      <c r="Y1781" s="35"/>
      <c r="Z1781" s="36"/>
      <c r="AA1781" s="37"/>
      <c r="AB1781" s="38"/>
      <c r="AC1781" s="39"/>
    </row>
    <row r="1782" spans="1:29" ht="10.5" customHeight="1">
      <c r="A1782" s="25" t="s">
        <v>2359</v>
      </c>
      <c r="B1782" s="26" t="s">
        <v>2360</v>
      </c>
      <c r="C1782" s="27">
        <v>30</v>
      </c>
      <c r="D1782" s="27" t="s">
        <v>220</v>
      </c>
      <c r="E1782" s="28">
        <v>2037</v>
      </c>
      <c r="F1782" s="28">
        <v>61110</v>
      </c>
      <c r="G1782" s="28"/>
      <c r="H1782" s="28">
        <v>7.8</v>
      </c>
      <c r="I1782" s="28">
        <v>8.3000000000000007</v>
      </c>
      <c r="J1782" s="29">
        <v>3.7352000000000003E-2</v>
      </c>
      <c r="K1782" s="28"/>
      <c r="L1782" s="28"/>
      <c r="M1782" s="29">
        <f t="shared" si="175"/>
        <v>1.12056</v>
      </c>
      <c r="N1782" s="30"/>
      <c r="O1782" s="27">
        <v>85</v>
      </c>
      <c r="P1782" s="27">
        <v>8516</v>
      </c>
      <c r="Q1782" s="27" t="s">
        <v>57</v>
      </c>
      <c r="R1782" s="31">
        <f>VLOOKUP(Q1782,[1]Страна!D$1:F$120,2,FALSE)</f>
        <v>0.03</v>
      </c>
      <c r="S1782" s="32" t="s">
        <v>47</v>
      </c>
      <c r="T1782" s="27" t="str">
        <f>VLOOKUP(S1782,[1]Страна!$A$2:$B$246,2,0)</f>
        <v>РОССИЯ</v>
      </c>
      <c r="W1782" s="34"/>
      <c r="X1782" s="35"/>
      <c r="Y1782" s="35"/>
      <c r="Z1782" s="36"/>
      <c r="AA1782" s="37"/>
      <c r="AB1782" s="38"/>
      <c r="AC1782" s="39"/>
    </row>
    <row r="1783" spans="1:29" ht="10.5" customHeight="1">
      <c r="A1783" s="25" t="s">
        <v>2361</v>
      </c>
      <c r="B1783" s="26" t="s">
        <v>2362</v>
      </c>
      <c r="C1783" s="27">
        <v>30</v>
      </c>
      <c r="D1783" s="27" t="s">
        <v>220</v>
      </c>
      <c r="E1783" s="28">
        <v>2208</v>
      </c>
      <c r="F1783" s="28">
        <v>66240</v>
      </c>
      <c r="G1783" s="28"/>
      <c r="H1783" s="28">
        <v>7.8</v>
      </c>
      <c r="I1783" s="28">
        <v>8.3000000000000007</v>
      </c>
      <c r="J1783" s="29">
        <v>3.7352000000000003E-2</v>
      </c>
      <c r="K1783" s="28"/>
      <c r="L1783" s="28"/>
      <c r="M1783" s="29">
        <f t="shared" si="175"/>
        <v>1.12056</v>
      </c>
      <c r="N1783" s="30"/>
      <c r="O1783" s="27">
        <v>85</v>
      </c>
      <c r="P1783" s="27">
        <v>8516</v>
      </c>
      <c r="Q1783" s="27" t="s">
        <v>57</v>
      </c>
      <c r="R1783" s="31">
        <f>VLOOKUP(Q1783,[1]Страна!D$1:F$120,2,FALSE)</f>
        <v>0.03</v>
      </c>
      <c r="S1783" s="32" t="s">
        <v>47</v>
      </c>
      <c r="T1783" s="27" t="str">
        <f>VLOOKUP(S1783,[1]Страна!$A$2:$B$246,2,0)</f>
        <v>РОССИЯ</v>
      </c>
      <c r="W1783" s="34"/>
      <c r="X1783" s="35"/>
      <c r="Y1783" s="35"/>
      <c r="Z1783" s="36"/>
      <c r="AA1783" s="37"/>
      <c r="AB1783" s="38"/>
      <c r="AC1783" s="39"/>
    </row>
    <row r="1784" spans="1:29" ht="10.5" customHeight="1">
      <c r="A1784" s="25" t="s">
        <v>2363</v>
      </c>
      <c r="B1784" s="26" t="s">
        <v>2364</v>
      </c>
      <c r="C1784" s="27">
        <v>30</v>
      </c>
      <c r="D1784" s="27" t="s">
        <v>220</v>
      </c>
      <c r="E1784" s="28">
        <v>2425</v>
      </c>
      <c r="F1784" s="28">
        <v>72750</v>
      </c>
      <c r="G1784" s="28"/>
      <c r="H1784" s="28">
        <v>7.8</v>
      </c>
      <c r="I1784" s="28">
        <v>8.3000000000000007</v>
      </c>
      <c r="J1784" s="29">
        <v>3.7352000000000003E-2</v>
      </c>
      <c r="K1784" s="28"/>
      <c r="L1784" s="28"/>
      <c r="M1784" s="29">
        <f t="shared" si="175"/>
        <v>1.12056</v>
      </c>
      <c r="N1784" s="30"/>
      <c r="O1784" s="27">
        <v>85</v>
      </c>
      <c r="P1784" s="27">
        <v>8516</v>
      </c>
      <c r="Q1784" s="27" t="s">
        <v>57</v>
      </c>
      <c r="R1784" s="31">
        <f>VLOOKUP(Q1784,[1]Страна!D$1:F$120,2,FALSE)</f>
        <v>0.03</v>
      </c>
      <c r="S1784" s="32" t="s">
        <v>47</v>
      </c>
      <c r="T1784" s="27" t="str">
        <f>VLOOKUP(S1784,[1]Страна!$A$2:$B$246,2,0)</f>
        <v>РОССИЯ</v>
      </c>
      <c r="W1784" s="34"/>
      <c r="X1784" s="35"/>
      <c r="Y1784" s="35"/>
      <c r="Z1784" s="36"/>
      <c r="AA1784" s="37"/>
      <c r="AB1784" s="38"/>
      <c r="AC1784" s="39"/>
    </row>
    <row r="1785" spans="1:29" ht="10.5" customHeight="1">
      <c r="A1785" s="25">
        <v>32652</v>
      </c>
      <c r="B1785" s="26" t="s">
        <v>2365</v>
      </c>
      <c r="C1785" s="27">
        <v>1</v>
      </c>
      <c r="D1785" s="27" t="s">
        <v>26</v>
      </c>
      <c r="E1785" s="28">
        <v>6240</v>
      </c>
      <c r="F1785" s="28">
        <v>6240</v>
      </c>
      <c r="G1785" s="28">
        <v>0</v>
      </c>
      <c r="H1785" s="28">
        <v>10.3</v>
      </c>
      <c r="I1785" s="28">
        <v>11.14</v>
      </c>
      <c r="J1785" s="29">
        <v>2.6100000000000002E-2</v>
      </c>
      <c r="K1785" s="28">
        <v>10.3</v>
      </c>
      <c r="L1785" s="28">
        <v>11.14</v>
      </c>
      <c r="M1785" s="29">
        <f t="shared" si="175"/>
        <v>2.6100000000000002E-2</v>
      </c>
      <c r="N1785" s="30">
        <v>6924190223107</v>
      </c>
      <c r="O1785" s="27">
        <v>84</v>
      </c>
      <c r="P1785" s="27">
        <v>8452</v>
      </c>
      <c r="Q1785" s="27" t="s">
        <v>2366</v>
      </c>
      <c r="R1785" s="31">
        <f>VLOOKUP(Q1785,[1]Страна!D$1:F$120,2,FALSE)</f>
        <v>0</v>
      </c>
      <c r="S1785" s="32" t="s">
        <v>28</v>
      </c>
      <c r="T1785" s="27" t="str">
        <f>VLOOKUP(S1785,[1]Страна!$A$2:$B$246,2,0)</f>
        <v>КИТАЙ</v>
      </c>
      <c r="W1785" s="34"/>
      <c r="X1785" s="35"/>
      <c r="Y1785" s="35"/>
      <c r="Z1785" s="36"/>
      <c r="AA1785" s="37"/>
      <c r="AB1785" s="38"/>
      <c r="AC1785" s="39"/>
    </row>
    <row r="1786" spans="1:29" ht="10.5" customHeight="1">
      <c r="A1786" s="25">
        <v>202251</v>
      </c>
      <c r="B1786" s="26" t="s">
        <v>2367</v>
      </c>
      <c r="C1786" s="27">
        <v>1</v>
      </c>
      <c r="D1786" s="27" t="s">
        <v>26</v>
      </c>
      <c r="E1786" s="28">
        <v>10880</v>
      </c>
      <c r="F1786" s="28">
        <v>10880</v>
      </c>
      <c r="G1786" s="28">
        <v>0</v>
      </c>
      <c r="H1786" s="28">
        <v>9.5</v>
      </c>
      <c r="I1786" s="28">
        <v>11</v>
      </c>
      <c r="J1786" s="29">
        <v>5.0505000000000001E-2</v>
      </c>
      <c r="K1786" s="28">
        <v>9.5</v>
      </c>
      <c r="L1786" s="28">
        <v>11</v>
      </c>
      <c r="M1786" s="29">
        <f t="shared" si="175"/>
        <v>5.0505000000000001E-2</v>
      </c>
      <c r="N1786" s="30">
        <v>4933621706487</v>
      </c>
      <c r="O1786" s="27">
        <v>84</v>
      </c>
      <c r="P1786" s="27">
        <v>8452</v>
      </c>
      <c r="Q1786" s="27" t="s">
        <v>2366</v>
      </c>
      <c r="R1786" s="31">
        <f>VLOOKUP(Q1786,[1]Страна!D$1:F$120,2,FALSE)</f>
        <v>0</v>
      </c>
      <c r="S1786" s="32" t="s">
        <v>28</v>
      </c>
      <c r="T1786" s="27" t="str">
        <f>VLOOKUP(S1786,[1]Страна!$A$2:$B$246,2,0)</f>
        <v>КИТАЙ</v>
      </c>
      <c r="W1786" s="34"/>
      <c r="X1786" s="35"/>
      <c r="Y1786" s="35"/>
      <c r="Z1786" s="36"/>
      <c r="AA1786" s="37"/>
      <c r="AB1786" s="38"/>
      <c r="AC1786" s="39"/>
    </row>
    <row r="1787" spans="1:29" ht="10.5" customHeight="1">
      <c r="A1787" s="25">
        <v>74083</v>
      </c>
      <c r="B1787" s="26" t="s">
        <v>2368</v>
      </c>
      <c r="C1787" s="27">
        <v>1</v>
      </c>
      <c r="D1787" s="27" t="s">
        <v>26</v>
      </c>
      <c r="E1787" s="28">
        <v>1579</v>
      </c>
      <c r="F1787" s="28">
        <v>1579</v>
      </c>
      <c r="G1787" s="28">
        <v>78.95</v>
      </c>
      <c r="H1787" s="28">
        <v>2.36</v>
      </c>
      <c r="I1787" s="28">
        <v>3</v>
      </c>
      <c r="J1787" s="29">
        <v>1.35E-2</v>
      </c>
      <c r="K1787" s="28">
        <v>2.36</v>
      </c>
      <c r="L1787" s="28">
        <v>3</v>
      </c>
      <c r="M1787" s="29">
        <v>1.35E-2</v>
      </c>
      <c r="N1787" s="30" t="s">
        <v>2369</v>
      </c>
      <c r="O1787" s="27">
        <v>85</v>
      </c>
      <c r="P1787" s="27">
        <v>8516</v>
      </c>
      <c r="Q1787" s="27" t="s">
        <v>389</v>
      </c>
      <c r="R1787" s="31">
        <f>VLOOKUP(Q1787,[1]Страна!D$1:F$120,2,FALSE)</f>
        <v>0.05</v>
      </c>
      <c r="S1787" s="32" t="s">
        <v>28</v>
      </c>
      <c r="T1787" s="27" t="str">
        <f>VLOOKUP(S1787,[1]Страна!$A$2:$B$246,2,0)</f>
        <v>КИТАЙ</v>
      </c>
      <c r="W1787" s="34"/>
      <c r="X1787" s="35"/>
      <c r="Y1787" s="35"/>
      <c r="Z1787" s="36"/>
      <c r="AA1787" s="37"/>
      <c r="AB1787" s="38"/>
      <c r="AC1787" s="39"/>
    </row>
    <row r="1788" spans="1:29" ht="10.5" customHeight="1">
      <c r="A1788" s="25">
        <v>37507</v>
      </c>
      <c r="B1788" s="26" t="s">
        <v>2370</v>
      </c>
      <c r="C1788" s="27">
        <v>1</v>
      </c>
      <c r="D1788" s="27" t="s">
        <v>26</v>
      </c>
      <c r="E1788" s="28">
        <v>2227</v>
      </c>
      <c r="F1788" s="28">
        <v>2227</v>
      </c>
      <c r="G1788" s="28">
        <v>66.81</v>
      </c>
      <c r="H1788" s="28">
        <v>7</v>
      </c>
      <c r="I1788" s="28">
        <v>8</v>
      </c>
      <c r="J1788" s="29">
        <v>4.41E-2</v>
      </c>
      <c r="K1788" s="28">
        <v>7</v>
      </c>
      <c r="L1788" s="28">
        <v>8</v>
      </c>
      <c r="M1788" s="29">
        <f t="shared" ref="M1788:M1795" si="176">C1788*J1788</f>
        <v>4.41E-2</v>
      </c>
      <c r="N1788" s="30">
        <v>4680013311049</v>
      </c>
      <c r="O1788" s="27">
        <v>85</v>
      </c>
      <c r="P1788" s="27">
        <v>8516</v>
      </c>
      <c r="Q1788" s="27" t="s">
        <v>2371</v>
      </c>
      <c r="R1788" s="31">
        <f>VLOOKUP(Q1788,[1]Страна!D$1:F$120,2,FALSE)</f>
        <v>0.03</v>
      </c>
      <c r="S1788" s="32" t="s">
        <v>28</v>
      </c>
      <c r="T1788" s="27" t="str">
        <f>VLOOKUP(S1788,[1]Страна!$A$2:$B$246,2,0)</f>
        <v>КИТАЙ</v>
      </c>
      <c r="W1788" s="34"/>
      <c r="X1788" s="35"/>
      <c r="Y1788" s="35"/>
      <c r="Z1788" s="36"/>
      <c r="AA1788" s="37"/>
      <c r="AB1788" s="38"/>
      <c r="AC1788" s="39"/>
    </row>
    <row r="1789" spans="1:29" ht="10.5" customHeight="1">
      <c r="A1789" s="25">
        <v>52693</v>
      </c>
      <c r="B1789" s="26" t="s">
        <v>2372</v>
      </c>
      <c r="C1789" s="27">
        <v>1</v>
      </c>
      <c r="D1789" s="27" t="s">
        <v>26</v>
      </c>
      <c r="E1789" s="28">
        <v>2788</v>
      </c>
      <c r="F1789" s="28">
        <v>2788</v>
      </c>
      <c r="G1789" s="28">
        <v>83.64</v>
      </c>
      <c r="H1789" s="28">
        <v>5.0199999999999996</v>
      </c>
      <c r="I1789" s="28">
        <v>6</v>
      </c>
      <c r="J1789" s="29">
        <v>4.5166999999999999E-2</v>
      </c>
      <c r="K1789" s="28">
        <v>5.0199999999999996</v>
      </c>
      <c r="L1789" s="28">
        <v>6</v>
      </c>
      <c r="M1789" s="29">
        <f t="shared" si="176"/>
        <v>4.5166999999999999E-2</v>
      </c>
      <c r="N1789" s="30">
        <v>8693807226708</v>
      </c>
      <c r="O1789" s="27">
        <v>85</v>
      </c>
      <c r="P1789" s="27">
        <v>8516</v>
      </c>
      <c r="Q1789" s="27" t="s">
        <v>2371</v>
      </c>
      <c r="R1789" s="31">
        <f>VLOOKUP(Q1789,[1]Страна!D$1:F$120,2,FALSE)</f>
        <v>0.03</v>
      </c>
      <c r="S1789" s="32" t="s">
        <v>28</v>
      </c>
      <c r="T1789" s="27" t="str">
        <f>VLOOKUP(S1789,[1]Страна!$A$2:$B$246,2,0)</f>
        <v>КИТАЙ</v>
      </c>
      <c r="W1789" s="34"/>
      <c r="X1789" s="35"/>
      <c r="Y1789" s="35"/>
      <c r="Z1789" s="36"/>
      <c r="AA1789" s="37"/>
      <c r="AB1789" s="38"/>
      <c r="AC1789" s="39"/>
    </row>
    <row r="1790" spans="1:29" ht="10.5" customHeight="1">
      <c r="A1790" s="25">
        <v>214151</v>
      </c>
      <c r="B1790" s="26" t="s">
        <v>2373</v>
      </c>
      <c r="C1790" s="27">
        <v>1</v>
      </c>
      <c r="D1790" s="27" t="s">
        <v>26</v>
      </c>
      <c r="E1790" s="28">
        <v>3155</v>
      </c>
      <c r="F1790" s="28">
        <v>3155</v>
      </c>
      <c r="G1790" s="28">
        <v>94.649999999999991</v>
      </c>
      <c r="H1790" s="28">
        <v>5.7</v>
      </c>
      <c r="I1790" s="28">
        <v>6.2</v>
      </c>
      <c r="J1790" s="29">
        <v>4.65E-2</v>
      </c>
      <c r="K1790" s="28">
        <v>5.7</v>
      </c>
      <c r="L1790" s="28">
        <v>6.2</v>
      </c>
      <c r="M1790" s="29">
        <f t="shared" si="176"/>
        <v>4.65E-2</v>
      </c>
      <c r="N1790" s="30">
        <v>8693807229082</v>
      </c>
      <c r="O1790" s="27">
        <v>85</v>
      </c>
      <c r="P1790" s="27">
        <v>8516</v>
      </c>
      <c r="Q1790" s="27" t="s">
        <v>2371</v>
      </c>
      <c r="R1790" s="31">
        <f>VLOOKUP(Q1790,[1]Страна!D$1:F$120,2,FALSE)</f>
        <v>0.03</v>
      </c>
      <c r="S1790" s="32" t="s">
        <v>28</v>
      </c>
      <c r="T1790" s="27" t="str">
        <f>VLOOKUP(S1790,[1]Страна!$A$2:$B$246,2,0)</f>
        <v>КИТАЙ</v>
      </c>
      <c r="W1790" s="34"/>
      <c r="X1790" s="35"/>
      <c r="Y1790" s="35"/>
      <c r="Z1790" s="36"/>
      <c r="AA1790" s="37"/>
      <c r="AB1790" s="38"/>
      <c r="AC1790" s="39"/>
    </row>
    <row r="1791" spans="1:29" ht="10.5" customHeight="1">
      <c r="A1791" s="25">
        <v>211972</v>
      </c>
      <c r="B1791" s="26" t="s">
        <v>2374</v>
      </c>
      <c r="C1791" s="27">
        <v>1</v>
      </c>
      <c r="D1791" s="27" t="s">
        <v>26</v>
      </c>
      <c r="E1791" s="28">
        <v>3026</v>
      </c>
      <c r="F1791" s="28">
        <v>3026</v>
      </c>
      <c r="G1791" s="28">
        <v>90.78</v>
      </c>
      <c r="H1791" s="28">
        <v>5.7</v>
      </c>
      <c r="I1791" s="28">
        <v>6.3</v>
      </c>
      <c r="J1791" s="29">
        <v>4.4999999999999998E-2</v>
      </c>
      <c r="K1791" s="28">
        <v>5.7</v>
      </c>
      <c r="L1791" s="28">
        <v>6.3</v>
      </c>
      <c r="M1791" s="29">
        <f t="shared" si="176"/>
        <v>4.4999999999999998E-2</v>
      </c>
      <c r="N1791" s="30">
        <v>8693807228894</v>
      </c>
      <c r="O1791" s="27">
        <v>85</v>
      </c>
      <c r="P1791" s="27">
        <v>8516</v>
      </c>
      <c r="Q1791" s="27" t="s">
        <v>2371</v>
      </c>
      <c r="R1791" s="31">
        <f>VLOOKUP(Q1791,[1]Страна!D$1:F$120,2,FALSE)</f>
        <v>0.03</v>
      </c>
      <c r="S1791" s="32" t="s">
        <v>28</v>
      </c>
      <c r="T1791" s="27" t="str">
        <f>VLOOKUP(S1791,[1]Страна!$A$2:$B$246,2,0)</f>
        <v>КИТАЙ</v>
      </c>
      <c r="W1791" s="34"/>
      <c r="X1791" s="35"/>
      <c r="Y1791" s="35"/>
      <c r="Z1791" s="36"/>
      <c r="AA1791" s="37"/>
      <c r="AB1791" s="38"/>
      <c r="AC1791" s="39"/>
    </row>
    <row r="1792" spans="1:29" ht="10.5" customHeight="1">
      <c r="A1792" s="25">
        <v>60108</v>
      </c>
      <c r="B1792" s="26" t="s">
        <v>2375</v>
      </c>
      <c r="C1792" s="27">
        <v>1</v>
      </c>
      <c r="D1792" s="27" t="s">
        <v>26</v>
      </c>
      <c r="E1792" s="28">
        <v>723</v>
      </c>
      <c r="F1792" s="28">
        <v>723</v>
      </c>
      <c r="G1792" s="28">
        <v>21.689999999999998</v>
      </c>
      <c r="H1792" s="28">
        <v>0.7</v>
      </c>
      <c r="I1792" s="28">
        <v>1</v>
      </c>
      <c r="J1792" s="29">
        <v>6.6E-3</v>
      </c>
      <c r="K1792" s="28">
        <v>0.7</v>
      </c>
      <c r="L1792" s="28">
        <v>1</v>
      </c>
      <c r="M1792" s="29">
        <f t="shared" si="176"/>
        <v>6.6E-3</v>
      </c>
      <c r="N1792" s="30">
        <v>4895156862017</v>
      </c>
      <c r="O1792" s="27">
        <v>85</v>
      </c>
      <c r="P1792" s="27">
        <v>8516</v>
      </c>
      <c r="Q1792" s="27" t="s">
        <v>2371</v>
      </c>
      <c r="R1792" s="31">
        <f>VLOOKUP(Q1792,[1]Страна!D$1:F$120,2,FALSE)</f>
        <v>0.03</v>
      </c>
      <c r="S1792" s="32" t="s">
        <v>28</v>
      </c>
      <c r="T1792" s="27" t="str">
        <f>VLOOKUP(S1792,[1]Страна!$A$2:$B$246,2,0)</f>
        <v>КИТАЙ</v>
      </c>
      <c r="W1792" s="34"/>
      <c r="X1792" s="35"/>
      <c r="Y1792" s="35"/>
      <c r="Z1792" s="36"/>
      <c r="AA1792" s="37"/>
      <c r="AB1792" s="38"/>
      <c r="AC1792" s="39"/>
    </row>
    <row r="1793" spans="1:29" ht="10.5" customHeight="1">
      <c r="A1793" s="25">
        <v>217109</v>
      </c>
      <c r="B1793" s="26" t="s">
        <v>2376</v>
      </c>
      <c r="C1793" s="27">
        <v>1</v>
      </c>
      <c r="D1793" s="27" t="s">
        <v>26</v>
      </c>
      <c r="E1793" s="28">
        <v>2261</v>
      </c>
      <c r="F1793" s="28">
        <v>2261</v>
      </c>
      <c r="G1793" s="28">
        <v>67.83</v>
      </c>
      <c r="H1793" s="28">
        <v>2.5</v>
      </c>
      <c r="I1793" s="28">
        <v>3</v>
      </c>
      <c r="J1793" s="29">
        <v>6.6E-3</v>
      </c>
      <c r="K1793" s="28">
        <v>2.5</v>
      </c>
      <c r="L1793" s="28">
        <v>3</v>
      </c>
      <c r="M1793" s="29">
        <f t="shared" si="176"/>
        <v>6.6E-3</v>
      </c>
      <c r="N1793" s="30">
        <v>0</v>
      </c>
      <c r="O1793" s="27">
        <v>85</v>
      </c>
      <c r="P1793" s="27">
        <v>8516</v>
      </c>
      <c r="Q1793" s="27" t="s">
        <v>2371</v>
      </c>
      <c r="R1793" s="31">
        <f>VLOOKUP(Q1793,[1]Страна!D$1:F$120,2,FALSE)</f>
        <v>0.03</v>
      </c>
      <c r="S1793" s="32" t="s">
        <v>28</v>
      </c>
      <c r="T1793" s="27" t="str">
        <f>VLOOKUP(S1793,[1]Страна!$A$2:$B$246,2,0)</f>
        <v>КИТАЙ</v>
      </c>
      <c r="W1793" s="34"/>
      <c r="X1793" s="35"/>
      <c r="Y1793" s="35"/>
      <c r="Z1793" s="36"/>
      <c r="AA1793" s="37"/>
      <c r="AB1793" s="38"/>
      <c r="AC1793" s="39"/>
    </row>
    <row r="1794" spans="1:29" ht="10.5" customHeight="1">
      <c r="A1794" s="25">
        <v>217108</v>
      </c>
      <c r="B1794" s="26" t="s">
        <v>2377</v>
      </c>
      <c r="C1794" s="27">
        <v>1</v>
      </c>
      <c r="D1794" s="27" t="s">
        <v>26</v>
      </c>
      <c r="E1794" s="28">
        <v>3128</v>
      </c>
      <c r="F1794" s="28">
        <v>3128</v>
      </c>
      <c r="G1794" s="28">
        <v>93.84</v>
      </c>
      <c r="H1794" s="28">
        <v>0.7</v>
      </c>
      <c r="I1794" s="28">
        <v>1</v>
      </c>
      <c r="J1794" s="29">
        <v>4.0672E-2</v>
      </c>
      <c r="K1794" s="28">
        <v>0.7</v>
      </c>
      <c r="L1794" s="28">
        <v>1</v>
      </c>
      <c r="M1794" s="29">
        <f t="shared" si="176"/>
        <v>4.0672E-2</v>
      </c>
      <c r="N1794" s="30">
        <v>4895156881599</v>
      </c>
      <c r="O1794" s="27">
        <v>85</v>
      </c>
      <c r="P1794" s="27">
        <v>8516</v>
      </c>
      <c r="Q1794" s="27" t="s">
        <v>2371</v>
      </c>
      <c r="R1794" s="31">
        <f>VLOOKUP(Q1794,[1]Страна!D$1:F$120,2,FALSE)</f>
        <v>0.03</v>
      </c>
      <c r="S1794" s="32" t="s">
        <v>28</v>
      </c>
      <c r="T1794" s="27" t="str">
        <f>VLOOKUP(S1794,[1]Страна!$A$2:$B$246,2,0)</f>
        <v>КИТАЙ</v>
      </c>
      <c r="W1794" s="34"/>
      <c r="X1794" s="35"/>
      <c r="Y1794" s="35"/>
      <c r="Z1794" s="36"/>
      <c r="AA1794" s="37"/>
      <c r="AB1794" s="38"/>
      <c r="AC1794" s="39"/>
    </row>
    <row r="1795" spans="1:29" ht="10.5" customHeight="1">
      <c r="A1795" s="25">
        <v>133599</v>
      </c>
      <c r="B1795" s="26" t="s">
        <v>2378</v>
      </c>
      <c r="C1795" s="27">
        <v>1</v>
      </c>
      <c r="D1795" s="27" t="s">
        <v>26</v>
      </c>
      <c r="E1795" s="28">
        <v>2312</v>
      </c>
      <c r="F1795" s="28">
        <v>2312</v>
      </c>
      <c r="G1795" s="28">
        <v>69.36</v>
      </c>
      <c r="H1795" s="28">
        <v>2.7</v>
      </c>
      <c r="I1795" s="28">
        <v>3</v>
      </c>
      <c r="J1795" s="29">
        <v>4.2636E-2</v>
      </c>
      <c r="K1795" s="28">
        <v>2.7</v>
      </c>
      <c r="L1795" s="28">
        <v>3</v>
      </c>
      <c r="M1795" s="29">
        <f t="shared" si="176"/>
        <v>4.2636E-2</v>
      </c>
      <c r="N1795" s="30">
        <v>4895156860402</v>
      </c>
      <c r="O1795" s="27">
        <v>85</v>
      </c>
      <c r="P1795" s="27">
        <v>8516</v>
      </c>
      <c r="Q1795" s="27" t="s">
        <v>2371</v>
      </c>
      <c r="R1795" s="31">
        <f>VLOOKUP(Q1795,[1]Страна!D$1:F$120,2,FALSE)</f>
        <v>0.03</v>
      </c>
      <c r="S1795" s="32" t="s">
        <v>28</v>
      </c>
      <c r="T1795" s="27" t="str">
        <f>VLOOKUP(S1795,[1]Страна!$A$2:$B$246,2,0)</f>
        <v>КИТАЙ</v>
      </c>
      <c r="W1795" s="34"/>
      <c r="X1795" s="35"/>
      <c r="Y1795" s="35"/>
      <c r="Z1795" s="36"/>
      <c r="AA1795" s="37"/>
      <c r="AB1795" s="38"/>
      <c r="AC1795" s="39"/>
    </row>
    <row r="1796" spans="1:29" ht="10.5" customHeight="1">
      <c r="A1796" s="25">
        <v>129821</v>
      </c>
      <c r="B1796" s="26" t="s">
        <v>2379</v>
      </c>
      <c r="C1796" s="27">
        <v>1</v>
      </c>
      <c r="D1796" s="27" t="s">
        <v>26</v>
      </c>
      <c r="E1796" s="28">
        <v>13114</v>
      </c>
      <c r="F1796" s="28">
        <v>13114</v>
      </c>
      <c r="G1796" s="28">
        <v>655.7</v>
      </c>
      <c r="H1796" s="28">
        <v>12</v>
      </c>
      <c r="I1796" s="28">
        <v>14.3</v>
      </c>
      <c r="J1796" s="29">
        <v>7.5600000000000001E-2</v>
      </c>
      <c r="K1796" s="28">
        <v>12</v>
      </c>
      <c r="L1796" s="28">
        <v>14.3</v>
      </c>
      <c r="M1796" s="29">
        <v>7.5600000000000001E-2</v>
      </c>
      <c r="N1796" s="30">
        <v>3838942928529</v>
      </c>
      <c r="O1796" s="27">
        <v>73</v>
      </c>
      <c r="P1796" s="27">
        <v>7321</v>
      </c>
      <c r="Q1796" s="27" t="s">
        <v>415</v>
      </c>
      <c r="R1796" s="31">
        <f>VLOOKUP(Q1796,[1]Страна!D$1:F$120,2,FALSE)</f>
        <v>0.05</v>
      </c>
      <c r="S1796" s="32" t="s">
        <v>520</v>
      </c>
      <c r="T1796" s="27" t="str">
        <f>VLOOKUP(S1796,[1]Страна!$A$2:$B$246,2,0)</f>
        <v xml:space="preserve">ИТАЛИЯ </v>
      </c>
      <c r="W1796" s="34"/>
      <c r="X1796" s="35"/>
      <c r="Y1796" s="35"/>
      <c r="Z1796" s="36"/>
      <c r="AA1796" s="37"/>
      <c r="AB1796" s="38"/>
      <c r="AC1796" s="39"/>
    </row>
    <row r="1797" spans="1:29" ht="10.5" customHeight="1">
      <c r="A1797" s="25" t="s">
        <v>2380</v>
      </c>
      <c r="B1797" s="26" t="s">
        <v>2381</v>
      </c>
      <c r="C1797" s="27">
        <v>5</v>
      </c>
      <c r="D1797" s="27" t="s">
        <v>220</v>
      </c>
      <c r="E1797" s="28">
        <v>77</v>
      </c>
      <c r="F1797" s="28">
        <f>C1797*E1797</f>
        <v>385</v>
      </c>
      <c r="G1797" s="28"/>
      <c r="H1797" s="28">
        <v>2.6</v>
      </c>
      <c r="I1797" s="28">
        <v>3.08</v>
      </c>
      <c r="J1797" s="29">
        <v>2.7439999999999999E-2</v>
      </c>
      <c r="K1797" s="28"/>
      <c r="L1797" s="28"/>
      <c r="M1797" s="29">
        <f t="shared" ref="M1797:M1812" si="177">C1797*J1797</f>
        <v>0.13719999999999999</v>
      </c>
      <c r="N1797" s="30"/>
      <c r="O1797" s="27"/>
      <c r="P1797" s="27"/>
      <c r="Q1797" s="27" t="s">
        <v>97</v>
      </c>
      <c r="R1797" s="31">
        <f>VLOOKUP(Q1797,[1]Страна!D$1:F$120,2,FALSE)</f>
        <v>0.05</v>
      </c>
      <c r="S1797" s="32" t="s">
        <v>28</v>
      </c>
      <c r="T1797" s="27" t="str">
        <f>VLOOKUP(S1797,[1]Страна!$A$2:$B$246,2,0)</f>
        <v>КИТАЙ</v>
      </c>
      <c r="W1797" s="34"/>
      <c r="X1797" s="35"/>
      <c r="Y1797" s="35"/>
      <c r="Z1797" s="36"/>
      <c r="AA1797" s="37"/>
      <c r="AB1797" s="38"/>
      <c r="AC1797" s="39"/>
    </row>
    <row r="1798" spans="1:29" ht="10.5" customHeight="1">
      <c r="A1798" s="25">
        <v>133539</v>
      </c>
      <c r="B1798" s="26" t="s">
        <v>2382</v>
      </c>
      <c r="C1798" s="27">
        <v>1</v>
      </c>
      <c r="D1798" s="27" t="s">
        <v>26</v>
      </c>
      <c r="E1798" s="28">
        <v>2341</v>
      </c>
      <c r="F1798" s="28">
        <v>2341</v>
      </c>
      <c r="G1798" s="28">
        <v>0</v>
      </c>
      <c r="H1798" s="28">
        <v>2.8</v>
      </c>
      <c r="I1798" s="28">
        <v>3.2</v>
      </c>
      <c r="J1798" s="29">
        <v>1.7784000000000001E-2</v>
      </c>
      <c r="K1798" s="28">
        <v>2.8</v>
      </c>
      <c r="L1798" s="28">
        <v>3.2</v>
      </c>
      <c r="M1798" s="29">
        <f t="shared" si="177"/>
        <v>1.7784000000000001E-2</v>
      </c>
      <c r="N1798" s="30">
        <v>5055323602641</v>
      </c>
      <c r="O1798" s="27">
        <v>84</v>
      </c>
      <c r="P1798" s="27">
        <v>8424</v>
      </c>
      <c r="Q1798" s="27" t="s">
        <v>2383</v>
      </c>
      <c r="R1798" s="31">
        <f>VLOOKUP(Q1798,[1]Страна!D$1:F$120,2,FALSE)</f>
        <v>0</v>
      </c>
      <c r="S1798" s="32" t="s">
        <v>28</v>
      </c>
      <c r="T1798" s="27" t="str">
        <f>VLOOKUP(S1798,[1]Страна!$A$2:$B$246,2,0)</f>
        <v>КИТАЙ</v>
      </c>
      <c r="W1798" s="34"/>
      <c r="X1798" s="35"/>
      <c r="Y1798" s="35"/>
      <c r="Z1798" s="36"/>
      <c r="AA1798" s="37"/>
      <c r="AB1798" s="38"/>
      <c r="AC1798" s="39"/>
    </row>
    <row r="1799" spans="1:29" ht="10.5" customHeight="1">
      <c r="A1799" s="25">
        <v>60746</v>
      </c>
      <c r="B1799" s="26" t="s">
        <v>2384</v>
      </c>
      <c r="C1799" s="27">
        <v>5</v>
      </c>
      <c r="D1799" s="27" t="s">
        <v>26</v>
      </c>
      <c r="E1799" s="28">
        <v>663</v>
      </c>
      <c r="F1799" s="28">
        <v>3315</v>
      </c>
      <c r="G1799" s="28">
        <v>99.45</v>
      </c>
      <c r="H1799" s="28">
        <v>0.12</v>
      </c>
      <c r="I1799" s="28">
        <v>0.22</v>
      </c>
      <c r="J1799" s="29">
        <v>4.4999999999999999E-4</v>
      </c>
      <c r="K1799" s="28">
        <v>0.6</v>
      </c>
      <c r="L1799" s="28">
        <v>1.1000000000000001</v>
      </c>
      <c r="M1799" s="29">
        <f t="shared" si="177"/>
        <v>2.2499999999999998E-3</v>
      </c>
      <c r="N1799" s="30">
        <v>5999022419035</v>
      </c>
      <c r="O1799" s="27">
        <v>85</v>
      </c>
      <c r="P1799" s="27">
        <v>8509</v>
      </c>
      <c r="Q1799" s="27" t="s">
        <v>1633</v>
      </c>
      <c r="R1799" s="31">
        <f>VLOOKUP(Q1799,[1]Страна!D$1:F$120,2,FALSE)</f>
        <v>0.03</v>
      </c>
      <c r="S1799" s="32" t="s">
        <v>28</v>
      </c>
      <c r="T1799" s="27" t="str">
        <f>VLOOKUP(S1799,[1]Страна!$A$2:$B$246,2,0)</f>
        <v>КИТАЙ</v>
      </c>
      <c r="W1799" s="34"/>
      <c r="X1799" s="35"/>
      <c r="Y1799" s="35"/>
      <c r="Z1799" s="36"/>
      <c r="AA1799" s="37"/>
      <c r="AB1799" s="38"/>
      <c r="AC1799" s="39"/>
    </row>
    <row r="1800" spans="1:29" ht="10.5" customHeight="1">
      <c r="A1800" s="25">
        <v>203785</v>
      </c>
      <c r="B1800" s="26" t="s">
        <v>2385</v>
      </c>
      <c r="C1800" s="27">
        <v>1</v>
      </c>
      <c r="D1800" s="27" t="s">
        <v>26</v>
      </c>
      <c r="E1800" s="28">
        <v>5058</v>
      </c>
      <c r="F1800" s="28">
        <v>5058</v>
      </c>
      <c r="G1800" s="28">
        <v>252.9</v>
      </c>
      <c r="H1800" s="28">
        <v>4.5</v>
      </c>
      <c r="I1800" s="28">
        <v>5</v>
      </c>
      <c r="J1800" s="29">
        <v>0.122034</v>
      </c>
      <c r="K1800" s="28">
        <v>4.5</v>
      </c>
      <c r="L1800" s="28">
        <v>5</v>
      </c>
      <c r="M1800" s="29">
        <f t="shared" si="177"/>
        <v>0.122034</v>
      </c>
      <c r="N1800" s="30">
        <v>4607129348400</v>
      </c>
      <c r="O1800" s="27">
        <v>85</v>
      </c>
      <c r="P1800" s="27">
        <v>8516</v>
      </c>
      <c r="Q1800" s="27" t="s">
        <v>389</v>
      </c>
      <c r="R1800" s="31">
        <f>VLOOKUP(Q1800,[1]Страна!D$1:F$120,2,FALSE)</f>
        <v>0.05</v>
      </c>
      <c r="S1800" s="32" t="s">
        <v>28</v>
      </c>
      <c r="T1800" s="27" t="str">
        <f>VLOOKUP(S1800,[1]Страна!$A$2:$B$246,2,0)</f>
        <v>КИТАЙ</v>
      </c>
      <c r="W1800" s="34"/>
      <c r="X1800" s="35"/>
      <c r="Y1800" s="35"/>
      <c r="Z1800" s="36"/>
      <c r="AA1800" s="37"/>
      <c r="AB1800" s="38"/>
      <c r="AC1800" s="39"/>
    </row>
    <row r="1801" spans="1:29" ht="10.5" customHeight="1">
      <c r="A1801" s="25" t="s">
        <v>2386</v>
      </c>
      <c r="B1801" s="26" t="s">
        <v>2387</v>
      </c>
      <c r="C1801" s="27">
        <v>31</v>
      </c>
      <c r="D1801" s="27"/>
      <c r="E1801" s="28">
        <v>39</v>
      </c>
      <c r="F1801" s="28">
        <v>1209</v>
      </c>
      <c r="G1801" s="28">
        <v>36.269999999999996</v>
      </c>
      <c r="H1801" s="28">
        <v>5</v>
      </c>
      <c r="I1801" s="28">
        <v>6</v>
      </c>
      <c r="J1801" s="29">
        <v>4.2900000000000004E-3</v>
      </c>
      <c r="K1801" s="28"/>
      <c r="L1801" s="28"/>
      <c r="M1801" s="29">
        <f t="shared" si="177"/>
        <v>0.13299000000000002</v>
      </c>
      <c r="N1801" s="30"/>
      <c r="O1801" s="27"/>
      <c r="P1801" s="27"/>
      <c r="Q1801" s="27" t="s">
        <v>221</v>
      </c>
      <c r="R1801" s="31">
        <f>VLOOKUP(Q1801,[1]Страна!D$1:F$120,2,FALSE)</f>
        <v>0.03</v>
      </c>
      <c r="S1801" s="32" t="s">
        <v>28</v>
      </c>
      <c r="T1801" s="27" t="str">
        <f>VLOOKUP(S1801,[1]Страна!$A$2:$B$246,2,0)</f>
        <v>КИТАЙ</v>
      </c>
      <c r="W1801" s="34"/>
      <c r="X1801" s="35"/>
      <c r="Y1801" s="35"/>
      <c r="Z1801" s="36"/>
      <c r="AA1801" s="37"/>
      <c r="AB1801" s="38"/>
      <c r="AC1801" s="39"/>
    </row>
    <row r="1802" spans="1:29" ht="10.5" customHeight="1">
      <c r="A1802" s="25">
        <v>235029</v>
      </c>
      <c r="B1802" s="26" t="s">
        <v>2388</v>
      </c>
      <c r="C1802" s="27">
        <v>1</v>
      </c>
      <c r="D1802" s="27" t="s">
        <v>26</v>
      </c>
      <c r="E1802" s="28">
        <v>3698</v>
      </c>
      <c r="F1802" s="28">
        <v>3698</v>
      </c>
      <c r="G1802" s="28">
        <v>0</v>
      </c>
      <c r="H1802" s="28">
        <v>0.56000000000000005</v>
      </c>
      <c r="I1802" s="28">
        <v>0.7</v>
      </c>
      <c r="J1802" s="29">
        <v>1.4419999999999999E-3</v>
      </c>
      <c r="K1802" s="28">
        <v>0.56000000000000005</v>
      </c>
      <c r="L1802" s="28">
        <v>0.7</v>
      </c>
      <c r="M1802" s="29">
        <f t="shared" si="177"/>
        <v>1.4419999999999999E-3</v>
      </c>
      <c r="N1802" s="30">
        <v>0</v>
      </c>
      <c r="O1802" s="27">
        <v>84</v>
      </c>
      <c r="P1802" s="27">
        <v>8471</v>
      </c>
      <c r="Q1802" s="27" t="s">
        <v>2389</v>
      </c>
      <c r="R1802" s="31">
        <f>VLOOKUP(Q1802,[1]Страна!D$1:F$120,2,FALSE)</f>
        <v>0</v>
      </c>
      <c r="S1802" s="32" t="s">
        <v>28</v>
      </c>
      <c r="T1802" s="27" t="str">
        <f>VLOOKUP(S1802,[1]Страна!$A$2:$B$246,2,0)</f>
        <v>КИТАЙ</v>
      </c>
      <c r="W1802" s="34"/>
      <c r="X1802" s="35"/>
      <c r="Y1802" s="35"/>
      <c r="Z1802" s="36"/>
      <c r="AA1802" s="37"/>
      <c r="AB1802" s="38"/>
      <c r="AC1802" s="39"/>
    </row>
    <row r="1803" spans="1:29" ht="10.5" customHeight="1">
      <c r="A1803" s="25">
        <v>235030</v>
      </c>
      <c r="B1803" s="26" t="s">
        <v>2390</v>
      </c>
      <c r="C1803" s="27">
        <v>1</v>
      </c>
      <c r="D1803" s="27" t="s">
        <v>26</v>
      </c>
      <c r="E1803" s="28">
        <v>4344</v>
      </c>
      <c r="F1803" s="28">
        <v>4344</v>
      </c>
      <c r="G1803" s="28">
        <v>0</v>
      </c>
      <c r="H1803" s="28">
        <v>0.57999999999999996</v>
      </c>
      <c r="I1803" s="28">
        <v>0.75</v>
      </c>
      <c r="J1803" s="29">
        <v>1.4419999999999999E-3</v>
      </c>
      <c r="K1803" s="28">
        <v>0.57999999999999996</v>
      </c>
      <c r="L1803" s="28">
        <v>0.75</v>
      </c>
      <c r="M1803" s="29">
        <f t="shared" si="177"/>
        <v>1.4419999999999999E-3</v>
      </c>
      <c r="N1803" s="30">
        <v>0</v>
      </c>
      <c r="O1803" s="27">
        <v>84</v>
      </c>
      <c r="P1803" s="27">
        <v>8471</v>
      </c>
      <c r="Q1803" s="27" t="s">
        <v>2389</v>
      </c>
      <c r="R1803" s="31">
        <f>VLOOKUP(Q1803,[1]Страна!D$1:F$120,2,FALSE)</f>
        <v>0</v>
      </c>
      <c r="S1803" s="32" t="s">
        <v>28</v>
      </c>
      <c r="T1803" s="27" t="str">
        <f>VLOOKUP(S1803,[1]Страна!$A$2:$B$246,2,0)</f>
        <v>КИТАЙ</v>
      </c>
      <c r="W1803" s="34"/>
      <c r="X1803" s="35"/>
      <c r="Y1803" s="35"/>
      <c r="Z1803" s="36"/>
      <c r="AA1803" s="37"/>
      <c r="AB1803" s="38"/>
      <c r="AC1803" s="39"/>
    </row>
    <row r="1804" spans="1:29" ht="10.5" customHeight="1">
      <c r="A1804" s="25">
        <v>200373</v>
      </c>
      <c r="B1804" s="26" t="s">
        <v>2391</v>
      </c>
      <c r="C1804" s="27">
        <v>1</v>
      </c>
      <c r="D1804" s="27" t="s">
        <v>26</v>
      </c>
      <c r="E1804" s="28">
        <v>5249</v>
      </c>
      <c r="F1804" s="28">
        <v>5249</v>
      </c>
      <c r="G1804" s="28">
        <v>0</v>
      </c>
      <c r="H1804" s="28">
        <v>0.27</v>
      </c>
      <c r="I1804" s="28">
        <v>0.4</v>
      </c>
      <c r="J1804" s="29">
        <v>1.0560000000000001E-3</v>
      </c>
      <c r="K1804" s="28">
        <v>0.27</v>
      </c>
      <c r="L1804" s="28">
        <v>0.4</v>
      </c>
      <c r="M1804" s="29">
        <f t="shared" si="177"/>
        <v>1.0560000000000001E-3</v>
      </c>
      <c r="N1804" s="30">
        <v>0</v>
      </c>
      <c r="O1804" s="27">
        <v>84</v>
      </c>
      <c r="P1804" s="27">
        <v>8471</v>
      </c>
      <c r="Q1804" s="27" t="s">
        <v>2389</v>
      </c>
      <c r="R1804" s="31">
        <f>VLOOKUP(Q1804,[1]Страна!D$1:F$120,2,FALSE)</f>
        <v>0</v>
      </c>
      <c r="S1804" s="32" t="s">
        <v>28</v>
      </c>
      <c r="T1804" s="27" t="str">
        <f>VLOOKUP(S1804,[1]Страна!$A$2:$B$246,2,0)</f>
        <v>КИТАЙ</v>
      </c>
      <c r="W1804" s="34"/>
      <c r="X1804" s="35"/>
      <c r="Y1804" s="35"/>
      <c r="Z1804" s="36"/>
      <c r="AA1804" s="37"/>
      <c r="AB1804" s="38"/>
      <c r="AC1804" s="39"/>
    </row>
    <row r="1805" spans="1:29" ht="10.5" customHeight="1">
      <c r="A1805" s="25">
        <v>222050</v>
      </c>
      <c r="B1805" s="26" t="s">
        <v>2392</v>
      </c>
      <c r="C1805" s="27">
        <v>1</v>
      </c>
      <c r="D1805" s="27" t="s">
        <v>26</v>
      </c>
      <c r="E1805" s="28">
        <v>3919</v>
      </c>
      <c r="F1805" s="28">
        <v>3919</v>
      </c>
      <c r="G1805" s="28">
        <v>0</v>
      </c>
      <c r="H1805" s="28">
        <v>0.3</v>
      </c>
      <c r="I1805" s="28">
        <v>0.5</v>
      </c>
      <c r="J1805" s="29">
        <v>5.1919999999999996E-3</v>
      </c>
      <c r="K1805" s="28">
        <v>0.3</v>
      </c>
      <c r="L1805" s="28">
        <v>0.5</v>
      </c>
      <c r="M1805" s="29">
        <f t="shared" si="177"/>
        <v>5.1919999999999996E-3</v>
      </c>
      <c r="N1805" s="30">
        <v>8595248132238</v>
      </c>
      <c r="O1805" s="27">
        <v>84</v>
      </c>
      <c r="P1805" s="27">
        <v>8471</v>
      </c>
      <c r="Q1805" s="27" t="s">
        <v>2389</v>
      </c>
      <c r="R1805" s="31">
        <f>VLOOKUP(Q1805,[1]Страна!D$1:F$120,2,FALSE)</f>
        <v>0</v>
      </c>
      <c r="S1805" s="32" t="s">
        <v>28</v>
      </c>
      <c r="T1805" s="27" t="str">
        <f>VLOOKUP(S1805,[1]Страна!$A$2:$B$246,2,0)</f>
        <v>КИТАЙ</v>
      </c>
      <c r="W1805" s="34"/>
      <c r="X1805" s="35"/>
      <c r="Y1805" s="35"/>
      <c r="Z1805" s="36"/>
      <c r="AA1805" s="37"/>
      <c r="AB1805" s="38"/>
      <c r="AC1805" s="39"/>
    </row>
    <row r="1806" spans="1:29" ht="10.5" customHeight="1">
      <c r="A1806" s="25">
        <v>230210</v>
      </c>
      <c r="B1806" s="26" t="s">
        <v>2393</v>
      </c>
      <c r="C1806" s="27">
        <v>1</v>
      </c>
      <c r="D1806" s="27" t="s">
        <v>26</v>
      </c>
      <c r="E1806" s="28">
        <v>3885</v>
      </c>
      <c r="F1806" s="28">
        <v>3885</v>
      </c>
      <c r="G1806" s="28">
        <v>0</v>
      </c>
      <c r="H1806" s="28">
        <v>0.3</v>
      </c>
      <c r="I1806" s="28">
        <v>0.5</v>
      </c>
      <c r="J1806" s="29">
        <v>1.8E-3</v>
      </c>
      <c r="K1806" s="28">
        <v>0.3</v>
      </c>
      <c r="L1806" s="28">
        <v>0.5</v>
      </c>
      <c r="M1806" s="29">
        <f t="shared" si="177"/>
        <v>1.8E-3</v>
      </c>
      <c r="N1806" s="30">
        <v>8595248136854</v>
      </c>
      <c r="O1806" s="27">
        <v>84</v>
      </c>
      <c r="P1806" s="27">
        <v>8471</v>
      </c>
      <c r="Q1806" s="27" t="s">
        <v>2389</v>
      </c>
      <c r="R1806" s="31">
        <f>VLOOKUP(Q1806,[1]Страна!D$1:F$120,2,FALSE)</f>
        <v>0</v>
      </c>
      <c r="S1806" s="32" t="s">
        <v>28</v>
      </c>
      <c r="T1806" s="27" t="str">
        <f>VLOOKUP(S1806,[1]Страна!$A$2:$B$246,2,0)</f>
        <v>КИТАЙ</v>
      </c>
      <c r="W1806" s="34"/>
      <c r="X1806" s="35"/>
      <c r="Y1806" s="35"/>
      <c r="Z1806" s="36"/>
      <c r="AA1806" s="37"/>
      <c r="AB1806" s="38"/>
      <c r="AC1806" s="39"/>
    </row>
    <row r="1807" spans="1:29" ht="10.5" customHeight="1">
      <c r="A1807" s="25">
        <v>223020</v>
      </c>
      <c r="B1807" s="26" t="s">
        <v>2394</v>
      </c>
      <c r="C1807" s="27">
        <v>1</v>
      </c>
      <c r="D1807" s="27" t="s">
        <v>26</v>
      </c>
      <c r="E1807" s="28">
        <v>3565</v>
      </c>
      <c r="F1807" s="28">
        <v>3565</v>
      </c>
      <c r="G1807" s="28">
        <v>0</v>
      </c>
      <c r="H1807" s="28">
        <v>0.4</v>
      </c>
      <c r="I1807" s="28">
        <v>0.7</v>
      </c>
      <c r="J1807" s="29">
        <v>4.0800000000000003E-3</v>
      </c>
      <c r="K1807" s="28">
        <v>0.4</v>
      </c>
      <c r="L1807" s="28">
        <v>0.7</v>
      </c>
      <c r="M1807" s="29">
        <f t="shared" si="177"/>
        <v>4.0800000000000003E-3</v>
      </c>
      <c r="N1807" s="30">
        <v>0</v>
      </c>
      <c r="O1807" s="27">
        <v>84</v>
      </c>
      <c r="P1807" s="27">
        <v>8471</v>
      </c>
      <c r="Q1807" s="27" t="s">
        <v>2389</v>
      </c>
      <c r="R1807" s="31">
        <f>VLOOKUP(Q1807,[1]Страна!D$1:F$120,2,FALSE)</f>
        <v>0</v>
      </c>
      <c r="S1807" s="32" t="s">
        <v>28</v>
      </c>
      <c r="T1807" s="27" t="str">
        <f>VLOOKUP(S1807,[1]Страна!$A$2:$B$246,2,0)</f>
        <v>КИТАЙ</v>
      </c>
      <c r="W1807" s="34"/>
      <c r="X1807" s="35"/>
      <c r="Y1807" s="35"/>
      <c r="Z1807" s="36"/>
      <c r="AA1807" s="37"/>
      <c r="AB1807" s="38"/>
      <c r="AC1807" s="39"/>
    </row>
    <row r="1808" spans="1:29" ht="10.5" customHeight="1">
      <c r="A1808" s="25">
        <v>221026</v>
      </c>
      <c r="B1808" s="26" t="s">
        <v>2395</v>
      </c>
      <c r="C1808" s="27">
        <v>1</v>
      </c>
      <c r="D1808" s="27" t="s">
        <v>26</v>
      </c>
      <c r="E1808" s="28">
        <v>5015</v>
      </c>
      <c r="F1808" s="28">
        <v>5015</v>
      </c>
      <c r="G1808" s="28">
        <v>0</v>
      </c>
      <c r="H1808" s="28">
        <v>0.8</v>
      </c>
      <c r="I1808" s="28">
        <v>1</v>
      </c>
      <c r="J1808" s="29">
        <v>1.8E-3</v>
      </c>
      <c r="K1808" s="28">
        <v>0.8</v>
      </c>
      <c r="L1808" s="28">
        <v>1</v>
      </c>
      <c r="M1808" s="29">
        <f t="shared" si="177"/>
        <v>1.8E-3</v>
      </c>
      <c r="N1808" s="30">
        <v>8595248132580</v>
      </c>
      <c r="O1808" s="27">
        <v>84</v>
      </c>
      <c r="P1808" s="27">
        <v>8471</v>
      </c>
      <c r="Q1808" s="27" t="s">
        <v>2389</v>
      </c>
      <c r="R1808" s="31">
        <f>VLOOKUP(Q1808,[1]Страна!D$1:F$120,2,FALSE)</f>
        <v>0</v>
      </c>
      <c r="S1808" s="32" t="s">
        <v>28</v>
      </c>
      <c r="T1808" s="27" t="str">
        <f>VLOOKUP(S1808,[1]Страна!$A$2:$B$246,2,0)</f>
        <v>КИТАЙ</v>
      </c>
      <c r="W1808" s="34"/>
      <c r="X1808" s="35"/>
      <c r="Y1808" s="35"/>
      <c r="Z1808" s="36"/>
      <c r="AA1808" s="37"/>
      <c r="AB1808" s="38"/>
      <c r="AC1808" s="39"/>
    </row>
    <row r="1809" spans="1:29" ht="10.5" customHeight="1">
      <c r="A1809" s="25">
        <v>222051</v>
      </c>
      <c r="B1809" s="26" t="s">
        <v>2396</v>
      </c>
      <c r="C1809" s="27">
        <v>1</v>
      </c>
      <c r="D1809" s="27" t="s">
        <v>26</v>
      </c>
      <c r="E1809" s="28">
        <v>4861</v>
      </c>
      <c r="F1809" s="28">
        <v>4861</v>
      </c>
      <c r="G1809" s="28">
        <v>0</v>
      </c>
      <c r="H1809" s="28">
        <v>0.4</v>
      </c>
      <c r="I1809" s="28">
        <v>0.7</v>
      </c>
      <c r="J1809" s="29">
        <v>1.7279999999999999E-3</v>
      </c>
      <c r="K1809" s="28">
        <v>0.4</v>
      </c>
      <c r="L1809" s="28">
        <v>0.7</v>
      </c>
      <c r="M1809" s="29">
        <f t="shared" si="177"/>
        <v>1.7279999999999999E-3</v>
      </c>
      <c r="N1809" s="30">
        <v>0</v>
      </c>
      <c r="O1809" s="27">
        <v>84</v>
      </c>
      <c r="P1809" s="27">
        <v>8471</v>
      </c>
      <c r="Q1809" s="27" t="s">
        <v>2389</v>
      </c>
      <c r="R1809" s="31">
        <f>VLOOKUP(Q1809,[1]Страна!D$1:F$120,2,FALSE)</f>
        <v>0</v>
      </c>
      <c r="S1809" s="32" t="s">
        <v>28</v>
      </c>
      <c r="T1809" s="27" t="str">
        <f>VLOOKUP(S1809,[1]Страна!$A$2:$B$246,2,0)</f>
        <v>КИТАЙ</v>
      </c>
      <c r="W1809" s="34"/>
      <c r="X1809" s="35"/>
      <c r="Y1809" s="35"/>
      <c r="Z1809" s="36"/>
      <c r="AA1809" s="37"/>
      <c r="AB1809" s="38"/>
      <c r="AC1809" s="39"/>
    </row>
    <row r="1810" spans="1:29" ht="10.5" customHeight="1">
      <c r="A1810" s="25">
        <v>223019</v>
      </c>
      <c r="B1810" s="26" t="s">
        <v>2397</v>
      </c>
      <c r="C1810" s="27">
        <v>1</v>
      </c>
      <c r="D1810" s="27" t="s">
        <v>26</v>
      </c>
      <c r="E1810" s="28">
        <v>6248</v>
      </c>
      <c r="F1810" s="28">
        <v>6248</v>
      </c>
      <c r="G1810" s="28">
        <v>0</v>
      </c>
      <c r="H1810" s="28">
        <v>0.35599999999999998</v>
      </c>
      <c r="I1810" s="28">
        <v>0.4</v>
      </c>
      <c r="J1810" s="29">
        <v>1.7279999999999999E-3</v>
      </c>
      <c r="K1810" s="28">
        <v>0.35599999999999998</v>
      </c>
      <c r="L1810" s="28">
        <v>0.4</v>
      </c>
      <c r="M1810" s="29">
        <f t="shared" si="177"/>
        <v>1.7279999999999999E-3</v>
      </c>
      <c r="N1810" s="30">
        <v>0</v>
      </c>
      <c r="O1810" s="27">
        <v>84</v>
      </c>
      <c r="P1810" s="27">
        <v>8471</v>
      </c>
      <c r="Q1810" s="27" t="s">
        <v>2389</v>
      </c>
      <c r="R1810" s="31">
        <f>VLOOKUP(Q1810,[1]Страна!D$1:F$120,2,FALSE)</f>
        <v>0</v>
      </c>
      <c r="S1810" s="32" t="s">
        <v>28</v>
      </c>
      <c r="T1810" s="27" t="str">
        <f>VLOOKUP(S1810,[1]Страна!$A$2:$B$246,2,0)</f>
        <v>КИТАЙ</v>
      </c>
      <c r="W1810" s="34"/>
      <c r="X1810" s="35"/>
      <c r="Y1810" s="35"/>
      <c r="Z1810" s="36"/>
      <c r="AA1810" s="37"/>
      <c r="AB1810" s="38"/>
      <c r="AC1810" s="39"/>
    </row>
    <row r="1811" spans="1:29" ht="10.5" customHeight="1">
      <c r="A1811" s="25">
        <v>230211</v>
      </c>
      <c r="B1811" s="26" t="s">
        <v>2398</v>
      </c>
      <c r="C1811" s="27">
        <v>1</v>
      </c>
      <c r="D1811" s="27" t="s">
        <v>26</v>
      </c>
      <c r="E1811" s="28">
        <v>3196</v>
      </c>
      <c r="F1811" s="28">
        <v>3196</v>
      </c>
      <c r="G1811" s="28">
        <v>0</v>
      </c>
      <c r="H1811" s="28">
        <v>1.1000000000000001</v>
      </c>
      <c r="I1811" s="28">
        <v>2</v>
      </c>
      <c r="J1811" s="29">
        <v>1.8E-3</v>
      </c>
      <c r="K1811" s="28">
        <v>1.1000000000000001</v>
      </c>
      <c r="L1811" s="28">
        <v>2</v>
      </c>
      <c r="M1811" s="29">
        <f t="shared" si="177"/>
        <v>1.8E-3</v>
      </c>
      <c r="N1811" s="30">
        <v>8595248136533</v>
      </c>
      <c r="O1811" s="27">
        <v>84</v>
      </c>
      <c r="P1811" s="27">
        <v>8471</v>
      </c>
      <c r="Q1811" s="27" t="s">
        <v>2389</v>
      </c>
      <c r="R1811" s="31">
        <f>VLOOKUP(Q1811,[1]Страна!D$1:F$120,2,FALSE)</f>
        <v>0</v>
      </c>
      <c r="S1811" s="32" t="s">
        <v>28</v>
      </c>
      <c r="T1811" s="27" t="str">
        <f>VLOOKUP(S1811,[1]Страна!$A$2:$B$246,2,0)</f>
        <v>КИТАЙ</v>
      </c>
      <c r="W1811" s="34"/>
      <c r="X1811" s="35"/>
      <c r="Y1811" s="35"/>
      <c r="Z1811" s="36"/>
      <c r="AA1811" s="37"/>
      <c r="AB1811" s="38"/>
      <c r="AC1811" s="39"/>
    </row>
    <row r="1812" spans="1:29" ht="10.5" customHeight="1">
      <c r="A1812" s="25">
        <v>218536</v>
      </c>
      <c r="B1812" s="26" t="s">
        <v>2399</v>
      </c>
      <c r="C1812" s="27">
        <v>1</v>
      </c>
      <c r="D1812" s="27" t="s">
        <v>26</v>
      </c>
      <c r="E1812" s="28">
        <v>4080</v>
      </c>
      <c r="F1812" s="28">
        <v>4080</v>
      </c>
      <c r="G1812" s="28">
        <v>0</v>
      </c>
      <c r="H1812" s="28">
        <v>0.27</v>
      </c>
      <c r="I1812" s="28">
        <v>0.4</v>
      </c>
      <c r="J1812" s="29">
        <v>1.4300000000000001E-3</v>
      </c>
      <c r="K1812" s="28">
        <v>0.27</v>
      </c>
      <c r="L1812" s="28">
        <v>0.4</v>
      </c>
      <c r="M1812" s="29">
        <f t="shared" si="177"/>
        <v>1.4300000000000001E-3</v>
      </c>
      <c r="N1812" s="30">
        <v>8595248134409</v>
      </c>
      <c r="O1812" s="27">
        <v>84</v>
      </c>
      <c r="P1812" s="27">
        <v>8471</v>
      </c>
      <c r="Q1812" s="27" t="s">
        <v>2389</v>
      </c>
      <c r="R1812" s="31">
        <f>VLOOKUP(Q1812,[1]Страна!D$1:F$120,2,FALSE)</f>
        <v>0</v>
      </c>
      <c r="S1812" s="32" t="s">
        <v>28</v>
      </c>
      <c r="T1812" s="27" t="str">
        <f>VLOOKUP(S1812,[1]Страна!$A$2:$B$246,2,0)</f>
        <v>КИТАЙ</v>
      </c>
      <c r="W1812" s="34"/>
      <c r="X1812" s="35"/>
      <c r="Y1812" s="35"/>
      <c r="Z1812" s="36"/>
      <c r="AA1812" s="37"/>
      <c r="AB1812" s="38"/>
      <c r="AC1812" s="39"/>
    </row>
    <row r="1813" spans="1:29" ht="10.5" customHeight="1">
      <c r="A1813" s="25">
        <v>242539</v>
      </c>
      <c r="B1813" s="26" t="s">
        <v>2400</v>
      </c>
      <c r="C1813" s="27">
        <v>1</v>
      </c>
      <c r="D1813" s="27" t="s">
        <v>26</v>
      </c>
      <c r="E1813" s="28">
        <v>5593</v>
      </c>
      <c r="F1813" s="28">
        <v>5593</v>
      </c>
      <c r="G1813" s="28">
        <v>0</v>
      </c>
      <c r="H1813" s="28">
        <v>0.6</v>
      </c>
      <c r="I1813" s="28">
        <v>0.8</v>
      </c>
      <c r="J1813" s="29">
        <v>2.8500000000000001E-3</v>
      </c>
      <c r="K1813" s="28">
        <v>0.6</v>
      </c>
      <c r="L1813" s="28">
        <v>0.8</v>
      </c>
      <c r="M1813" s="29">
        <v>2.8500000000000001E-3</v>
      </c>
      <c r="N1813" s="30">
        <v>8595248139626</v>
      </c>
      <c r="O1813" s="27">
        <v>84</v>
      </c>
      <c r="P1813" s="27">
        <v>8471</v>
      </c>
      <c r="Q1813" s="27" t="s">
        <v>2389</v>
      </c>
      <c r="R1813" s="31">
        <v>0</v>
      </c>
      <c r="S1813" s="32" t="s">
        <v>28</v>
      </c>
      <c r="T1813" s="27" t="str">
        <f>VLOOKUP(S1813,[1]Страна!$A$2:$B$246,2,0)</f>
        <v>КИТАЙ</v>
      </c>
      <c r="W1813" s="34"/>
      <c r="X1813" s="35"/>
      <c r="Y1813" s="35"/>
      <c r="Z1813" s="36"/>
      <c r="AA1813" s="37"/>
      <c r="AB1813" s="38"/>
      <c r="AC1813" s="39"/>
    </row>
    <row r="1814" spans="1:29" ht="10.5" customHeight="1">
      <c r="A1814" s="25">
        <v>238756</v>
      </c>
      <c r="B1814" s="26" t="s">
        <v>2401</v>
      </c>
      <c r="C1814" s="27">
        <v>1</v>
      </c>
      <c r="D1814" s="27" t="s">
        <v>26</v>
      </c>
      <c r="E1814" s="28">
        <v>4310</v>
      </c>
      <c r="F1814" s="28">
        <v>4310</v>
      </c>
      <c r="G1814" s="28">
        <v>0</v>
      </c>
      <c r="H1814" s="28">
        <v>0.17</v>
      </c>
      <c r="I1814" s="28">
        <v>0.3</v>
      </c>
      <c r="J1814" s="29">
        <v>9.6000000000000002E-4</v>
      </c>
      <c r="K1814" s="28">
        <v>0.17</v>
      </c>
      <c r="L1814" s="28">
        <v>0.3</v>
      </c>
      <c r="M1814" s="29">
        <v>9.6000000000000002E-4</v>
      </c>
      <c r="N1814" s="30" t="s">
        <v>2402</v>
      </c>
      <c r="O1814" s="27">
        <v>84</v>
      </c>
      <c r="P1814" s="27">
        <v>8471</v>
      </c>
      <c r="Q1814" s="27" t="s">
        <v>2389</v>
      </c>
      <c r="R1814" s="31">
        <f>VLOOKUP(Q1814,[1]Страна!D$1:F$120,2,FALSE)</f>
        <v>0</v>
      </c>
      <c r="S1814" s="32" t="s">
        <v>28</v>
      </c>
      <c r="T1814" s="27" t="str">
        <f>VLOOKUP(S1814,[1]Страна!$A$2:$B$246,2,0)</f>
        <v>КИТАЙ</v>
      </c>
      <c r="W1814" s="40"/>
      <c r="X1814" s="35"/>
      <c r="Y1814" s="35"/>
      <c r="Z1814" s="36"/>
      <c r="AA1814" s="37"/>
      <c r="AB1814" s="38"/>
      <c r="AC1814" s="39"/>
    </row>
    <row r="1815" spans="1:29" ht="10.5" customHeight="1">
      <c r="A1815" s="25">
        <v>237571</v>
      </c>
      <c r="B1815" s="26" t="s">
        <v>2403</v>
      </c>
      <c r="C1815" s="27">
        <v>1</v>
      </c>
      <c r="D1815" s="27" t="s">
        <v>26</v>
      </c>
      <c r="E1815" s="28">
        <v>4212</v>
      </c>
      <c r="F1815" s="28">
        <v>4212</v>
      </c>
      <c r="G1815" s="28">
        <v>0</v>
      </c>
      <c r="H1815" s="28">
        <v>0.6</v>
      </c>
      <c r="I1815" s="28">
        <v>1</v>
      </c>
      <c r="J1815" s="29">
        <v>3.9420000000000002E-3</v>
      </c>
      <c r="K1815" s="28">
        <v>0.6</v>
      </c>
      <c r="L1815" s="28">
        <v>1</v>
      </c>
      <c r="M1815" s="29">
        <v>3.9420000000000002E-3</v>
      </c>
      <c r="N1815" s="30" t="s">
        <v>2404</v>
      </c>
      <c r="O1815" s="27">
        <v>84</v>
      </c>
      <c r="P1815" s="27">
        <v>8471</v>
      </c>
      <c r="Q1815" s="27" t="s">
        <v>2389</v>
      </c>
      <c r="R1815" s="31">
        <f>VLOOKUP(Q1815,[1]Страна!D$1:F$120,2,FALSE)</f>
        <v>0</v>
      </c>
      <c r="S1815" s="32" t="s">
        <v>28</v>
      </c>
      <c r="T1815" s="27" t="str">
        <f>VLOOKUP(S1815,[1]Страна!$A$2:$B$246,2,0)</f>
        <v>КИТАЙ</v>
      </c>
      <c r="W1815" s="34"/>
      <c r="X1815" s="35"/>
      <c r="Y1815" s="35"/>
      <c r="Z1815" s="36"/>
      <c r="AA1815" s="37"/>
      <c r="AB1815" s="38"/>
      <c r="AC1815" s="39"/>
    </row>
    <row r="1816" spans="1:29" ht="10.5" customHeight="1">
      <c r="A1816" s="25">
        <v>241913</v>
      </c>
      <c r="B1816" s="26" t="s">
        <v>2405</v>
      </c>
      <c r="C1816" s="27">
        <v>1</v>
      </c>
      <c r="D1816" s="27" t="s">
        <v>26</v>
      </c>
      <c r="E1816" s="28">
        <v>3851</v>
      </c>
      <c r="F1816" s="28">
        <v>3851</v>
      </c>
      <c r="G1816" s="28">
        <v>0</v>
      </c>
      <c r="H1816" s="28">
        <v>0.35</v>
      </c>
      <c r="I1816" s="28">
        <v>0.4</v>
      </c>
      <c r="J1816" s="29">
        <v>0</v>
      </c>
      <c r="K1816" s="28">
        <v>0.35</v>
      </c>
      <c r="L1816" s="28">
        <v>0.4</v>
      </c>
      <c r="M1816" s="29">
        <v>0</v>
      </c>
      <c r="N1816" s="30">
        <v>0</v>
      </c>
      <c r="O1816" s="27">
        <v>84</v>
      </c>
      <c r="P1816" s="27">
        <v>8471</v>
      </c>
      <c r="Q1816" s="27" t="s">
        <v>2389</v>
      </c>
      <c r="R1816" s="31">
        <f>VLOOKUP(Q1816,[1]Страна!D$1:F$120,2,FALSE)</f>
        <v>0</v>
      </c>
      <c r="S1816" s="32" t="s">
        <v>28</v>
      </c>
      <c r="T1816" s="27" t="str">
        <f>VLOOKUP(S1816,[1]Страна!$A$2:$B$246,2,0)</f>
        <v>КИТАЙ</v>
      </c>
      <c r="W1816" s="34"/>
      <c r="X1816" s="35"/>
      <c r="Y1816" s="35"/>
      <c r="Z1816" s="36"/>
      <c r="AA1816" s="37"/>
      <c r="AB1816" s="38"/>
      <c r="AC1816" s="39"/>
    </row>
    <row r="1817" spans="1:29" ht="10.5" customHeight="1">
      <c r="A1817" s="25">
        <v>238758</v>
      </c>
      <c r="B1817" s="26" t="s">
        <v>2406</v>
      </c>
      <c r="C1817" s="27">
        <v>1</v>
      </c>
      <c r="D1817" s="27" t="s">
        <v>26</v>
      </c>
      <c r="E1817" s="28">
        <v>4012</v>
      </c>
      <c r="F1817" s="28">
        <v>4012</v>
      </c>
      <c r="G1817" s="28">
        <v>0</v>
      </c>
      <c r="H1817" s="28">
        <v>0.25</v>
      </c>
      <c r="I1817" s="28">
        <v>0.3</v>
      </c>
      <c r="J1817" s="29">
        <v>1.8E-3</v>
      </c>
      <c r="K1817" s="28">
        <v>0.25</v>
      </c>
      <c r="L1817" s="28">
        <v>0.3</v>
      </c>
      <c r="M1817" s="29">
        <v>1.8E-3</v>
      </c>
      <c r="N1817" s="30" t="s">
        <v>2407</v>
      </c>
      <c r="O1817" s="27">
        <v>84</v>
      </c>
      <c r="P1817" s="27">
        <v>8471</v>
      </c>
      <c r="Q1817" s="27" t="s">
        <v>2389</v>
      </c>
      <c r="R1817" s="31">
        <v>0</v>
      </c>
      <c r="S1817" s="32" t="s">
        <v>28</v>
      </c>
      <c r="T1817" s="27" t="str">
        <f>VLOOKUP(S1817,[1]Страна!$A$2:$B$246,2,0)</f>
        <v>КИТАЙ</v>
      </c>
      <c r="W1817" s="34"/>
      <c r="X1817" s="35"/>
      <c r="Y1817" s="35"/>
      <c r="Z1817" s="36"/>
      <c r="AA1817" s="37"/>
      <c r="AB1817" s="38"/>
      <c r="AC1817" s="39"/>
    </row>
    <row r="1818" spans="1:29" ht="10.5" customHeight="1">
      <c r="A1818" s="25">
        <v>238366</v>
      </c>
      <c r="B1818" s="26" t="s">
        <v>2408</v>
      </c>
      <c r="C1818" s="27">
        <v>1</v>
      </c>
      <c r="D1818" s="27" t="s">
        <v>26</v>
      </c>
      <c r="E1818" s="28">
        <v>4760</v>
      </c>
      <c r="F1818" s="28">
        <v>4760</v>
      </c>
      <c r="G1818" s="28">
        <v>0</v>
      </c>
      <c r="H1818" s="28">
        <v>0.9</v>
      </c>
      <c r="I1818" s="28">
        <v>1</v>
      </c>
      <c r="J1818" s="29">
        <v>5.4000000000000001E-4</v>
      </c>
      <c r="K1818" s="28">
        <v>0.9</v>
      </c>
      <c r="L1818" s="28">
        <v>1</v>
      </c>
      <c r="M1818" s="29">
        <v>5.4000000000000001E-4</v>
      </c>
      <c r="N1818" s="30" t="s">
        <v>2409</v>
      </c>
      <c r="O1818" s="27">
        <v>84</v>
      </c>
      <c r="P1818" s="27">
        <v>8471</v>
      </c>
      <c r="Q1818" s="27" t="s">
        <v>2389</v>
      </c>
      <c r="R1818" s="31">
        <f>VLOOKUP(Q1818,[1]Страна!D$1:F$120,2,FALSE)</f>
        <v>0</v>
      </c>
      <c r="S1818" s="32" t="s">
        <v>28</v>
      </c>
      <c r="T1818" s="27" t="str">
        <f>VLOOKUP(S1818,[1]Страна!$A$2:$B$246,2,0)</f>
        <v>КИТАЙ</v>
      </c>
      <c r="W1818" s="40"/>
      <c r="X1818" s="35"/>
      <c r="Y1818" s="35"/>
      <c r="Z1818" s="36"/>
      <c r="AA1818" s="37"/>
      <c r="AB1818" s="38"/>
      <c r="AC1818" s="39"/>
    </row>
    <row r="1819" spans="1:29" ht="10.5" customHeight="1">
      <c r="A1819" s="25">
        <v>238757</v>
      </c>
      <c r="B1819" s="26" t="s">
        <v>2410</v>
      </c>
      <c r="C1819" s="27">
        <v>1</v>
      </c>
      <c r="D1819" s="27" t="s">
        <v>26</v>
      </c>
      <c r="E1819" s="28">
        <v>7370</v>
      </c>
      <c r="F1819" s="28">
        <v>7370</v>
      </c>
      <c r="G1819" s="28">
        <v>0</v>
      </c>
      <c r="H1819" s="28">
        <v>0.45</v>
      </c>
      <c r="I1819" s="28">
        <v>0.6</v>
      </c>
      <c r="J1819" s="29">
        <v>5.0000000000000001E-3</v>
      </c>
      <c r="K1819" s="28">
        <v>0.45</v>
      </c>
      <c r="L1819" s="28">
        <v>0.6</v>
      </c>
      <c r="M1819" s="29">
        <v>0</v>
      </c>
      <c r="N1819" s="30">
        <v>0</v>
      </c>
      <c r="O1819" s="27">
        <v>84</v>
      </c>
      <c r="P1819" s="27">
        <v>8471</v>
      </c>
      <c r="Q1819" s="27" t="s">
        <v>2389</v>
      </c>
      <c r="R1819" s="31">
        <f>VLOOKUP(Q1819,[1]Страна!D$1:F$120,2,FALSE)</f>
        <v>0</v>
      </c>
      <c r="S1819" s="32" t="s">
        <v>28</v>
      </c>
      <c r="T1819" s="27" t="str">
        <f>VLOOKUP(S1819,[1]Страна!$A$2:$B$246,2,0)</f>
        <v>КИТАЙ</v>
      </c>
      <c r="W1819" s="34"/>
      <c r="X1819" s="35"/>
      <c r="Y1819" s="35"/>
      <c r="Z1819" s="36"/>
      <c r="AA1819" s="37"/>
      <c r="AB1819" s="38"/>
      <c r="AC1819" s="39"/>
    </row>
    <row r="1820" spans="1:29" ht="10.5" customHeight="1">
      <c r="A1820" s="25">
        <v>189677</v>
      </c>
      <c r="B1820" s="26" t="s">
        <v>2411</v>
      </c>
      <c r="C1820" s="27">
        <v>1</v>
      </c>
      <c r="D1820" s="27" t="s">
        <v>26</v>
      </c>
      <c r="E1820" s="28">
        <v>6156</v>
      </c>
      <c r="F1820" s="28">
        <v>6156</v>
      </c>
      <c r="G1820" s="28">
        <v>0</v>
      </c>
      <c r="H1820" s="28">
        <v>1.5</v>
      </c>
      <c r="I1820" s="28">
        <v>1.7</v>
      </c>
      <c r="J1820" s="29">
        <v>1.4E-3</v>
      </c>
      <c r="K1820" s="28">
        <v>1.5</v>
      </c>
      <c r="L1820" s="28">
        <v>1.7</v>
      </c>
      <c r="M1820" s="29">
        <f t="shared" ref="M1820:M1829" si="178">C1820*J1820</f>
        <v>1.4E-3</v>
      </c>
      <c r="N1820" s="30">
        <v>4895156870067</v>
      </c>
      <c r="O1820" s="27">
        <v>84</v>
      </c>
      <c r="P1820" s="27">
        <v>8471</v>
      </c>
      <c r="Q1820" s="27" t="s">
        <v>2389</v>
      </c>
      <c r="R1820" s="31">
        <f>VLOOKUP(Q1820,[1]Страна!D$1:F$120,2,FALSE)</f>
        <v>0</v>
      </c>
      <c r="S1820" s="32" t="s">
        <v>28</v>
      </c>
      <c r="T1820" s="27" t="str">
        <f>VLOOKUP(S1820,[1]Страна!$A$2:$B$246,2,0)</f>
        <v>КИТАЙ</v>
      </c>
      <c r="W1820" s="34"/>
      <c r="X1820" s="35"/>
      <c r="Y1820" s="35"/>
      <c r="Z1820" s="36"/>
      <c r="AA1820" s="37"/>
      <c r="AB1820" s="38"/>
      <c r="AC1820" s="39"/>
    </row>
    <row r="1821" spans="1:29" ht="10.5" customHeight="1">
      <c r="A1821" s="25">
        <v>133516</v>
      </c>
      <c r="B1821" s="26" t="s">
        <v>2412</v>
      </c>
      <c r="C1821" s="27">
        <v>1</v>
      </c>
      <c r="D1821" s="27" t="s">
        <v>26</v>
      </c>
      <c r="E1821" s="28">
        <v>4577</v>
      </c>
      <c r="F1821" s="28">
        <v>4577</v>
      </c>
      <c r="G1821" s="28">
        <v>0</v>
      </c>
      <c r="H1821" s="28">
        <v>0.5</v>
      </c>
      <c r="I1821" s="28">
        <v>1</v>
      </c>
      <c r="J1821" s="29">
        <v>1.134E-3</v>
      </c>
      <c r="K1821" s="28">
        <v>0.5</v>
      </c>
      <c r="L1821" s="28">
        <v>1</v>
      </c>
      <c r="M1821" s="29">
        <f t="shared" si="178"/>
        <v>1.134E-3</v>
      </c>
      <c r="N1821" s="30">
        <v>4895156865759</v>
      </c>
      <c r="O1821" s="27">
        <v>84</v>
      </c>
      <c r="P1821" s="27">
        <v>8471</v>
      </c>
      <c r="Q1821" s="27" t="s">
        <v>2389</v>
      </c>
      <c r="R1821" s="31">
        <f>VLOOKUP(Q1821,[1]Страна!D$1:F$120,2,FALSE)</f>
        <v>0</v>
      </c>
      <c r="S1821" s="32" t="s">
        <v>28</v>
      </c>
      <c r="T1821" s="27" t="str">
        <f>VLOOKUP(S1821,[1]Страна!$A$2:$B$246,2,0)</f>
        <v>КИТАЙ</v>
      </c>
      <c r="W1821" s="34"/>
      <c r="X1821" s="35"/>
      <c r="Y1821" s="35"/>
      <c r="Z1821" s="36"/>
      <c r="AA1821" s="37"/>
      <c r="AB1821" s="38"/>
      <c r="AC1821" s="39"/>
    </row>
    <row r="1822" spans="1:29" ht="10.5" customHeight="1">
      <c r="A1822" s="25">
        <v>182589</v>
      </c>
      <c r="B1822" s="26" t="s">
        <v>2413</v>
      </c>
      <c r="C1822" s="27">
        <v>7</v>
      </c>
      <c r="D1822" s="27" t="s">
        <v>26</v>
      </c>
      <c r="E1822" s="28">
        <v>3752</v>
      </c>
      <c r="F1822" s="28">
        <v>26264</v>
      </c>
      <c r="G1822" s="28">
        <v>0</v>
      </c>
      <c r="H1822" s="28">
        <v>1.4</v>
      </c>
      <c r="I1822" s="28">
        <v>1.7</v>
      </c>
      <c r="J1822" s="29">
        <v>1.32E-3</v>
      </c>
      <c r="K1822" s="28">
        <v>9.7999999999999989</v>
      </c>
      <c r="L1822" s="28">
        <v>11.9</v>
      </c>
      <c r="M1822" s="29">
        <f t="shared" si="178"/>
        <v>9.2399999999999999E-3</v>
      </c>
      <c r="N1822" s="30">
        <v>4895156853619</v>
      </c>
      <c r="O1822" s="27">
        <v>84</v>
      </c>
      <c r="P1822" s="27">
        <v>8471</v>
      </c>
      <c r="Q1822" s="27" t="s">
        <v>2389</v>
      </c>
      <c r="R1822" s="31">
        <f>VLOOKUP(Q1822,[1]Страна!D$1:F$120,2,FALSE)</f>
        <v>0</v>
      </c>
      <c r="S1822" s="32" t="s">
        <v>28</v>
      </c>
      <c r="T1822" s="27" t="str">
        <f>VLOOKUP(S1822,[1]Страна!$A$2:$B$246,2,0)</f>
        <v>КИТАЙ</v>
      </c>
      <c r="W1822" s="34"/>
      <c r="X1822" s="35"/>
      <c r="Y1822" s="35"/>
      <c r="Z1822" s="36"/>
      <c r="AA1822" s="37"/>
      <c r="AB1822" s="38"/>
      <c r="AC1822" s="39"/>
    </row>
    <row r="1823" spans="1:29" ht="10.5" customHeight="1">
      <c r="A1823" s="25">
        <v>189678</v>
      </c>
      <c r="B1823" s="26" t="s">
        <v>2414</v>
      </c>
      <c r="C1823" s="27">
        <v>1</v>
      </c>
      <c r="D1823" s="27" t="s">
        <v>26</v>
      </c>
      <c r="E1823" s="28">
        <v>3893</v>
      </c>
      <c r="F1823" s="28">
        <v>3893</v>
      </c>
      <c r="G1823" s="28">
        <v>0</v>
      </c>
      <c r="H1823" s="28">
        <v>0.6</v>
      </c>
      <c r="I1823" s="28">
        <v>1.2</v>
      </c>
      <c r="J1823" s="29">
        <v>8.9999999999999998E-4</v>
      </c>
      <c r="K1823" s="28">
        <v>0.6</v>
      </c>
      <c r="L1823" s="28">
        <v>1.2</v>
      </c>
      <c r="M1823" s="29">
        <f t="shared" si="178"/>
        <v>8.9999999999999998E-4</v>
      </c>
      <c r="N1823" s="30">
        <v>4895156860426</v>
      </c>
      <c r="O1823" s="27">
        <v>84</v>
      </c>
      <c r="P1823" s="27">
        <v>8471</v>
      </c>
      <c r="Q1823" s="27" t="s">
        <v>2389</v>
      </c>
      <c r="R1823" s="31">
        <f>VLOOKUP(Q1823,[1]Страна!D$1:F$120,2,FALSE)</f>
        <v>0</v>
      </c>
      <c r="S1823" s="32" t="s">
        <v>28</v>
      </c>
      <c r="T1823" s="27" t="str">
        <f>VLOOKUP(S1823,[1]Страна!$A$2:$B$246,2,0)</f>
        <v>КИТАЙ</v>
      </c>
      <c r="W1823" s="34"/>
      <c r="X1823" s="35"/>
      <c r="Y1823" s="35"/>
      <c r="Z1823" s="36"/>
      <c r="AA1823" s="37"/>
      <c r="AB1823" s="38"/>
      <c r="AC1823" s="39"/>
    </row>
    <row r="1824" spans="1:29" ht="10.5" customHeight="1">
      <c r="A1824" s="25">
        <v>175492</v>
      </c>
      <c r="B1824" s="26" t="s">
        <v>2415</v>
      </c>
      <c r="C1824" s="27">
        <v>1</v>
      </c>
      <c r="D1824" s="27" t="s">
        <v>26</v>
      </c>
      <c r="E1824" s="28">
        <v>4504</v>
      </c>
      <c r="F1824" s="28">
        <v>4504</v>
      </c>
      <c r="G1824" s="28">
        <v>0</v>
      </c>
      <c r="H1824" s="28">
        <v>0.8</v>
      </c>
      <c r="I1824" s="28">
        <v>1.5</v>
      </c>
      <c r="J1824" s="29">
        <v>1.7600000000000001E-3</v>
      </c>
      <c r="K1824" s="28">
        <v>0.8</v>
      </c>
      <c r="L1824" s="28">
        <v>1.5</v>
      </c>
      <c r="M1824" s="29">
        <f t="shared" si="178"/>
        <v>1.7600000000000001E-3</v>
      </c>
      <c r="N1824" s="30">
        <v>4895156861300</v>
      </c>
      <c r="O1824" s="27">
        <v>84</v>
      </c>
      <c r="P1824" s="27">
        <v>8471</v>
      </c>
      <c r="Q1824" s="27" t="s">
        <v>2389</v>
      </c>
      <c r="R1824" s="31">
        <f>VLOOKUP(Q1824,[1]Страна!D$1:F$120,2,FALSE)</f>
        <v>0</v>
      </c>
      <c r="S1824" s="32" t="s">
        <v>28</v>
      </c>
      <c r="T1824" s="27" t="str">
        <f>VLOOKUP(S1824,[1]Страна!$A$2:$B$246,2,0)</f>
        <v>КИТАЙ</v>
      </c>
      <c r="W1824" s="34"/>
      <c r="X1824" s="35"/>
      <c r="Y1824" s="35"/>
      <c r="Z1824" s="36"/>
      <c r="AA1824" s="37"/>
      <c r="AB1824" s="38"/>
      <c r="AC1824" s="39"/>
    </row>
    <row r="1825" spans="1:29" ht="10.5" customHeight="1">
      <c r="A1825" s="25">
        <v>83252</v>
      </c>
      <c r="B1825" s="26" t="s">
        <v>2416</v>
      </c>
      <c r="C1825" s="27">
        <v>1</v>
      </c>
      <c r="D1825" s="27" t="s">
        <v>26</v>
      </c>
      <c r="E1825" s="28">
        <v>2805</v>
      </c>
      <c r="F1825" s="28">
        <v>2805</v>
      </c>
      <c r="G1825" s="28">
        <v>0</v>
      </c>
      <c r="H1825" s="28">
        <v>0.8</v>
      </c>
      <c r="I1825" s="28">
        <v>1.5</v>
      </c>
      <c r="J1825" s="29">
        <v>1.32E-3</v>
      </c>
      <c r="K1825" s="28">
        <v>0.8</v>
      </c>
      <c r="L1825" s="28">
        <v>1.5</v>
      </c>
      <c r="M1825" s="29">
        <f t="shared" si="178"/>
        <v>1.32E-3</v>
      </c>
      <c r="N1825" s="30">
        <v>4895156873501</v>
      </c>
      <c r="O1825" s="27">
        <v>84</v>
      </c>
      <c r="P1825" s="27">
        <v>8471</v>
      </c>
      <c r="Q1825" s="27" t="s">
        <v>2389</v>
      </c>
      <c r="R1825" s="31">
        <f>VLOOKUP(Q1825,[1]Страна!D$1:F$120,2,FALSE)</f>
        <v>0</v>
      </c>
      <c r="S1825" s="32" t="s">
        <v>28</v>
      </c>
      <c r="T1825" s="27" t="str">
        <f>VLOOKUP(S1825,[1]Страна!$A$2:$B$246,2,0)</f>
        <v>КИТАЙ</v>
      </c>
      <c r="W1825" s="34"/>
      <c r="X1825" s="35"/>
      <c r="Y1825" s="35"/>
      <c r="Z1825" s="36"/>
      <c r="AA1825" s="37"/>
      <c r="AB1825" s="38"/>
      <c r="AC1825" s="39"/>
    </row>
    <row r="1826" spans="1:29" ht="10.5" customHeight="1">
      <c r="A1826" s="25">
        <v>199791</v>
      </c>
      <c r="B1826" s="26" t="s">
        <v>2417</v>
      </c>
      <c r="C1826" s="27">
        <v>1</v>
      </c>
      <c r="D1826" s="27" t="s">
        <v>26</v>
      </c>
      <c r="E1826" s="28">
        <v>4216</v>
      </c>
      <c r="F1826" s="28">
        <v>4216</v>
      </c>
      <c r="G1826" s="28">
        <v>0</v>
      </c>
      <c r="H1826" s="28">
        <v>0.5</v>
      </c>
      <c r="I1826" s="28">
        <v>0.7</v>
      </c>
      <c r="J1826" s="29">
        <v>1.0499999999999999E-3</v>
      </c>
      <c r="K1826" s="28">
        <v>0.5</v>
      </c>
      <c r="L1826" s="28">
        <v>0.7</v>
      </c>
      <c r="M1826" s="29">
        <f t="shared" si="178"/>
        <v>1.0499999999999999E-3</v>
      </c>
      <c r="N1826" s="30">
        <v>4895156869832</v>
      </c>
      <c r="O1826" s="27">
        <v>84</v>
      </c>
      <c r="P1826" s="27">
        <v>8471</v>
      </c>
      <c r="Q1826" s="27" t="s">
        <v>2389</v>
      </c>
      <c r="R1826" s="31">
        <f>VLOOKUP(Q1826,[1]Страна!D$1:F$120,2,FALSE)</f>
        <v>0</v>
      </c>
      <c r="S1826" s="32" t="s">
        <v>28</v>
      </c>
      <c r="T1826" s="27" t="str">
        <f>VLOOKUP(S1826,[1]Страна!$A$2:$B$246,2,0)</f>
        <v>КИТАЙ</v>
      </c>
      <c r="W1826" s="34"/>
      <c r="X1826" s="35"/>
      <c r="Y1826" s="35"/>
      <c r="Z1826" s="36"/>
      <c r="AA1826" s="37"/>
      <c r="AB1826" s="38"/>
      <c r="AC1826" s="39"/>
    </row>
    <row r="1827" spans="1:29" ht="10.5" customHeight="1">
      <c r="A1827" s="25">
        <v>129631</v>
      </c>
      <c r="B1827" s="26" t="s">
        <v>2418</v>
      </c>
      <c r="C1827" s="27">
        <v>1</v>
      </c>
      <c r="D1827" s="27" t="s">
        <v>26</v>
      </c>
      <c r="E1827" s="28">
        <v>6339</v>
      </c>
      <c r="F1827" s="28">
        <v>6339</v>
      </c>
      <c r="G1827" s="28">
        <v>0</v>
      </c>
      <c r="H1827" s="28">
        <v>0.8</v>
      </c>
      <c r="I1827" s="28">
        <v>0.9</v>
      </c>
      <c r="J1827" s="29">
        <v>2.3040000000000001E-3</v>
      </c>
      <c r="K1827" s="28">
        <v>0.8</v>
      </c>
      <c r="L1827" s="28">
        <v>0.9</v>
      </c>
      <c r="M1827" s="29">
        <f t="shared" si="178"/>
        <v>2.3040000000000001E-3</v>
      </c>
      <c r="N1827" s="30">
        <v>4895156870029</v>
      </c>
      <c r="O1827" s="27">
        <v>84</v>
      </c>
      <c r="P1827" s="27">
        <v>8471</v>
      </c>
      <c r="Q1827" s="27" t="s">
        <v>2389</v>
      </c>
      <c r="R1827" s="31">
        <f>VLOOKUP(Q1827,[1]Страна!D$1:F$120,2,FALSE)</f>
        <v>0</v>
      </c>
      <c r="S1827" s="32" t="s">
        <v>28</v>
      </c>
      <c r="T1827" s="27" t="str">
        <f>VLOOKUP(S1827,[1]Страна!$A$2:$B$246,2,0)</f>
        <v>КИТАЙ</v>
      </c>
      <c r="W1827" s="34"/>
      <c r="X1827" s="35"/>
      <c r="Y1827" s="35"/>
      <c r="Z1827" s="36"/>
      <c r="AA1827" s="37"/>
      <c r="AB1827" s="38"/>
      <c r="AC1827" s="39"/>
    </row>
    <row r="1828" spans="1:29" ht="10.5" customHeight="1">
      <c r="A1828" s="25">
        <v>51785</v>
      </c>
      <c r="B1828" s="26" t="s">
        <v>2419</v>
      </c>
      <c r="C1828" s="27">
        <v>1</v>
      </c>
      <c r="D1828" s="27" t="s">
        <v>26</v>
      </c>
      <c r="E1828" s="28">
        <v>8101</v>
      </c>
      <c r="F1828" s="28">
        <v>8101</v>
      </c>
      <c r="G1828" s="28">
        <v>405.05</v>
      </c>
      <c r="H1828" s="28">
        <v>29</v>
      </c>
      <c r="I1828" s="28">
        <v>32</v>
      </c>
      <c r="J1828" s="29">
        <v>0.30575999999999998</v>
      </c>
      <c r="K1828" s="28">
        <v>29</v>
      </c>
      <c r="L1828" s="28">
        <v>32</v>
      </c>
      <c r="M1828" s="29">
        <f t="shared" si="178"/>
        <v>0.30575999999999998</v>
      </c>
      <c r="N1828" s="30">
        <v>0</v>
      </c>
      <c r="O1828" s="27">
        <v>73</v>
      </c>
      <c r="P1828" s="27">
        <v>7321</v>
      </c>
      <c r="Q1828" s="27" t="s">
        <v>2420</v>
      </c>
      <c r="R1828" s="31">
        <f>VLOOKUP(Q1828,[1]Страна!D$1:F$120,2,FALSE)</f>
        <v>0.05</v>
      </c>
      <c r="S1828" s="32" t="s">
        <v>223</v>
      </c>
      <c r="T1828" s="27" t="str">
        <f>VLOOKUP(S1828,[1]Страна!$A$2:$B$246,2,0)</f>
        <v>ТУРЦИЯ</v>
      </c>
      <c r="W1828" s="34"/>
      <c r="X1828" s="35"/>
      <c r="Y1828" s="35"/>
      <c r="Z1828" s="36"/>
      <c r="AA1828" s="37"/>
      <c r="AB1828" s="38"/>
      <c r="AC1828" s="39"/>
    </row>
    <row r="1829" spans="1:29" ht="10.5" customHeight="1">
      <c r="A1829" s="25">
        <v>51786</v>
      </c>
      <c r="B1829" s="26" t="s">
        <v>2421</v>
      </c>
      <c r="C1829" s="27">
        <v>1</v>
      </c>
      <c r="D1829" s="27" t="s">
        <v>26</v>
      </c>
      <c r="E1829" s="28">
        <v>9903</v>
      </c>
      <c r="F1829" s="28">
        <v>9903</v>
      </c>
      <c r="G1829" s="28">
        <v>495.15000000000003</v>
      </c>
      <c r="H1829" s="28">
        <v>29</v>
      </c>
      <c r="I1829" s="28">
        <v>32</v>
      </c>
      <c r="J1829" s="29">
        <v>0.30113899999999999</v>
      </c>
      <c r="K1829" s="28">
        <v>29</v>
      </c>
      <c r="L1829" s="28">
        <v>32</v>
      </c>
      <c r="M1829" s="29">
        <f t="shared" si="178"/>
        <v>0.30113899999999999</v>
      </c>
      <c r="N1829" s="30">
        <v>0</v>
      </c>
      <c r="O1829" s="27">
        <v>73</v>
      </c>
      <c r="P1829" s="27">
        <v>7321</v>
      </c>
      <c r="Q1829" s="27" t="s">
        <v>2420</v>
      </c>
      <c r="R1829" s="31">
        <f>VLOOKUP(Q1829,[1]Страна!D$1:F$120,2,FALSE)</f>
        <v>0.05</v>
      </c>
      <c r="S1829" s="32" t="s">
        <v>223</v>
      </c>
      <c r="T1829" s="27" t="str">
        <f>VLOOKUP(S1829,[1]Страна!$A$2:$B$246,2,0)</f>
        <v>ТУРЦИЯ</v>
      </c>
      <c r="W1829" s="34"/>
      <c r="X1829" s="35"/>
      <c r="Y1829" s="35"/>
      <c r="Z1829" s="36"/>
      <c r="AA1829" s="37"/>
      <c r="AB1829" s="38"/>
      <c r="AC1829" s="39"/>
    </row>
    <row r="1830" spans="1:29" ht="10.5" customHeight="1">
      <c r="A1830" s="55">
        <v>51784</v>
      </c>
      <c r="B1830" s="55" t="s">
        <v>2422</v>
      </c>
      <c r="C1830" s="27">
        <v>1</v>
      </c>
      <c r="D1830" s="27" t="s">
        <v>26</v>
      </c>
      <c r="E1830" s="28">
        <v>9903</v>
      </c>
      <c r="F1830" s="28">
        <v>9903</v>
      </c>
      <c r="G1830" s="28">
        <v>495.15000000000003</v>
      </c>
      <c r="H1830" s="28">
        <v>29</v>
      </c>
      <c r="I1830" s="28">
        <v>32</v>
      </c>
      <c r="J1830" s="29">
        <v>0.30113899999999999</v>
      </c>
      <c r="K1830" s="28">
        <v>29</v>
      </c>
      <c r="L1830" s="28">
        <v>32</v>
      </c>
      <c r="M1830" s="29">
        <v>0.30113899999999999</v>
      </c>
      <c r="N1830" s="30"/>
      <c r="O1830" s="27">
        <v>73</v>
      </c>
      <c r="P1830" s="27">
        <v>7321</v>
      </c>
      <c r="Q1830" s="27" t="s">
        <v>2420</v>
      </c>
      <c r="R1830" s="31">
        <v>0.05</v>
      </c>
      <c r="S1830" s="32" t="s">
        <v>223</v>
      </c>
      <c r="T1830" s="27" t="str">
        <f>VLOOKUP(S1830,[1]Страна!$A$2:$B$246,2,0)</f>
        <v>ТУРЦИЯ</v>
      </c>
      <c r="W1830" s="40"/>
      <c r="X1830" s="35"/>
      <c r="Y1830" s="35"/>
      <c r="Z1830" s="36"/>
      <c r="AA1830" s="37"/>
      <c r="AB1830" s="38"/>
      <c r="AC1830" s="39"/>
    </row>
    <row r="1831" spans="1:29" ht="10.5" customHeight="1">
      <c r="A1831" s="25">
        <v>41950</v>
      </c>
      <c r="B1831" s="26" t="s">
        <v>2423</v>
      </c>
      <c r="C1831" s="27">
        <v>2</v>
      </c>
      <c r="D1831" s="27" t="s">
        <v>26</v>
      </c>
      <c r="E1831" s="28">
        <v>12458</v>
      </c>
      <c r="F1831" s="28">
        <v>24916</v>
      </c>
      <c r="G1831" s="28">
        <v>1245.8000000000002</v>
      </c>
      <c r="H1831" s="28">
        <v>35</v>
      </c>
      <c r="I1831" s="28">
        <v>38</v>
      </c>
      <c r="J1831" s="29">
        <v>0.35526400000000002</v>
      </c>
      <c r="K1831" s="28">
        <v>70</v>
      </c>
      <c r="L1831" s="28">
        <v>76</v>
      </c>
      <c r="M1831" s="29">
        <f>C1831*J1831</f>
        <v>0.71052800000000005</v>
      </c>
      <c r="N1831" s="30">
        <v>4680013311872</v>
      </c>
      <c r="O1831" s="27">
        <v>73</v>
      </c>
      <c r="P1831" s="27">
        <v>7321</v>
      </c>
      <c r="Q1831" s="27" t="s">
        <v>2420</v>
      </c>
      <c r="R1831" s="31">
        <f>VLOOKUP(Q1831,[1]Страна!D$1:F$120,2,FALSE)</f>
        <v>0.05</v>
      </c>
      <c r="S1831" s="32" t="s">
        <v>223</v>
      </c>
      <c r="T1831" s="27" t="str">
        <f>VLOOKUP(S1831,[1]Страна!$A$2:$B$246,2,0)</f>
        <v>ТУРЦИЯ</v>
      </c>
      <c r="W1831" s="34"/>
      <c r="X1831" s="35"/>
      <c r="Y1831" s="35"/>
      <c r="Z1831" s="36"/>
      <c r="AA1831" s="37"/>
      <c r="AB1831" s="38"/>
      <c r="AC1831" s="39"/>
    </row>
    <row r="1832" spans="1:29" ht="10.5" customHeight="1">
      <c r="A1832" s="25">
        <v>52962</v>
      </c>
      <c r="B1832" s="26" t="s">
        <v>2424</v>
      </c>
      <c r="C1832" s="27">
        <v>1</v>
      </c>
      <c r="D1832" s="27" t="s">
        <v>26</v>
      </c>
      <c r="E1832" s="28">
        <v>16910</v>
      </c>
      <c r="F1832" s="28">
        <v>16910</v>
      </c>
      <c r="G1832" s="28">
        <v>845.5</v>
      </c>
      <c r="H1832" s="28">
        <v>37</v>
      </c>
      <c r="I1832" s="28">
        <v>39</v>
      </c>
      <c r="J1832" s="29">
        <v>0.39039000000000001</v>
      </c>
      <c r="K1832" s="28">
        <v>37</v>
      </c>
      <c r="L1832" s="28">
        <v>39</v>
      </c>
      <c r="M1832" s="29">
        <f>C1832*J1832</f>
        <v>0.39039000000000001</v>
      </c>
      <c r="N1832" s="30">
        <v>0</v>
      </c>
      <c r="O1832" s="27">
        <v>73</v>
      </c>
      <c r="P1832" s="27">
        <v>7321</v>
      </c>
      <c r="Q1832" s="27" t="s">
        <v>2420</v>
      </c>
      <c r="R1832" s="31">
        <f>VLOOKUP(Q1832,[1]Страна!D$1:F$120,2,FALSE)</f>
        <v>0.05</v>
      </c>
      <c r="S1832" s="32" t="s">
        <v>223</v>
      </c>
      <c r="T1832" s="27" t="str">
        <f>VLOOKUP(S1832,[1]Страна!$A$2:$B$246,2,0)</f>
        <v>ТУРЦИЯ</v>
      </c>
      <c r="W1832" s="34"/>
      <c r="X1832" s="35"/>
      <c r="Y1832" s="35"/>
      <c r="Z1832" s="36"/>
      <c r="AA1832" s="37"/>
      <c r="AB1832" s="38"/>
      <c r="AC1832" s="39"/>
    </row>
    <row r="1833" spans="1:29" ht="10.5" customHeight="1">
      <c r="A1833" s="25">
        <v>218933</v>
      </c>
      <c r="B1833" s="26" t="s">
        <v>2425</v>
      </c>
      <c r="C1833" s="27">
        <v>1</v>
      </c>
      <c r="D1833" s="27" t="s">
        <v>26</v>
      </c>
      <c r="E1833" s="28">
        <v>17800</v>
      </c>
      <c r="F1833" s="28">
        <v>17800</v>
      </c>
      <c r="G1833" s="28">
        <v>890</v>
      </c>
      <c r="H1833" s="28">
        <v>37</v>
      </c>
      <c r="I1833" s="28">
        <v>39</v>
      </c>
      <c r="J1833" s="29">
        <v>0.3861</v>
      </c>
      <c r="K1833" s="28">
        <v>37</v>
      </c>
      <c r="L1833" s="28">
        <v>39</v>
      </c>
      <c r="M1833" s="29">
        <f>C1833*J1833</f>
        <v>0.3861</v>
      </c>
      <c r="N1833" s="30">
        <v>0</v>
      </c>
      <c r="O1833" s="27">
        <v>73</v>
      </c>
      <c r="P1833" s="27">
        <v>7321</v>
      </c>
      <c r="Q1833" s="27" t="s">
        <v>2420</v>
      </c>
      <c r="R1833" s="31">
        <f>VLOOKUP(Q1833,[1]Страна!D$1:F$120,2,FALSE)</f>
        <v>0.05</v>
      </c>
      <c r="S1833" s="32" t="s">
        <v>223</v>
      </c>
      <c r="T1833" s="27" t="str">
        <f>VLOOKUP(S1833,[1]Страна!$A$2:$B$246,2,0)</f>
        <v>ТУРЦИЯ</v>
      </c>
      <c r="W1833" s="34"/>
      <c r="X1833" s="35"/>
      <c r="Y1833" s="35"/>
      <c r="Z1833" s="36"/>
      <c r="AA1833" s="37"/>
      <c r="AB1833" s="38"/>
      <c r="AC1833" s="39"/>
    </row>
    <row r="1834" spans="1:29" ht="10.5" customHeight="1">
      <c r="A1834" s="25">
        <v>51788</v>
      </c>
      <c r="B1834" s="26" t="s">
        <v>2426</v>
      </c>
      <c r="C1834" s="27">
        <v>1</v>
      </c>
      <c r="D1834" s="27" t="s">
        <v>26</v>
      </c>
      <c r="E1834" s="28">
        <v>13832</v>
      </c>
      <c r="F1834" s="28">
        <v>13832</v>
      </c>
      <c r="G1834" s="28">
        <v>691.6</v>
      </c>
      <c r="H1834" s="28">
        <v>37</v>
      </c>
      <c r="I1834" s="28">
        <v>40</v>
      </c>
      <c r="J1834" s="29">
        <v>0.39467999999999998</v>
      </c>
      <c r="K1834" s="28">
        <v>37</v>
      </c>
      <c r="L1834" s="28">
        <v>40</v>
      </c>
      <c r="M1834" s="29">
        <f>C1834*J1834</f>
        <v>0.39467999999999998</v>
      </c>
      <c r="N1834" s="30">
        <v>0</v>
      </c>
      <c r="O1834" s="27">
        <v>73</v>
      </c>
      <c r="P1834" s="27">
        <v>7321</v>
      </c>
      <c r="Q1834" s="27" t="s">
        <v>2420</v>
      </c>
      <c r="R1834" s="31">
        <f>VLOOKUP(Q1834,[1]Страна!D$1:F$120,2,FALSE)</f>
        <v>0.05</v>
      </c>
      <c r="S1834" s="32" t="s">
        <v>223</v>
      </c>
      <c r="T1834" s="27" t="str">
        <f>VLOOKUP(S1834,[1]Страна!$A$2:$B$246,2,0)</f>
        <v>ТУРЦИЯ</v>
      </c>
      <c r="W1834" s="34"/>
      <c r="X1834" s="35"/>
      <c r="Y1834" s="35"/>
      <c r="Z1834" s="36"/>
      <c r="AA1834" s="37"/>
      <c r="AB1834" s="38"/>
      <c r="AC1834" s="39"/>
    </row>
    <row r="1835" spans="1:29" ht="10.5" customHeight="1">
      <c r="A1835" s="25">
        <v>106226</v>
      </c>
      <c r="B1835" s="26" t="s">
        <v>2427</v>
      </c>
      <c r="C1835" s="27">
        <v>1</v>
      </c>
      <c r="D1835" s="27" t="s">
        <v>26</v>
      </c>
      <c r="E1835" s="28">
        <v>13415</v>
      </c>
      <c r="F1835" s="28">
        <v>13415</v>
      </c>
      <c r="G1835" s="28">
        <v>670.75</v>
      </c>
      <c r="H1835" s="28">
        <v>47</v>
      </c>
      <c r="I1835" s="28">
        <v>49</v>
      </c>
      <c r="J1835" s="29">
        <v>0.43718000000000001</v>
      </c>
      <c r="K1835" s="28">
        <v>47</v>
      </c>
      <c r="L1835" s="28">
        <v>49</v>
      </c>
      <c r="M1835" s="29">
        <v>0.43718000000000001</v>
      </c>
      <c r="N1835" s="30">
        <v>0</v>
      </c>
      <c r="O1835" s="27">
        <v>85</v>
      </c>
      <c r="P1835" s="27">
        <v>8516</v>
      </c>
      <c r="Q1835" s="27" t="s">
        <v>2428</v>
      </c>
      <c r="R1835" s="31">
        <f>VLOOKUP(Q1835,[1]Страна!D$1:F$120,2,FALSE)</f>
        <v>0.03</v>
      </c>
      <c r="S1835" s="32" t="s">
        <v>223</v>
      </c>
      <c r="T1835" s="27" t="str">
        <f>VLOOKUP(S1835,[1]Страна!$A$2:$B$246,2,0)</f>
        <v>ТУРЦИЯ</v>
      </c>
      <c r="W1835" s="34"/>
      <c r="X1835" s="35"/>
      <c r="Y1835" s="35"/>
      <c r="Z1835" s="36"/>
      <c r="AA1835" s="37"/>
      <c r="AB1835" s="38"/>
      <c r="AC1835" s="39"/>
    </row>
    <row r="1836" spans="1:29" ht="10.5" customHeight="1">
      <c r="A1836" s="25">
        <v>51778</v>
      </c>
      <c r="B1836" s="26" t="s">
        <v>2429</v>
      </c>
      <c r="C1836" s="27">
        <v>2</v>
      </c>
      <c r="D1836" s="27" t="s">
        <v>26</v>
      </c>
      <c r="E1836" s="28">
        <v>12006</v>
      </c>
      <c r="F1836" s="28">
        <v>24012</v>
      </c>
      <c r="G1836" s="28">
        <v>720.36</v>
      </c>
      <c r="H1836" s="28">
        <v>42</v>
      </c>
      <c r="I1836" s="28">
        <v>55</v>
      </c>
      <c r="J1836" s="29">
        <v>0.25419999999999998</v>
      </c>
      <c r="K1836" s="28">
        <v>84</v>
      </c>
      <c r="L1836" s="28">
        <v>110</v>
      </c>
      <c r="M1836" s="29">
        <v>0.50839999999999996</v>
      </c>
      <c r="N1836" s="30">
        <v>0</v>
      </c>
      <c r="O1836" s="27">
        <v>85</v>
      </c>
      <c r="P1836" s="27">
        <v>8516</v>
      </c>
      <c r="Q1836" s="27" t="s">
        <v>2430</v>
      </c>
      <c r="R1836" s="31">
        <f>VLOOKUP(Q1836,[1]Страна!D$1:F$120,2,FALSE)</f>
        <v>0.03</v>
      </c>
      <c r="S1836" s="32" t="s">
        <v>223</v>
      </c>
      <c r="T1836" s="27" t="str">
        <f>VLOOKUP(S1836,[1]Страна!$A$2:$B$246,2,0)</f>
        <v>ТУРЦИЯ</v>
      </c>
      <c r="W1836" s="34"/>
      <c r="X1836" s="35"/>
      <c r="Y1836" s="35"/>
      <c r="Z1836" s="36"/>
      <c r="AA1836" s="37"/>
      <c r="AB1836" s="38"/>
      <c r="AC1836" s="39"/>
    </row>
    <row r="1837" spans="1:29" ht="10.5" customHeight="1">
      <c r="A1837" s="41">
        <v>106227</v>
      </c>
      <c r="B1837" s="42" t="s">
        <v>2431</v>
      </c>
      <c r="C1837" s="43">
        <v>1</v>
      </c>
      <c r="D1837" s="44" t="s">
        <v>26</v>
      </c>
      <c r="E1837" s="45">
        <v>16693</v>
      </c>
      <c r="F1837" s="45">
        <v>16693</v>
      </c>
      <c r="G1837" s="46">
        <v>500.78999999999996</v>
      </c>
      <c r="H1837" s="46">
        <v>42.5</v>
      </c>
      <c r="I1837" s="46">
        <v>45</v>
      </c>
      <c r="J1837" s="47">
        <v>0.38024000000000002</v>
      </c>
      <c r="K1837" s="46">
        <v>42.5</v>
      </c>
      <c r="L1837" s="46">
        <v>45</v>
      </c>
      <c r="M1837" s="47">
        <v>0.38024000000000002</v>
      </c>
      <c r="N1837" s="48" t="s">
        <v>2432</v>
      </c>
      <c r="O1837" s="49">
        <v>85</v>
      </c>
      <c r="P1837" s="49">
        <v>8516</v>
      </c>
      <c r="Q1837" s="49" t="s">
        <v>2430</v>
      </c>
      <c r="R1837" s="50">
        <v>0.03</v>
      </c>
      <c r="S1837" s="51" t="s">
        <v>223</v>
      </c>
      <c r="T1837" s="27" t="str">
        <f>VLOOKUP(S1837,[1]Страна!$A$2:$B$246,2,0)</f>
        <v>ТУРЦИЯ</v>
      </c>
      <c r="W1837" s="34"/>
      <c r="X1837" s="35"/>
      <c r="Y1837" s="35"/>
      <c r="Z1837" s="36"/>
      <c r="AA1837" s="37"/>
      <c r="AB1837" s="38"/>
      <c r="AC1837" s="39"/>
    </row>
    <row r="1838" spans="1:29" ht="10.5" customHeight="1">
      <c r="A1838" s="25">
        <v>106228</v>
      </c>
      <c r="B1838" s="26" t="s">
        <v>2433</v>
      </c>
      <c r="C1838" s="27">
        <v>1</v>
      </c>
      <c r="D1838" s="27" t="s">
        <v>26</v>
      </c>
      <c r="E1838" s="28">
        <v>15116</v>
      </c>
      <c r="F1838" s="28">
        <f>C1838*E1838</f>
        <v>15116</v>
      </c>
      <c r="G1838" s="28">
        <f>F1838*R1838</f>
        <v>453.47999999999996</v>
      </c>
      <c r="H1838" s="28">
        <v>41.2</v>
      </c>
      <c r="I1838" s="28">
        <v>44</v>
      </c>
      <c r="J1838" s="29">
        <v>0.38416</v>
      </c>
      <c r="K1838" s="28">
        <f>H1838*C1838</f>
        <v>41.2</v>
      </c>
      <c r="L1838" s="28">
        <f>I1838*C1838</f>
        <v>44</v>
      </c>
      <c r="M1838" s="29">
        <f>J1838*C1838</f>
        <v>0.38416</v>
      </c>
      <c r="N1838" s="30">
        <v>0</v>
      </c>
      <c r="O1838" s="27">
        <v>85</v>
      </c>
      <c r="P1838" s="27">
        <v>8516</v>
      </c>
      <c r="Q1838" s="27" t="s">
        <v>2430</v>
      </c>
      <c r="R1838" s="31">
        <f>VLOOKUP(Q1838,[1]Страна!D$1:F$120,2,FALSE)</f>
        <v>0.03</v>
      </c>
      <c r="S1838" s="32" t="s">
        <v>223</v>
      </c>
      <c r="T1838" s="27" t="str">
        <f>VLOOKUP(S1838,[1]Страна!$A$2:$B$246,2,0)</f>
        <v>ТУРЦИЯ</v>
      </c>
      <c r="W1838" s="40"/>
      <c r="X1838" s="35"/>
      <c r="Y1838" s="35"/>
      <c r="Z1838" s="36"/>
      <c r="AA1838" s="37"/>
      <c r="AB1838" s="38"/>
      <c r="AC1838" s="39"/>
    </row>
    <row r="1839" spans="1:29" ht="10.5" customHeight="1">
      <c r="A1839" s="25">
        <v>106232</v>
      </c>
      <c r="B1839" s="26" t="s">
        <v>2434</v>
      </c>
      <c r="C1839" s="27">
        <v>2</v>
      </c>
      <c r="D1839" s="27" t="s">
        <v>26</v>
      </c>
      <c r="E1839" s="28">
        <v>7740</v>
      </c>
      <c r="F1839" s="28">
        <v>15480</v>
      </c>
      <c r="G1839" s="28">
        <v>774</v>
      </c>
      <c r="H1839" s="28">
        <v>43.6</v>
      </c>
      <c r="I1839" s="28">
        <v>45</v>
      </c>
      <c r="J1839" s="29">
        <v>0.28555999999999998</v>
      </c>
      <c r="K1839" s="28">
        <v>87.2</v>
      </c>
      <c r="L1839" s="28">
        <v>90</v>
      </c>
      <c r="M1839" s="29">
        <v>0.57111999999999996</v>
      </c>
      <c r="N1839" s="30" t="s">
        <v>2435</v>
      </c>
      <c r="O1839" s="27">
        <v>73</v>
      </c>
      <c r="P1839" s="27">
        <v>7321</v>
      </c>
      <c r="Q1839" s="27" t="s">
        <v>2420</v>
      </c>
      <c r="R1839" s="31">
        <f>VLOOKUP(Q1839,[1]Страна!D$1:F$120,2,FALSE)</f>
        <v>0.05</v>
      </c>
      <c r="S1839" s="32" t="s">
        <v>223</v>
      </c>
      <c r="T1839" s="27" t="str">
        <f>VLOOKUP(S1839,[1]Страна!$A$2:$B$246,2,0)</f>
        <v>ТУРЦИЯ</v>
      </c>
      <c r="W1839" s="34"/>
      <c r="X1839" s="35"/>
      <c r="Y1839" s="35"/>
      <c r="Z1839" s="36"/>
      <c r="AA1839" s="37"/>
      <c r="AB1839" s="38"/>
      <c r="AC1839" s="39"/>
    </row>
    <row r="1840" spans="1:29" ht="10.5" customHeight="1">
      <c r="A1840" s="25">
        <v>46251</v>
      </c>
      <c r="B1840" s="26" t="s">
        <v>2436</v>
      </c>
      <c r="C1840" s="27">
        <v>1</v>
      </c>
      <c r="D1840" s="27" t="s">
        <v>26</v>
      </c>
      <c r="E1840" s="28">
        <v>9899</v>
      </c>
      <c r="F1840" s="28">
        <v>9899</v>
      </c>
      <c r="G1840" s="28">
        <v>494.95000000000005</v>
      </c>
      <c r="H1840" s="28">
        <v>43</v>
      </c>
      <c r="I1840" s="28">
        <v>50</v>
      </c>
      <c r="J1840" s="29">
        <v>0.39382</v>
      </c>
      <c r="K1840" s="28">
        <v>43</v>
      </c>
      <c r="L1840" s="28">
        <v>50</v>
      </c>
      <c r="M1840" s="29">
        <f>C1840*J1840</f>
        <v>0.39382</v>
      </c>
      <c r="N1840" s="30">
        <v>8690842847639</v>
      </c>
      <c r="O1840" s="27">
        <v>73</v>
      </c>
      <c r="P1840" s="27">
        <v>7321</v>
      </c>
      <c r="Q1840" s="27" t="s">
        <v>2420</v>
      </c>
      <c r="R1840" s="31">
        <f>VLOOKUP(Q1840,[1]Страна!D$1:F$120,2,FALSE)</f>
        <v>0.05</v>
      </c>
      <c r="S1840" s="32" t="s">
        <v>223</v>
      </c>
      <c r="T1840" s="27" t="str">
        <f>VLOOKUP(S1840,[1]Страна!$A$2:$B$246,2,0)</f>
        <v>ТУРЦИЯ</v>
      </c>
      <c r="W1840" s="34"/>
      <c r="X1840" s="35"/>
      <c r="Y1840" s="35"/>
      <c r="Z1840" s="36"/>
      <c r="AA1840" s="37"/>
      <c r="AB1840" s="38"/>
      <c r="AC1840" s="39"/>
    </row>
    <row r="1841" spans="1:29" ht="10.5" customHeight="1">
      <c r="A1841" s="25">
        <v>106236</v>
      </c>
      <c r="B1841" s="26" t="s">
        <v>2437</v>
      </c>
      <c r="C1841" s="27">
        <v>1</v>
      </c>
      <c r="D1841" s="27" t="s">
        <v>26</v>
      </c>
      <c r="E1841" s="28">
        <v>14818</v>
      </c>
      <c r="F1841" s="28">
        <f>C1841*E1841</f>
        <v>14818</v>
      </c>
      <c r="G1841" s="28">
        <f>F1841*R1841</f>
        <v>444.53999999999996</v>
      </c>
      <c r="H1841" s="28">
        <v>43.4</v>
      </c>
      <c r="I1841" s="28">
        <v>47</v>
      </c>
      <c r="J1841" s="29">
        <v>0.37480000000000002</v>
      </c>
      <c r="K1841" s="28">
        <f>H1841*C1841</f>
        <v>43.4</v>
      </c>
      <c r="L1841" s="28">
        <f>I1841*C1841</f>
        <v>47</v>
      </c>
      <c r="M1841" s="29">
        <f>J1841*C1841</f>
        <v>0.37480000000000002</v>
      </c>
      <c r="N1841" s="30">
        <v>0</v>
      </c>
      <c r="O1841" s="27">
        <v>85</v>
      </c>
      <c r="P1841" s="27">
        <v>8516</v>
      </c>
      <c r="Q1841" s="27" t="s">
        <v>2430</v>
      </c>
      <c r="R1841" s="31">
        <f>VLOOKUP(Q1841,[1]Страна!D$1:F$120,2,FALSE)</f>
        <v>0.03</v>
      </c>
      <c r="S1841" s="32" t="s">
        <v>223</v>
      </c>
      <c r="T1841" s="27" t="str">
        <f>VLOOKUP(S1841,[1]Страна!$A$2:$B$246,2,0)</f>
        <v>ТУРЦИЯ</v>
      </c>
      <c r="W1841" s="34"/>
      <c r="X1841" s="35"/>
      <c r="Y1841" s="35"/>
      <c r="Z1841" s="36"/>
      <c r="AA1841" s="37"/>
      <c r="AB1841" s="38"/>
      <c r="AC1841" s="39"/>
    </row>
    <row r="1842" spans="1:29" ht="10.5" customHeight="1">
      <c r="A1842" s="25">
        <v>106243</v>
      </c>
      <c r="B1842" s="26" t="s">
        <v>2438</v>
      </c>
      <c r="C1842" s="27">
        <v>1</v>
      </c>
      <c r="D1842" s="27" t="s">
        <v>26</v>
      </c>
      <c r="E1842" s="28">
        <v>11591</v>
      </c>
      <c r="F1842" s="28">
        <f>C1842*E1842</f>
        <v>11591</v>
      </c>
      <c r="G1842" s="28">
        <f>F1842*R1842</f>
        <v>347.72999999999996</v>
      </c>
      <c r="H1842" s="28">
        <v>44.7</v>
      </c>
      <c r="I1842" s="28">
        <v>46</v>
      </c>
      <c r="J1842" s="29">
        <v>0.35217599999999999</v>
      </c>
      <c r="K1842" s="28">
        <f>H1842*C1842</f>
        <v>44.7</v>
      </c>
      <c r="L1842" s="28">
        <f>I1842*C1842</f>
        <v>46</v>
      </c>
      <c r="M1842" s="29">
        <f>J1842*C1842</f>
        <v>0.35217599999999999</v>
      </c>
      <c r="N1842" s="30" t="s">
        <v>2439</v>
      </c>
      <c r="O1842" s="27">
        <v>85</v>
      </c>
      <c r="P1842" s="27">
        <v>8516</v>
      </c>
      <c r="Q1842" s="27" t="s">
        <v>2430</v>
      </c>
      <c r="R1842" s="31">
        <f>VLOOKUP(Q1842,[1]Страна!D$1:F$120,2,FALSE)</f>
        <v>0.03</v>
      </c>
      <c r="S1842" s="32" t="s">
        <v>223</v>
      </c>
      <c r="T1842" s="27" t="str">
        <f>VLOOKUP(S1842,[1]Страна!$A$2:$B$246,2,0)</f>
        <v>ТУРЦИЯ</v>
      </c>
      <c r="W1842" s="34"/>
      <c r="X1842" s="35"/>
      <c r="Y1842" s="35"/>
      <c r="Z1842" s="36"/>
      <c r="AA1842" s="37"/>
      <c r="AB1842" s="38"/>
      <c r="AC1842" s="39"/>
    </row>
    <row r="1843" spans="1:29" ht="10.5" customHeight="1">
      <c r="A1843" s="25">
        <v>51610</v>
      </c>
      <c r="B1843" s="26" t="s">
        <v>2440</v>
      </c>
      <c r="C1843" s="27">
        <v>2</v>
      </c>
      <c r="D1843" s="27" t="s">
        <v>26</v>
      </c>
      <c r="E1843" s="28">
        <v>10407</v>
      </c>
      <c r="F1843" s="28">
        <v>20814</v>
      </c>
      <c r="G1843" s="28">
        <v>1040.7</v>
      </c>
      <c r="H1843" s="28">
        <v>45</v>
      </c>
      <c r="I1843" s="28">
        <v>47</v>
      </c>
      <c r="J1843" s="29">
        <v>0.38024000000000002</v>
      </c>
      <c r="K1843" s="28">
        <v>90</v>
      </c>
      <c r="L1843" s="28">
        <v>94</v>
      </c>
      <c r="M1843" s="29">
        <v>0.76048000000000004</v>
      </c>
      <c r="N1843" s="30">
        <v>0</v>
      </c>
      <c r="O1843" s="27">
        <v>85</v>
      </c>
      <c r="P1843" s="27">
        <v>8516</v>
      </c>
      <c r="Q1843" s="27" t="s">
        <v>2428</v>
      </c>
      <c r="R1843" s="31">
        <f>VLOOKUP(Q1843,[1]Страна!D$1:F$120,2,FALSE)</f>
        <v>0.03</v>
      </c>
      <c r="S1843" s="32" t="s">
        <v>223</v>
      </c>
      <c r="T1843" s="27" t="str">
        <f>VLOOKUP(S1843,[1]Страна!$A$2:$B$246,2,0)</f>
        <v>ТУРЦИЯ</v>
      </c>
      <c r="W1843" s="34"/>
      <c r="X1843" s="35"/>
      <c r="Y1843" s="35"/>
      <c r="Z1843" s="36"/>
      <c r="AA1843" s="37"/>
      <c r="AB1843" s="38"/>
      <c r="AC1843" s="39"/>
    </row>
    <row r="1844" spans="1:29" ht="10.5" customHeight="1">
      <c r="A1844" s="25">
        <v>188316</v>
      </c>
      <c r="B1844" s="26" t="s">
        <v>2441</v>
      </c>
      <c r="C1844" s="27">
        <v>1</v>
      </c>
      <c r="D1844" s="27" t="s">
        <v>26</v>
      </c>
      <c r="E1844" s="28">
        <v>7846</v>
      </c>
      <c r="F1844" s="28">
        <v>7846</v>
      </c>
      <c r="G1844" s="28">
        <v>235.38</v>
      </c>
      <c r="H1844" s="28">
        <v>38</v>
      </c>
      <c r="I1844" s="28">
        <v>36</v>
      </c>
      <c r="J1844" s="29">
        <v>0.35904000000000003</v>
      </c>
      <c r="K1844" s="28">
        <v>38</v>
      </c>
      <c r="L1844" s="28">
        <v>36</v>
      </c>
      <c r="M1844" s="29">
        <v>0.35904000000000003</v>
      </c>
      <c r="N1844" s="30">
        <v>4607148930136</v>
      </c>
      <c r="O1844" s="27">
        <v>85</v>
      </c>
      <c r="P1844" s="27">
        <v>8516</v>
      </c>
      <c r="Q1844" s="27" t="s">
        <v>2430</v>
      </c>
      <c r="R1844" s="31">
        <f>VLOOKUP(Q1844,[1]Страна!D$1:F$120,2,FALSE)</f>
        <v>0.03</v>
      </c>
      <c r="S1844" s="32" t="s">
        <v>47</v>
      </c>
      <c r="T1844" s="27" t="str">
        <f>VLOOKUP(S1844,[1]Страна!$A$2:$B$246,2,0)</f>
        <v>РОССИЯ</v>
      </c>
      <c r="W1844" s="34"/>
      <c r="X1844" s="35"/>
      <c r="Y1844" s="35"/>
      <c r="Z1844" s="36"/>
      <c r="AA1844" s="37"/>
      <c r="AB1844" s="38"/>
      <c r="AC1844" s="39"/>
    </row>
    <row r="1845" spans="1:29" ht="10.5" customHeight="1">
      <c r="A1845" s="25">
        <v>124611</v>
      </c>
      <c r="B1845" s="26" t="s">
        <v>2442</v>
      </c>
      <c r="C1845" s="27">
        <v>1</v>
      </c>
      <c r="D1845" s="27" t="s">
        <v>26</v>
      </c>
      <c r="E1845" s="28">
        <v>7318</v>
      </c>
      <c r="F1845" s="28">
        <v>7318</v>
      </c>
      <c r="G1845" s="28">
        <v>219.54</v>
      </c>
      <c r="H1845" s="28">
        <v>38</v>
      </c>
      <c r="I1845" s="28">
        <v>41</v>
      </c>
      <c r="J1845" s="29">
        <v>0.35904000000000003</v>
      </c>
      <c r="K1845" s="28">
        <v>38</v>
      </c>
      <c r="L1845" s="28">
        <v>41</v>
      </c>
      <c r="M1845" s="29">
        <f>C1845*J1845</f>
        <v>0.35904000000000003</v>
      </c>
      <c r="N1845" s="30">
        <v>4607148933403</v>
      </c>
      <c r="O1845" s="27">
        <v>85</v>
      </c>
      <c r="P1845" s="27">
        <v>8516</v>
      </c>
      <c r="Q1845" s="27" t="s">
        <v>2430</v>
      </c>
      <c r="R1845" s="31">
        <f>VLOOKUP(Q1845,[1]Страна!D$1:F$120,2,FALSE)</f>
        <v>0.03</v>
      </c>
      <c r="S1845" s="32" t="s">
        <v>47</v>
      </c>
      <c r="T1845" s="27" t="str">
        <f>VLOOKUP(S1845,[1]Страна!$A$2:$B$246,2,0)</f>
        <v>РОССИЯ</v>
      </c>
      <c r="W1845" s="34"/>
      <c r="X1845" s="35"/>
      <c r="Y1845" s="35"/>
      <c r="Z1845" s="36"/>
      <c r="AA1845" s="37"/>
      <c r="AB1845" s="38"/>
      <c r="AC1845" s="39"/>
    </row>
    <row r="1846" spans="1:29" ht="10.5" customHeight="1">
      <c r="A1846" s="25">
        <v>106245</v>
      </c>
      <c r="B1846" s="26" t="s">
        <v>2443</v>
      </c>
      <c r="C1846" s="27">
        <v>1</v>
      </c>
      <c r="D1846" s="27" t="s">
        <v>26</v>
      </c>
      <c r="E1846" s="28">
        <v>10472</v>
      </c>
      <c r="F1846" s="28">
        <v>10472</v>
      </c>
      <c r="G1846" s="28">
        <v>523.6</v>
      </c>
      <c r="H1846" s="28">
        <v>37</v>
      </c>
      <c r="I1846" s="28">
        <v>39</v>
      </c>
      <c r="J1846" s="29">
        <v>0.30409999999999998</v>
      </c>
      <c r="K1846" s="28">
        <v>37</v>
      </c>
      <c r="L1846" s="28">
        <v>39</v>
      </c>
      <c r="M1846" s="29">
        <f>C1846*J1846</f>
        <v>0.30409999999999998</v>
      </c>
      <c r="N1846" s="30">
        <v>0</v>
      </c>
      <c r="O1846" s="27">
        <v>85</v>
      </c>
      <c r="P1846" s="27">
        <v>8516</v>
      </c>
      <c r="Q1846" s="27" t="s">
        <v>389</v>
      </c>
      <c r="R1846" s="31">
        <f>VLOOKUP(Q1846,[1]Страна!D$1:F$120,2,FALSE)</f>
        <v>0.05</v>
      </c>
      <c r="S1846" s="32" t="s">
        <v>47</v>
      </c>
      <c r="T1846" s="27" t="str">
        <f>VLOOKUP(S1846,[1]Страна!$A$2:$B$246,2,0)</f>
        <v>РОССИЯ</v>
      </c>
      <c r="W1846" s="34"/>
      <c r="X1846" s="35"/>
      <c r="Y1846" s="35"/>
      <c r="Z1846" s="36"/>
      <c r="AA1846" s="37"/>
      <c r="AB1846" s="38"/>
      <c r="AC1846" s="39"/>
    </row>
    <row r="1847" spans="1:29" ht="10.5" customHeight="1">
      <c r="A1847" s="25">
        <v>202916</v>
      </c>
      <c r="B1847" s="26" t="s">
        <v>2444</v>
      </c>
      <c r="C1847" s="27">
        <v>1</v>
      </c>
      <c r="D1847" s="27" t="s">
        <v>26</v>
      </c>
      <c r="E1847" s="28">
        <v>9348</v>
      </c>
      <c r="F1847" s="28">
        <v>9348</v>
      </c>
      <c r="G1847" s="28">
        <v>467.40000000000003</v>
      </c>
      <c r="H1847" s="28">
        <v>37</v>
      </c>
      <c r="I1847" s="28">
        <v>39</v>
      </c>
      <c r="J1847" s="29">
        <v>0.3</v>
      </c>
      <c r="K1847" s="28">
        <v>37</v>
      </c>
      <c r="L1847" s="28">
        <v>39</v>
      </c>
      <c r="M1847" s="29">
        <f>C1847*J1847</f>
        <v>0.3</v>
      </c>
      <c r="N1847" s="30">
        <v>0</v>
      </c>
      <c r="O1847" s="27">
        <v>85</v>
      </c>
      <c r="P1847" s="27">
        <v>8516</v>
      </c>
      <c r="Q1847" s="27" t="s">
        <v>389</v>
      </c>
      <c r="R1847" s="31">
        <f>VLOOKUP(Q1847,[1]Страна!D$1:F$120,2,FALSE)</f>
        <v>0.05</v>
      </c>
      <c r="S1847" s="32" t="s">
        <v>47</v>
      </c>
      <c r="T1847" s="27" t="str">
        <f>VLOOKUP(S1847,[1]Страна!$A$2:$B$246,2,0)</f>
        <v>РОССИЯ</v>
      </c>
      <c r="W1847" s="34"/>
      <c r="X1847" s="35"/>
      <c r="Y1847" s="35"/>
      <c r="Z1847" s="36"/>
      <c r="AA1847" s="37"/>
      <c r="AB1847" s="38"/>
      <c r="AC1847" s="39"/>
    </row>
    <row r="1848" spans="1:29" ht="10.5" customHeight="1">
      <c r="A1848" s="25">
        <v>166869</v>
      </c>
      <c r="B1848" s="26" t="s">
        <v>2445</v>
      </c>
      <c r="C1848" s="27">
        <v>1</v>
      </c>
      <c r="D1848" s="27" t="s">
        <v>26</v>
      </c>
      <c r="E1848" s="28">
        <v>6981</v>
      </c>
      <c r="F1848" s="28">
        <v>6981</v>
      </c>
      <c r="G1848" s="28">
        <v>349.05</v>
      </c>
      <c r="H1848" s="28">
        <v>35</v>
      </c>
      <c r="I1848" s="28">
        <v>45</v>
      </c>
      <c r="J1848" s="29">
        <v>0.35904000000000003</v>
      </c>
      <c r="K1848" s="28">
        <v>35</v>
      </c>
      <c r="L1848" s="28">
        <v>45</v>
      </c>
      <c r="M1848" s="29">
        <v>0.35904000000000003</v>
      </c>
      <c r="N1848" s="30">
        <v>4607148930877</v>
      </c>
      <c r="O1848" s="27">
        <v>73</v>
      </c>
      <c r="P1848" s="27">
        <v>7321</v>
      </c>
      <c r="Q1848" s="27" t="s">
        <v>2420</v>
      </c>
      <c r="R1848" s="31">
        <f>VLOOKUP(Q1848,[1]Страна!D$1:F$120,2,FALSE)</f>
        <v>0.05</v>
      </c>
      <c r="S1848" s="32" t="s">
        <v>47</v>
      </c>
      <c r="T1848" s="27" t="str">
        <f>VLOOKUP(S1848,[1]Страна!$A$2:$B$246,2,0)</f>
        <v>РОССИЯ</v>
      </c>
      <c r="W1848" s="34"/>
      <c r="X1848" s="35"/>
      <c r="Y1848" s="35"/>
      <c r="Z1848" s="36"/>
      <c r="AA1848" s="37"/>
      <c r="AB1848" s="38"/>
      <c r="AC1848" s="39"/>
    </row>
    <row r="1849" spans="1:29" ht="10.5" customHeight="1">
      <c r="A1849" s="25">
        <v>221967</v>
      </c>
      <c r="B1849" s="26" t="s">
        <v>2446</v>
      </c>
      <c r="C1849" s="27">
        <v>1</v>
      </c>
      <c r="D1849" s="27" t="s">
        <v>26</v>
      </c>
      <c r="E1849" s="28">
        <v>10387</v>
      </c>
      <c r="F1849" s="28">
        <v>10387</v>
      </c>
      <c r="G1849" s="28">
        <v>209.81739999999999</v>
      </c>
      <c r="H1849" s="28">
        <v>38</v>
      </c>
      <c r="I1849" s="28">
        <v>41</v>
      </c>
      <c r="J1849" s="29">
        <v>0.35904000000000003</v>
      </c>
      <c r="K1849" s="28">
        <v>38</v>
      </c>
      <c r="L1849" s="28">
        <v>41</v>
      </c>
      <c r="M1849" s="29">
        <v>0.35904000000000003</v>
      </c>
      <c r="N1849" s="30" t="s">
        <v>2447</v>
      </c>
      <c r="O1849" s="27">
        <v>73</v>
      </c>
      <c r="P1849" s="27">
        <v>7321</v>
      </c>
      <c r="Q1849" s="27" t="s">
        <v>2420</v>
      </c>
      <c r="R1849" s="31">
        <f>VLOOKUP(Q1849,[1]Страна!D$1:F$120,2,FALSE)</f>
        <v>0.05</v>
      </c>
      <c r="S1849" s="32" t="s">
        <v>47</v>
      </c>
      <c r="T1849" s="27" t="str">
        <f>VLOOKUP(S1849,[1]Страна!$A$2:$B$246,2,0)</f>
        <v>РОССИЯ</v>
      </c>
      <c r="W1849" s="34"/>
      <c r="X1849" s="35"/>
      <c r="Y1849" s="35"/>
      <c r="Z1849" s="36"/>
      <c r="AA1849" s="37"/>
      <c r="AB1849" s="38"/>
      <c r="AC1849" s="39"/>
    </row>
    <row r="1850" spans="1:29" ht="10.5" customHeight="1">
      <c r="A1850" s="25">
        <v>222949</v>
      </c>
      <c r="B1850" s="26" t="s">
        <v>2448</v>
      </c>
      <c r="C1850" s="27">
        <v>2</v>
      </c>
      <c r="D1850" s="27" t="s">
        <v>26</v>
      </c>
      <c r="E1850" s="28">
        <v>8668</v>
      </c>
      <c r="F1850" s="28">
        <v>17336</v>
      </c>
      <c r="G1850" s="28">
        <v>520.07999999999993</v>
      </c>
      <c r="H1850" s="28">
        <v>35</v>
      </c>
      <c r="I1850" s="28">
        <v>38</v>
      </c>
      <c r="J1850" s="29">
        <v>0.38024000000000002</v>
      </c>
      <c r="K1850" s="28">
        <v>70</v>
      </c>
      <c r="L1850" s="28">
        <v>76</v>
      </c>
      <c r="M1850" s="29">
        <f>C1850*J1850</f>
        <v>0.76048000000000004</v>
      </c>
      <c r="N1850" s="30">
        <v>0</v>
      </c>
      <c r="O1850" s="27">
        <v>85</v>
      </c>
      <c r="P1850" s="27">
        <v>8516</v>
      </c>
      <c r="Q1850" s="27" t="s">
        <v>2428</v>
      </c>
      <c r="R1850" s="31">
        <f>VLOOKUP(Q1850,[1]Страна!D$1:F$120,2,FALSE)</f>
        <v>0.03</v>
      </c>
      <c r="S1850" s="32" t="s">
        <v>47</v>
      </c>
      <c r="T1850" s="27" t="str">
        <f>VLOOKUP(S1850,[1]Страна!$A$2:$B$246,2,0)</f>
        <v>РОССИЯ</v>
      </c>
      <c r="W1850" s="34"/>
      <c r="X1850" s="35"/>
      <c r="Y1850" s="35"/>
      <c r="Z1850" s="36"/>
      <c r="AA1850" s="37"/>
      <c r="AB1850" s="38"/>
      <c r="AC1850" s="39"/>
    </row>
    <row r="1851" spans="1:29" ht="10.5" customHeight="1">
      <c r="A1851" s="25">
        <v>113843</v>
      </c>
      <c r="B1851" s="26" t="s">
        <v>2449</v>
      </c>
      <c r="C1851" s="27">
        <v>1</v>
      </c>
      <c r="D1851" s="27" t="s">
        <v>26</v>
      </c>
      <c r="E1851" s="28">
        <v>10124</v>
      </c>
      <c r="F1851" s="28">
        <v>10124</v>
      </c>
      <c r="G1851" s="28">
        <v>202.48000000000002</v>
      </c>
      <c r="H1851" s="28">
        <v>35</v>
      </c>
      <c r="I1851" s="28">
        <v>38</v>
      </c>
      <c r="J1851" s="29">
        <v>0.37146200000000001</v>
      </c>
      <c r="K1851" s="28">
        <v>35</v>
      </c>
      <c r="L1851" s="28">
        <v>38</v>
      </c>
      <c r="M1851" s="29">
        <v>0.37146200000000001</v>
      </c>
      <c r="N1851" s="30">
        <v>4607148933373</v>
      </c>
      <c r="O1851" s="27">
        <v>73</v>
      </c>
      <c r="P1851" s="27">
        <v>7321</v>
      </c>
      <c r="Q1851" s="27" t="s">
        <v>415</v>
      </c>
      <c r="R1851" s="31">
        <f>VLOOKUP(Q1851,[1]Страна!D$1:F$120,2,FALSE)</f>
        <v>0.05</v>
      </c>
      <c r="S1851" s="32" t="s">
        <v>47</v>
      </c>
      <c r="T1851" s="27" t="str">
        <f>VLOOKUP(S1851,[1]Страна!$A$2:$B$246,2,0)</f>
        <v>РОССИЯ</v>
      </c>
      <c r="W1851" s="34"/>
      <c r="X1851" s="35"/>
      <c r="Y1851" s="35"/>
      <c r="Z1851" s="36"/>
      <c r="AA1851" s="37"/>
      <c r="AB1851" s="38"/>
      <c r="AC1851" s="39"/>
    </row>
    <row r="1852" spans="1:29" ht="10.5" customHeight="1">
      <c r="A1852" s="25">
        <v>1709</v>
      </c>
      <c r="B1852" s="26" t="s">
        <v>2450</v>
      </c>
      <c r="C1852" s="27">
        <v>3</v>
      </c>
      <c r="D1852" s="27" t="s">
        <v>26</v>
      </c>
      <c r="E1852" s="28">
        <v>11357</v>
      </c>
      <c r="F1852" s="28">
        <v>34071</v>
      </c>
      <c r="G1852" s="28">
        <v>1703.5500000000002</v>
      </c>
      <c r="H1852" s="28">
        <v>44.5</v>
      </c>
      <c r="I1852" s="28">
        <v>51.1</v>
      </c>
      <c r="J1852" s="29">
        <v>0.47138000000000002</v>
      </c>
      <c r="K1852" s="28">
        <v>133.5</v>
      </c>
      <c r="L1852" s="28">
        <v>153.30000000000001</v>
      </c>
      <c r="M1852" s="29">
        <f t="shared" ref="M1852:M1863" si="179">C1852*J1852</f>
        <v>1.4141400000000002</v>
      </c>
      <c r="N1852" s="30">
        <v>4811260002798</v>
      </c>
      <c r="O1852" s="27">
        <v>73</v>
      </c>
      <c r="P1852" s="27">
        <v>7321</v>
      </c>
      <c r="Q1852" s="27" t="s">
        <v>2420</v>
      </c>
      <c r="R1852" s="31">
        <f>VLOOKUP(Q1852,[1]Страна!D$1:F$120,2,FALSE)</f>
        <v>0.05</v>
      </c>
      <c r="S1852" s="32" t="s">
        <v>457</v>
      </c>
      <c r="T1852" s="27" t="str">
        <f>VLOOKUP(S1852,[1]Страна!$A$2:$B$246,2,0)</f>
        <v xml:space="preserve">БЕЛАРУСЬ </v>
      </c>
      <c r="W1852" s="34"/>
      <c r="X1852" s="35"/>
      <c r="Y1852" s="35"/>
      <c r="Z1852" s="36"/>
      <c r="AA1852" s="37"/>
      <c r="AB1852" s="38"/>
      <c r="AC1852" s="39"/>
    </row>
    <row r="1853" spans="1:29" ht="10.5" customHeight="1">
      <c r="A1853" s="25">
        <v>494</v>
      </c>
      <c r="B1853" s="26" t="s">
        <v>2451</v>
      </c>
      <c r="C1853" s="27">
        <v>1</v>
      </c>
      <c r="D1853" s="27" t="s">
        <v>26</v>
      </c>
      <c r="E1853" s="28">
        <v>9609</v>
      </c>
      <c r="F1853" s="28">
        <v>9609</v>
      </c>
      <c r="G1853" s="28">
        <v>480.45000000000005</v>
      </c>
      <c r="H1853" s="28">
        <v>43</v>
      </c>
      <c r="I1853" s="28">
        <v>50</v>
      </c>
      <c r="J1853" s="29">
        <v>0.44697599999999998</v>
      </c>
      <c r="K1853" s="28">
        <v>43</v>
      </c>
      <c r="L1853" s="28">
        <v>50</v>
      </c>
      <c r="M1853" s="29">
        <f t="shared" si="179"/>
        <v>0.44697599999999998</v>
      </c>
      <c r="N1853" s="30">
        <v>4811260003177</v>
      </c>
      <c r="O1853" s="27">
        <v>73</v>
      </c>
      <c r="P1853" s="27">
        <v>7321</v>
      </c>
      <c r="Q1853" s="27" t="s">
        <v>2420</v>
      </c>
      <c r="R1853" s="31">
        <f>VLOOKUP(Q1853,[1]Страна!D$1:F$120,2,FALSE)</f>
        <v>0.05</v>
      </c>
      <c r="S1853" s="32" t="s">
        <v>457</v>
      </c>
      <c r="T1853" s="27" t="str">
        <f>VLOOKUP(S1853,[1]Страна!$A$2:$B$246,2,0)</f>
        <v xml:space="preserve">БЕЛАРУСЬ </v>
      </c>
      <c r="W1853" s="34"/>
      <c r="X1853" s="35"/>
      <c r="Y1853" s="35"/>
      <c r="Z1853" s="36"/>
      <c r="AA1853" s="37"/>
      <c r="AB1853" s="38"/>
      <c r="AC1853" s="39"/>
    </row>
    <row r="1854" spans="1:29" ht="10.5" customHeight="1">
      <c r="A1854" s="25">
        <v>3535</v>
      </c>
      <c r="B1854" s="26" t="s">
        <v>2452</v>
      </c>
      <c r="C1854" s="27">
        <v>1</v>
      </c>
      <c r="D1854" s="27" t="s">
        <v>26</v>
      </c>
      <c r="E1854" s="28">
        <v>10271</v>
      </c>
      <c r="F1854" s="28">
        <v>10271</v>
      </c>
      <c r="G1854" s="28">
        <v>513.55000000000007</v>
      </c>
      <c r="H1854" s="28">
        <v>43</v>
      </c>
      <c r="I1854" s="28">
        <v>50</v>
      </c>
      <c r="J1854" s="29">
        <v>0.44236799999999998</v>
      </c>
      <c r="K1854" s="28">
        <v>43</v>
      </c>
      <c r="L1854" s="28">
        <v>50</v>
      </c>
      <c r="M1854" s="29">
        <f t="shared" si="179"/>
        <v>0.44236799999999998</v>
      </c>
      <c r="N1854" s="30">
        <v>4811260003313</v>
      </c>
      <c r="O1854" s="27">
        <v>73</v>
      </c>
      <c r="P1854" s="27">
        <v>7321</v>
      </c>
      <c r="Q1854" s="27" t="s">
        <v>2420</v>
      </c>
      <c r="R1854" s="31">
        <f>VLOOKUP(Q1854,[1]Страна!D$1:F$120,2,FALSE)</f>
        <v>0.05</v>
      </c>
      <c r="S1854" s="32" t="s">
        <v>457</v>
      </c>
      <c r="T1854" s="27" t="str">
        <f>VLOOKUP(S1854,[1]Страна!$A$2:$B$246,2,0)</f>
        <v xml:space="preserve">БЕЛАРУСЬ </v>
      </c>
      <c r="W1854" s="34"/>
      <c r="X1854" s="35"/>
      <c r="Y1854" s="35"/>
      <c r="Z1854" s="36"/>
      <c r="AA1854" s="37"/>
      <c r="AB1854" s="38"/>
      <c r="AC1854" s="39"/>
    </row>
    <row r="1855" spans="1:29" ht="10.5" customHeight="1">
      <c r="A1855" s="25">
        <v>3538</v>
      </c>
      <c r="B1855" s="26" t="s">
        <v>2453</v>
      </c>
      <c r="C1855" s="27">
        <v>1</v>
      </c>
      <c r="D1855" s="27" t="s">
        <v>26</v>
      </c>
      <c r="E1855" s="28">
        <v>9862</v>
      </c>
      <c r="F1855" s="28">
        <v>9862</v>
      </c>
      <c r="G1855" s="28">
        <v>493.1</v>
      </c>
      <c r="H1855" s="28">
        <v>43</v>
      </c>
      <c r="I1855" s="28">
        <v>50</v>
      </c>
      <c r="J1855" s="29">
        <v>0.44928000000000001</v>
      </c>
      <c r="K1855" s="28">
        <v>43</v>
      </c>
      <c r="L1855" s="28">
        <v>50</v>
      </c>
      <c r="M1855" s="29">
        <f t="shared" si="179"/>
        <v>0.44928000000000001</v>
      </c>
      <c r="N1855" s="30">
        <v>4811260003337</v>
      </c>
      <c r="O1855" s="27">
        <v>73</v>
      </c>
      <c r="P1855" s="27">
        <v>7321</v>
      </c>
      <c r="Q1855" s="27" t="s">
        <v>2420</v>
      </c>
      <c r="R1855" s="31">
        <f>VLOOKUP(Q1855,[1]Страна!D$1:F$120,2,FALSE)</f>
        <v>0.05</v>
      </c>
      <c r="S1855" s="32" t="s">
        <v>457</v>
      </c>
      <c r="T1855" s="27" t="str">
        <f>VLOOKUP(S1855,[1]Страна!$A$2:$B$246,2,0)</f>
        <v xml:space="preserve">БЕЛАРУСЬ </v>
      </c>
      <c r="W1855" s="34"/>
      <c r="X1855" s="35"/>
      <c r="Y1855" s="35"/>
      <c r="Z1855" s="36"/>
      <c r="AA1855" s="37"/>
      <c r="AB1855" s="38"/>
      <c r="AC1855" s="39"/>
    </row>
    <row r="1856" spans="1:29" ht="10.5" customHeight="1">
      <c r="A1856" s="25">
        <v>3537</v>
      </c>
      <c r="B1856" s="26" t="s">
        <v>2454</v>
      </c>
      <c r="C1856" s="27">
        <v>4</v>
      </c>
      <c r="D1856" s="27" t="s">
        <v>26</v>
      </c>
      <c r="E1856" s="28">
        <v>10029</v>
      </c>
      <c r="F1856" s="28">
        <v>40116</v>
      </c>
      <c r="G1856" s="28">
        <v>2005.8000000000002</v>
      </c>
      <c r="H1856" s="28">
        <v>43</v>
      </c>
      <c r="I1856" s="28">
        <v>50</v>
      </c>
      <c r="J1856" s="29">
        <v>0.436224</v>
      </c>
      <c r="K1856" s="28">
        <v>172</v>
      </c>
      <c r="L1856" s="28">
        <v>200</v>
      </c>
      <c r="M1856" s="29">
        <f t="shared" si="179"/>
        <v>1.744896</v>
      </c>
      <c r="N1856" s="30">
        <v>4811260003207</v>
      </c>
      <c r="O1856" s="27">
        <v>73</v>
      </c>
      <c r="P1856" s="27">
        <v>7321</v>
      </c>
      <c r="Q1856" s="27" t="s">
        <v>2420</v>
      </c>
      <c r="R1856" s="31">
        <f>VLOOKUP(Q1856,[1]Страна!D$1:F$120,2,FALSE)</f>
        <v>0.05</v>
      </c>
      <c r="S1856" s="32" t="s">
        <v>457</v>
      </c>
      <c r="T1856" s="27" t="str">
        <f>VLOOKUP(S1856,[1]Страна!$A$2:$B$246,2,0)</f>
        <v xml:space="preserve">БЕЛАРУСЬ </v>
      </c>
      <c r="W1856" s="34"/>
      <c r="X1856" s="35"/>
      <c r="Y1856" s="35"/>
      <c r="Z1856" s="36"/>
      <c r="AA1856" s="37"/>
      <c r="AB1856" s="38"/>
      <c r="AC1856" s="39"/>
    </row>
    <row r="1857" spans="1:29" ht="10.5" customHeight="1">
      <c r="A1857" s="25">
        <v>8847</v>
      </c>
      <c r="B1857" s="26" t="s">
        <v>2455</v>
      </c>
      <c r="C1857" s="27">
        <v>1</v>
      </c>
      <c r="D1857" s="27" t="s">
        <v>26</v>
      </c>
      <c r="E1857" s="28">
        <v>7661</v>
      </c>
      <c r="F1857" s="28">
        <v>7661</v>
      </c>
      <c r="G1857" s="28">
        <v>383.05</v>
      </c>
      <c r="H1857" s="28">
        <v>41.5</v>
      </c>
      <c r="I1857" s="28">
        <v>48.5</v>
      </c>
      <c r="J1857" s="29">
        <v>0.44928000000000001</v>
      </c>
      <c r="K1857" s="28">
        <v>41.5</v>
      </c>
      <c r="L1857" s="28">
        <v>48.5</v>
      </c>
      <c r="M1857" s="29">
        <f t="shared" si="179"/>
        <v>0.44928000000000001</v>
      </c>
      <c r="N1857" s="30">
        <v>4811260006659</v>
      </c>
      <c r="O1857" s="27">
        <v>73</v>
      </c>
      <c r="P1857" s="27">
        <v>7321</v>
      </c>
      <c r="Q1857" s="27" t="s">
        <v>2420</v>
      </c>
      <c r="R1857" s="31">
        <f>VLOOKUP(Q1857,[1]Страна!D$1:F$120,2,FALSE)</f>
        <v>0.05</v>
      </c>
      <c r="S1857" s="32" t="s">
        <v>457</v>
      </c>
      <c r="T1857" s="27" t="str">
        <f>VLOOKUP(S1857,[1]Страна!$A$2:$B$246,2,0)</f>
        <v xml:space="preserve">БЕЛАРУСЬ </v>
      </c>
      <c r="W1857" s="34"/>
      <c r="X1857" s="35"/>
      <c r="Y1857" s="35"/>
      <c r="Z1857" s="36"/>
      <c r="AA1857" s="37"/>
      <c r="AB1857" s="38"/>
      <c r="AC1857" s="39"/>
    </row>
    <row r="1858" spans="1:29" ht="10.5" customHeight="1">
      <c r="A1858" s="25">
        <v>8850</v>
      </c>
      <c r="B1858" s="26" t="s">
        <v>2456</v>
      </c>
      <c r="C1858" s="27">
        <v>1</v>
      </c>
      <c r="D1858" s="27" t="s">
        <v>26</v>
      </c>
      <c r="E1858" s="28">
        <v>15836</v>
      </c>
      <c r="F1858" s="28">
        <v>15836</v>
      </c>
      <c r="G1858" s="28">
        <v>791.80000000000007</v>
      </c>
      <c r="H1858" s="28">
        <v>51</v>
      </c>
      <c r="I1858" s="28">
        <v>58</v>
      </c>
      <c r="J1858" s="29">
        <v>0.46150000000000002</v>
      </c>
      <c r="K1858" s="28">
        <v>51</v>
      </c>
      <c r="L1858" s="28">
        <v>58</v>
      </c>
      <c r="M1858" s="29">
        <f t="shared" si="179"/>
        <v>0.46150000000000002</v>
      </c>
      <c r="N1858" s="30">
        <v>4810114014864</v>
      </c>
      <c r="O1858" s="27">
        <v>73</v>
      </c>
      <c r="P1858" s="27">
        <v>7321</v>
      </c>
      <c r="Q1858" s="27" t="s">
        <v>2420</v>
      </c>
      <c r="R1858" s="31">
        <f>VLOOKUP(Q1858,[1]Страна!D$1:F$120,2,FALSE)</f>
        <v>0.05</v>
      </c>
      <c r="S1858" s="32" t="s">
        <v>457</v>
      </c>
      <c r="T1858" s="27" t="str">
        <f>VLOOKUP(S1858,[1]Страна!$A$2:$B$246,2,0)</f>
        <v xml:space="preserve">БЕЛАРУСЬ </v>
      </c>
      <c r="W1858" s="34"/>
      <c r="X1858" s="35"/>
      <c r="Y1858" s="35"/>
      <c r="Z1858" s="36"/>
      <c r="AA1858" s="37"/>
      <c r="AB1858" s="38"/>
      <c r="AC1858" s="39"/>
    </row>
    <row r="1859" spans="1:29" ht="10.5" customHeight="1">
      <c r="A1859" s="25">
        <v>8851</v>
      </c>
      <c r="B1859" s="26" t="s">
        <v>2457</v>
      </c>
      <c r="C1859" s="27">
        <v>1</v>
      </c>
      <c r="D1859" s="27" t="s">
        <v>26</v>
      </c>
      <c r="E1859" s="28">
        <v>16031</v>
      </c>
      <c r="F1859" s="28">
        <v>16031</v>
      </c>
      <c r="G1859" s="28">
        <v>801.55000000000007</v>
      </c>
      <c r="H1859" s="28">
        <v>51</v>
      </c>
      <c r="I1859" s="28">
        <v>58</v>
      </c>
      <c r="J1859" s="29">
        <v>0.436224</v>
      </c>
      <c r="K1859" s="28">
        <v>51</v>
      </c>
      <c r="L1859" s="28">
        <v>58</v>
      </c>
      <c r="M1859" s="29">
        <f t="shared" si="179"/>
        <v>0.436224</v>
      </c>
      <c r="N1859" s="30">
        <v>4810114014888</v>
      </c>
      <c r="O1859" s="27">
        <v>73</v>
      </c>
      <c r="P1859" s="27">
        <v>7321</v>
      </c>
      <c r="Q1859" s="27" t="s">
        <v>2420</v>
      </c>
      <c r="R1859" s="31">
        <f>VLOOKUP(Q1859,[1]Страна!D$1:F$120,2,FALSE)</f>
        <v>0.05</v>
      </c>
      <c r="S1859" s="32" t="s">
        <v>457</v>
      </c>
      <c r="T1859" s="27" t="str">
        <f>VLOOKUP(S1859,[1]Страна!$A$2:$B$246,2,0)</f>
        <v xml:space="preserve">БЕЛАРУСЬ </v>
      </c>
      <c r="W1859" s="34"/>
      <c r="X1859" s="35"/>
      <c r="Y1859" s="35"/>
      <c r="Z1859" s="36"/>
      <c r="AA1859" s="37"/>
      <c r="AB1859" s="38"/>
      <c r="AC1859" s="39"/>
    </row>
    <row r="1860" spans="1:29" ht="10.5" customHeight="1">
      <c r="A1860" s="25">
        <v>8853</v>
      </c>
      <c r="B1860" s="26" t="s">
        <v>2458</v>
      </c>
      <c r="C1860" s="27">
        <v>1</v>
      </c>
      <c r="D1860" s="27" t="s">
        <v>26</v>
      </c>
      <c r="E1860" s="28">
        <v>16618</v>
      </c>
      <c r="F1860" s="28">
        <v>16618</v>
      </c>
      <c r="G1860" s="28">
        <v>830.90000000000009</v>
      </c>
      <c r="H1860" s="28">
        <v>51</v>
      </c>
      <c r="I1860" s="28">
        <v>58</v>
      </c>
      <c r="J1860" s="29">
        <v>0.44236799999999998</v>
      </c>
      <c r="K1860" s="28">
        <v>51</v>
      </c>
      <c r="L1860" s="28">
        <v>58</v>
      </c>
      <c r="M1860" s="29">
        <f t="shared" si="179"/>
        <v>0.44236799999999998</v>
      </c>
      <c r="N1860" s="30">
        <v>4810114014901</v>
      </c>
      <c r="O1860" s="27">
        <v>73</v>
      </c>
      <c r="P1860" s="27">
        <v>7321</v>
      </c>
      <c r="Q1860" s="27" t="s">
        <v>2420</v>
      </c>
      <c r="R1860" s="31">
        <f>VLOOKUP(Q1860,[1]Страна!D$1:F$120,2,FALSE)</f>
        <v>0.05</v>
      </c>
      <c r="S1860" s="32" t="s">
        <v>457</v>
      </c>
      <c r="T1860" s="27" t="str">
        <f>VLOOKUP(S1860,[1]Страна!$A$2:$B$246,2,0)</f>
        <v xml:space="preserve">БЕЛАРУСЬ </v>
      </c>
      <c r="W1860" s="34"/>
      <c r="X1860" s="35"/>
      <c r="Y1860" s="35"/>
      <c r="Z1860" s="36"/>
      <c r="AA1860" s="37"/>
      <c r="AB1860" s="38"/>
      <c r="AC1860" s="39"/>
    </row>
    <row r="1861" spans="1:29" ht="10.5" customHeight="1">
      <c r="A1861" s="25">
        <v>107229</v>
      </c>
      <c r="B1861" s="26" t="s">
        <v>2459</v>
      </c>
      <c r="C1861" s="27">
        <v>1</v>
      </c>
      <c r="D1861" s="27" t="s">
        <v>26</v>
      </c>
      <c r="E1861" s="28">
        <v>7038</v>
      </c>
      <c r="F1861" s="28">
        <v>7038</v>
      </c>
      <c r="G1861" s="28">
        <v>351.90000000000003</v>
      </c>
      <c r="H1861" s="28">
        <v>38.5</v>
      </c>
      <c r="I1861" s="28">
        <v>45</v>
      </c>
      <c r="J1861" s="29">
        <v>0.345999</v>
      </c>
      <c r="K1861" s="28">
        <v>38.5</v>
      </c>
      <c r="L1861" s="28">
        <v>45</v>
      </c>
      <c r="M1861" s="29">
        <f t="shared" si="179"/>
        <v>0.345999</v>
      </c>
      <c r="N1861" s="30">
        <v>4811260002934</v>
      </c>
      <c r="O1861" s="27">
        <v>73</v>
      </c>
      <c r="P1861" s="27">
        <v>7321</v>
      </c>
      <c r="Q1861" s="27" t="s">
        <v>2420</v>
      </c>
      <c r="R1861" s="31">
        <f>VLOOKUP(Q1861,[1]Страна!D$1:F$120,2,FALSE)</f>
        <v>0.05</v>
      </c>
      <c r="S1861" s="32" t="s">
        <v>457</v>
      </c>
      <c r="T1861" s="27" t="str">
        <f>VLOOKUP(S1861,[1]Страна!$A$2:$B$246,2,0)</f>
        <v xml:space="preserve">БЕЛАРУСЬ </v>
      </c>
      <c r="W1861" s="34"/>
      <c r="X1861" s="35"/>
      <c r="Y1861" s="35"/>
      <c r="Z1861" s="36"/>
      <c r="AA1861" s="37"/>
      <c r="AB1861" s="38"/>
      <c r="AC1861" s="39"/>
    </row>
    <row r="1862" spans="1:29" ht="10.5" customHeight="1">
      <c r="A1862" s="25">
        <v>2459</v>
      </c>
      <c r="B1862" s="26" t="s">
        <v>2459</v>
      </c>
      <c r="C1862" s="27">
        <v>4</v>
      </c>
      <c r="D1862" s="27" t="s">
        <v>26</v>
      </c>
      <c r="E1862" s="28">
        <v>6888</v>
      </c>
      <c r="F1862" s="28">
        <v>27552</v>
      </c>
      <c r="G1862" s="28">
        <v>1377.6000000000001</v>
      </c>
      <c r="H1862" s="28">
        <v>38.5</v>
      </c>
      <c r="I1862" s="28">
        <v>45</v>
      </c>
      <c r="J1862" s="29">
        <v>0.33964800000000001</v>
      </c>
      <c r="K1862" s="28">
        <v>154</v>
      </c>
      <c r="L1862" s="28">
        <v>180</v>
      </c>
      <c r="M1862" s="29">
        <f t="shared" si="179"/>
        <v>1.358592</v>
      </c>
      <c r="N1862" s="30">
        <v>4811260002934</v>
      </c>
      <c r="O1862" s="27">
        <v>73</v>
      </c>
      <c r="P1862" s="27">
        <v>7321</v>
      </c>
      <c r="Q1862" s="27" t="s">
        <v>2420</v>
      </c>
      <c r="R1862" s="31">
        <f>VLOOKUP(Q1862,[1]Страна!D$1:F$120,2,FALSE)</f>
        <v>0.05</v>
      </c>
      <c r="S1862" s="32" t="s">
        <v>457</v>
      </c>
      <c r="T1862" s="27" t="str">
        <f>VLOOKUP(S1862,[1]Страна!$A$2:$B$246,2,0)</f>
        <v xml:space="preserve">БЕЛАРУСЬ </v>
      </c>
      <c r="W1862" s="34"/>
      <c r="X1862" s="35"/>
      <c r="Y1862" s="35"/>
      <c r="Z1862" s="36"/>
      <c r="AA1862" s="37"/>
      <c r="AB1862" s="38"/>
      <c r="AC1862" s="39"/>
    </row>
    <row r="1863" spans="1:29" ht="10.5" customHeight="1">
      <c r="A1863" s="25">
        <v>107230</v>
      </c>
      <c r="B1863" s="26" t="s">
        <v>2460</v>
      </c>
      <c r="C1863" s="27">
        <v>1</v>
      </c>
      <c r="D1863" s="27" t="s">
        <v>26</v>
      </c>
      <c r="E1863" s="28">
        <v>7217</v>
      </c>
      <c r="F1863" s="28">
        <v>7217</v>
      </c>
      <c r="G1863" s="28">
        <v>360.85</v>
      </c>
      <c r="H1863" s="28">
        <v>38.5</v>
      </c>
      <c r="I1863" s="28">
        <v>45</v>
      </c>
      <c r="J1863" s="29">
        <v>0.345999</v>
      </c>
      <c r="K1863" s="28">
        <v>38.5</v>
      </c>
      <c r="L1863" s="28">
        <v>45</v>
      </c>
      <c r="M1863" s="29">
        <f t="shared" si="179"/>
        <v>0.345999</v>
      </c>
      <c r="N1863" s="30">
        <v>4811260003351</v>
      </c>
      <c r="O1863" s="27">
        <v>73</v>
      </c>
      <c r="P1863" s="27">
        <v>7321</v>
      </c>
      <c r="Q1863" s="27" t="s">
        <v>2420</v>
      </c>
      <c r="R1863" s="31">
        <f>VLOOKUP(Q1863,[1]Страна!D$1:F$120,2,FALSE)</f>
        <v>0.05</v>
      </c>
      <c r="S1863" s="32" t="s">
        <v>457</v>
      </c>
      <c r="T1863" s="27" t="str">
        <f>VLOOKUP(S1863,[1]Страна!$A$2:$B$246,2,0)</f>
        <v xml:space="preserve">БЕЛАРУСЬ </v>
      </c>
      <c r="W1863" s="34"/>
      <c r="X1863" s="35"/>
      <c r="Y1863" s="35"/>
      <c r="Z1863" s="36"/>
      <c r="AA1863" s="37"/>
      <c r="AB1863" s="38"/>
      <c r="AC1863" s="39"/>
    </row>
    <row r="1864" spans="1:29" ht="10.5" customHeight="1">
      <c r="A1864" s="25">
        <v>1522</v>
      </c>
      <c r="B1864" s="26" t="s">
        <v>2461</v>
      </c>
      <c r="C1864" s="27">
        <v>1</v>
      </c>
      <c r="D1864" s="27" t="s">
        <v>26</v>
      </c>
      <c r="E1864" s="28">
        <v>10160</v>
      </c>
      <c r="F1864" s="28">
        <v>10160</v>
      </c>
      <c r="G1864" s="28">
        <v>508</v>
      </c>
      <c r="H1864" s="28">
        <v>38.5</v>
      </c>
      <c r="I1864" s="28">
        <v>45</v>
      </c>
      <c r="J1864" s="29">
        <v>0.36627199999999999</v>
      </c>
      <c r="K1864" s="28">
        <v>38.5</v>
      </c>
      <c r="L1864" s="28">
        <v>45</v>
      </c>
      <c r="M1864" s="29">
        <v>0.36627199999999999</v>
      </c>
      <c r="N1864" s="30">
        <v>4810114015083</v>
      </c>
      <c r="O1864" s="27">
        <v>73</v>
      </c>
      <c r="P1864" s="27">
        <v>7321</v>
      </c>
      <c r="Q1864" s="27" t="s">
        <v>2420</v>
      </c>
      <c r="R1864" s="31">
        <f>VLOOKUP(Q1864,[1]Страна!D$1:F$120,2,FALSE)</f>
        <v>0.05</v>
      </c>
      <c r="S1864" s="32" t="s">
        <v>457</v>
      </c>
      <c r="T1864" s="27" t="str">
        <f>VLOOKUP(S1864,[1]Страна!$A$2:$B$246,2,0)</f>
        <v xml:space="preserve">БЕЛАРУСЬ </v>
      </c>
      <c r="W1864" s="34"/>
      <c r="X1864" s="35"/>
      <c r="Y1864" s="35"/>
      <c r="Z1864" s="36"/>
      <c r="AA1864" s="37"/>
      <c r="AB1864" s="38"/>
      <c r="AC1864" s="39"/>
    </row>
    <row r="1865" spans="1:29" ht="10.5" customHeight="1">
      <c r="A1865" s="25">
        <v>4097</v>
      </c>
      <c r="B1865" s="26" t="s">
        <v>2462</v>
      </c>
      <c r="C1865" s="27">
        <v>1</v>
      </c>
      <c r="D1865" s="27" t="s">
        <v>26</v>
      </c>
      <c r="E1865" s="28">
        <v>10206</v>
      </c>
      <c r="F1865" s="28">
        <v>10206</v>
      </c>
      <c r="G1865" s="28">
        <v>510.3</v>
      </c>
      <c r="H1865" s="28">
        <v>38.5</v>
      </c>
      <c r="I1865" s="28">
        <v>45</v>
      </c>
      <c r="J1865" s="29">
        <v>0.37131599999999998</v>
      </c>
      <c r="K1865" s="28">
        <v>38.5</v>
      </c>
      <c r="L1865" s="28">
        <v>45</v>
      </c>
      <c r="M1865" s="29">
        <f>C1865*J1865</f>
        <v>0.37131599999999998</v>
      </c>
      <c r="N1865" s="30">
        <v>4810114015106</v>
      </c>
      <c r="O1865" s="27">
        <v>73</v>
      </c>
      <c r="P1865" s="27">
        <v>7321</v>
      </c>
      <c r="Q1865" s="27" t="s">
        <v>2420</v>
      </c>
      <c r="R1865" s="31">
        <f>VLOOKUP(Q1865,[1]Страна!D$1:F$120,2,FALSE)</f>
        <v>0.05</v>
      </c>
      <c r="S1865" s="32" t="s">
        <v>457</v>
      </c>
      <c r="T1865" s="27" t="str">
        <f>VLOOKUP(S1865,[1]Страна!$A$2:$B$246,2,0)</f>
        <v xml:space="preserve">БЕЛАРУСЬ </v>
      </c>
      <c r="W1865" s="34"/>
      <c r="X1865" s="35"/>
      <c r="Y1865" s="35"/>
      <c r="Z1865" s="36"/>
      <c r="AA1865" s="37"/>
      <c r="AB1865" s="38"/>
      <c r="AC1865" s="39"/>
    </row>
    <row r="1866" spans="1:29" ht="10.5" customHeight="1">
      <c r="A1866" s="41">
        <v>2344</v>
      </c>
      <c r="B1866" s="42" t="s">
        <v>2463</v>
      </c>
      <c r="C1866" s="43">
        <v>2</v>
      </c>
      <c r="D1866" s="44" t="s">
        <v>26</v>
      </c>
      <c r="E1866" s="45">
        <v>9250</v>
      </c>
      <c r="F1866" s="45">
        <v>18500</v>
      </c>
      <c r="G1866" s="46">
        <v>925</v>
      </c>
      <c r="H1866" s="46">
        <v>38.5</v>
      </c>
      <c r="I1866" s="46">
        <v>39</v>
      </c>
      <c r="J1866" s="47">
        <v>0.356352</v>
      </c>
      <c r="K1866" s="46">
        <v>77</v>
      </c>
      <c r="L1866" s="46">
        <v>78</v>
      </c>
      <c r="M1866" s="47">
        <v>0.712704</v>
      </c>
      <c r="N1866" s="48" t="s">
        <v>2464</v>
      </c>
      <c r="O1866" s="49">
        <v>73</v>
      </c>
      <c r="P1866" s="49">
        <v>7321</v>
      </c>
      <c r="Q1866" s="49" t="s">
        <v>2420</v>
      </c>
      <c r="R1866" s="50">
        <v>0.05</v>
      </c>
      <c r="S1866" s="51" t="s">
        <v>457</v>
      </c>
      <c r="T1866" s="27" t="str">
        <f>VLOOKUP(S1866,[1]Страна!$A$2:$B$246,2,0)</f>
        <v xml:space="preserve">БЕЛАРУСЬ </v>
      </c>
      <c r="W1866" s="34"/>
      <c r="X1866" s="35"/>
      <c r="Y1866" s="35"/>
      <c r="Z1866" s="36"/>
      <c r="AA1866" s="37"/>
      <c r="AB1866" s="38"/>
      <c r="AC1866" s="39"/>
    </row>
    <row r="1867" spans="1:29" ht="10.5" customHeight="1">
      <c r="A1867" s="25">
        <v>3544</v>
      </c>
      <c r="B1867" s="26" t="s">
        <v>2465</v>
      </c>
      <c r="C1867" s="27">
        <v>2</v>
      </c>
      <c r="D1867" s="27" t="s">
        <v>26</v>
      </c>
      <c r="E1867" s="28">
        <v>9414</v>
      </c>
      <c r="F1867" s="28">
        <v>18828</v>
      </c>
      <c r="G1867" s="28">
        <v>941.4</v>
      </c>
      <c r="H1867" s="28">
        <v>38.5</v>
      </c>
      <c r="I1867" s="28">
        <v>45</v>
      </c>
      <c r="J1867" s="29">
        <v>0.37583</v>
      </c>
      <c r="K1867" s="28">
        <v>77</v>
      </c>
      <c r="L1867" s="28">
        <v>90</v>
      </c>
      <c r="M1867" s="29">
        <v>0.75165999999999999</v>
      </c>
      <c r="N1867" s="30">
        <v>4810114015168</v>
      </c>
      <c r="O1867" s="27">
        <v>73</v>
      </c>
      <c r="P1867" s="27">
        <v>7321</v>
      </c>
      <c r="Q1867" s="27" t="s">
        <v>2420</v>
      </c>
      <c r="R1867" s="31">
        <f>VLOOKUP(Q1867,[1]Страна!D$1:F$120,2,FALSE)</f>
        <v>0.05</v>
      </c>
      <c r="S1867" s="32" t="s">
        <v>457</v>
      </c>
      <c r="T1867" s="27" t="str">
        <f>VLOOKUP(S1867,[1]Страна!$A$2:$B$246,2,0)</f>
        <v xml:space="preserve">БЕЛАРУСЬ </v>
      </c>
      <c r="W1867" s="40"/>
      <c r="X1867" s="35"/>
      <c r="Y1867" s="35"/>
      <c r="Z1867" s="36"/>
      <c r="AA1867" s="37"/>
      <c r="AB1867" s="38"/>
      <c r="AC1867" s="39"/>
    </row>
    <row r="1868" spans="1:29" ht="10.5" customHeight="1">
      <c r="A1868" s="25">
        <v>106275</v>
      </c>
      <c r="B1868" s="26" t="s">
        <v>2466</v>
      </c>
      <c r="C1868" s="27">
        <v>3</v>
      </c>
      <c r="D1868" s="27" t="s">
        <v>26</v>
      </c>
      <c r="E1868" s="28">
        <v>10968</v>
      </c>
      <c r="F1868" s="28">
        <v>32904</v>
      </c>
      <c r="G1868" s="28">
        <v>1645.2</v>
      </c>
      <c r="H1868" s="28">
        <v>41.5</v>
      </c>
      <c r="I1868" s="28">
        <v>45</v>
      </c>
      <c r="J1868" s="29">
        <v>0.32885999999999999</v>
      </c>
      <c r="K1868" s="28">
        <v>124.5</v>
      </c>
      <c r="L1868" s="28">
        <v>135</v>
      </c>
      <c r="M1868" s="29">
        <f>C1868*J1868</f>
        <v>0.98658000000000001</v>
      </c>
      <c r="N1868" s="30">
        <v>4810114017605</v>
      </c>
      <c r="O1868" s="27">
        <v>73</v>
      </c>
      <c r="P1868" s="27">
        <v>7321</v>
      </c>
      <c r="Q1868" s="27" t="s">
        <v>2420</v>
      </c>
      <c r="R1868" s="31">
        <f>VLOOKUP(Q1868,[1]Страна!D$1:F$120,2,FALSE)</f>
        <v>0.05</v>
      </c>
      <c r="S1868" s="32" t="s">
        <v>457</v>
      </c>
      <c r="T1868" s="27" t="str">
        <f>VLOOKUP(S1868,[1]Страна!$A$2:$B$246,2,0)</f>
        <v xml:space="preserve">БЕЛАРУСЬ </v>
      </c>
      <c r="W1868" s="34"/>
      <c r="X1868" s="35"/>
      <c r="Y1868" s="35"/>
      <c r="Z1868" s="36"/>
      <c r="AA1868" s="37"/>
      <c r="AB1868" s="38"/>
      <c r="AC1868" s="39"/>
    </row>
    <row r="1869" spans="1:29" ht="10.5" customHeight="1">
      <c r="A1869" s="25">
        <v>26896</v>
      </c>
      <c r="B1869" s="26" t="s">
        <v>2467</v>
      </c>
      <c r="C1869" s="27">
        <v>2</v>
      </c>
      <c r="D1869" s="27" t="s">
        <v>26</v>
      </c>
      <c r="E1869" s="28">
        <v>7372</v>
      </c>
      <c r="F1869" s="28">
        <v>14744</v>
      </c>
      <c r="G1869" s="28">
        <v>737.2</v>
      </c>
      <c r="H1869" s="28">
        <v>38</v>
      </c>
      <c r="I1869" s="28">
        <v>44.5</v>
      </c>
      <c r="J1869" s="29">
        <v>0.360064</v>
      </c>
      <c r="K1869" s="28">
        <v>76</v>
      </c>
      <c r="L1869" s="28">
        <v>89</v>
      </c>
      <c r="M1869" s="29">
        <f>C1869*J1869</f>
        <v>0.72012799999999999</v>
      </c>
      <c r="N1869" s="30">
        <v>4810114016301</v>
      </c>
      <c r="O1869" s="27">
        <v>73</v>
      </c>
      <c r="P1869" s="27">
        <v>7321</v>
      </c>
      <c r="Q1869" s="27" t="s">
        <v>2420</v>
      </c>
      <c r="R1869" s="31">
        <f>VLOOKUP(Q1869,[1]Страна!D$1:F$120,2,FALSE)</f>
        <v>0.05</v>
      </c>
      <c r="S1869" s="32" t="s">
        <v>457</v>
      </c>
      <c r="T1869" s="27" t="str">
        <f>VLOOKUP(S1869,[1]Страна!$A$2:$B$246,2,0)</f>
        <v xml:space="preserve">БЕЛАРУСЬ </v>
      </c>
      <c r="W1869" s="34"/>
      <c r="X1869" s="35"/>
      <c r="Y1869" s="35"/>
      <c r="Z1869" s="36"/>
      <c r="AA1869" s="37"/>
      <c r="AB1869" s="38"/>
      <c r="AC1869" s="39"/>
    </row>
    <row r="1870" spans="1:29" ht="10.5" customHeight="1">
      <c r="A1870" s="25">
        <v>26897</v>
      </c>
      <c r="B1870" s="26" t="s">
        <v>2468</v>
      </c>
      <c r="C1870" s="27">
        <v>1</v>
      </c>
      <c r="D1870" s="27" t="s">
        <v>26</v>
      </c>
      <c r="E1870" s="28">
        <v>7569</v>
      </c>
      <c r="F1870" s="28">
        <v>7569</v>
      </c>
      <c r="G1870" s="28">
        <v>378.45</v>
      </c>
      <c r="H1870" s="28">
        <v>38</v>
      </c>
      <c r="I1870" s="28">
        <v>44.5</v>
      </c>
      <c r="J1870" s="29">
        <v>0.36569000000000002</v>
      </c>
      <c r="K1870" s="28">
        <v>38</v>
      </c>
      <c r="L1870" s="28">
        <v>44.5</v>
      </c>
      <c r="M1870" s="29">
        <v>0.36569000000000002</v>
      </c>
      <c r="N1870" s="30">
        <v>4810114016325</v>
      </c>
      <c r="O1870" s="27">
        <v>73</v>
      </c>
      <c r="P1870" s="27">
        <v>7321</v>
      </c>
      <c r="Q1870" s="27" t="s">
        <v>2420</v>
      </c>
      <c r="R1870" s="31">
        <f>VLOOKUP(Q1870,[1]Страна!D$1:F$120,2,FALSE)</f>
        <v>0.05</v>
      </c>
      <c r="S1870" s="32" t="s">
        <v>457</v>
      </c>
      <c r="T1870" s="27" t="str">
        <f>VLOOKUP(S1870,[1]Страна!$A$2:$B$246,2,0)</f>
        <v xml:space="preserve">БЕЛАРУСЬ </v>
      </c>
      <c r="W1870" s="34"/>
      <c r="X1870" s="35"/>
      <c r="Y1870" s="35"/>
      <c r="Z1870" s="36"/>
      <c r="AA1870" s="37"/>
      <c r="AB1870" s="38"/>
      <c r="AC1870" s="39"/>
    </row>
    <row r="1871" spans="1:29" ht="10.5" customHeight="1">
      <c r="A1871" s="25">
        <v>26613</v>
      </c>
      <c r="B1871" s="26" t="s">
        <v>2469</v>
      </c>
      <c r="C1871" s="27">
        <v>1</v>
      </c>
      <c r="D1871" s="27" t="s">
        <v>26</v>
      </c>
      <c r="E1871" s="28">
        <v>15156</v>
      </c>
      <c r="F1871" s="28">
        <v>15156</v>
      </c>
      <c r="G1871" s="28">
        <v>757.80000000000007</v>
      </c>
      <c r="H1871" s="28">
        <v>39</v>
      </c>
      <c r="I1871" s="28">
        <v>45.5</v>
      </c>
      <c r="J1871" s="29">
        <v>0.35568</v>
      </c>
      <c r="K1871" s="28">
        <v>39</v>
      </c>
      <c r="L1871" s="28">
        <v>45.5</v>
      </c>
      <c r="M1871" s="29">
        <f t="shared" ref="M1871:M1876" si="180">C1871*J1871</f>
        <v>0.35568</v>
      </c>
      <c r="N1871" s="30">
        <v>8414329677348</v>
      </c>
      <c r="O1871" s="27">
        <v>73</v>
      </c>
      <c r="P1871" s="27">
        <v>7321</v>
      </c>
      <c r="Q1871" s="27" t="s">
        <v>2420</v>
      </c>
      <c r="R1871" s="31">
        <f>VLOOKUP(Q1871,[1]Страна!D$1:F$120,2,FALSE)</f>
        <v>0.05</v>
      </c>
      <c r="S1871" s="32" t="s">
        <v>457</v>
      </c>
      <c r="T1871" s="27" t="str">
        <f>VLOOKUP(S1871,[1]Страна!$A$2:$B$246,2,0)</f>
        <v xml:space="preserve">БЕЛАРУСЬ </v>
      </c>
      <c r="W1871" s="34"/>
      <c r="X1871" s="35"/>
      <c r="Y1871" s="35"/>
      <c r="Z1871" s="36"/>
      <c r="AA1871" s="37"/>
      <c r="AB1871" s="38"/>
      <c r="AC1871" s="39"/>
    </row>
    <row r="1872" spans="1:29" ht="10.5" customHeight="1">
      <c r="A1872" s="25">
        <v>24791</v>
      </c>
      <c r="B1872" s="26" t="s">
        <v>2470</v>
      </c>
      <c r="C1872" s="27">
        <v>1</v>
      </c>
      <c r="D1872" s="27" t="s">
        <v>26</v>
      </c>
      <c r="E1872" s="28">
        <v>15164</v>
      </c>
      <c r="F1872" s="28">
        <v>15164</v>
      </c>
      <c r="G1872" s="28">
        <v>758.2</v>
      </c>
      <c r="H1872" s="28">
        <v>39</v>
      </c>
      <c r="I1872" s="28">
        <v>45.5</v>
      </c>
      <c r="J1872" s="29">
        <v>0.36748799999999998</v>
      </c>
      <c r="K1872" s="28">
        <v>39</v>
      </c>
      <c r="L1872" s="28">
        <v>45.5</v>
      </c>
      <c r="M1872" s="29">
        <f t="shared" si="180"/>
        <v>0.36748799999999998</v>
      </c>
      <c r="N1872" s="30">
        <v>8414329087147</v>
      </c>
      <c r="O1872" s="27">
        <v>73</v>
      </c>
      <c r="P1872" s="27">
        <v>7321</v>
      </c>
      <c r="Q1872" s="27" t="s">
        <v>2420</v>
      </c>
      <c r="R1872" s="31">
        <f>VLOOKUP(Q1872,[1]Страна!D$1:F$120,2,FALSE)</f>
        <v>0.05</v>
      </c>
      <c r="S1872" s="32" t="s">
        <v>457</v>
      </c>
      <c r="T1872" s="27" t="str">
        <f>VLOOKUP(S1872,[1]Страна!$A$2:$B$246,2,0)</f>
        <v xml:space="preserve">БЕЛАРУСЬ </v>
      </c>
      <c r="W1872" s="34"/>
      <c r="X1872" s="35"/>
      <c r="Y1872" s="35"/>
      <c r="Z1872" s="36"/>
      <c r="AA1872" s="37"/>
      <c r="AB1872" s="38"/>
      <c r="AC1872" s="39"/>
    </row>
    <row r="1873" spans="1:29" ht="10.5" customHeight="1">
      <c r="A1873" s="25">
        <v>25562</v>
      </c>
      <c r="B1873" s="26" t="s">
        <v>2471</v>
      </c>
      <c r="C1873" s="27">
        <v>1</v>
      </c>
      <c r="D1873" s="27" t="s">
        <v>26</v>
      </c>
      <c r="E1873" s="28">
        <v>15351</v>
      </c>
      <c r="F1873" s="28">
        <v>15351</v>
      </c>
      <c r="G1873" s="28">
        <v>767.55000000000007</v>
      </c>
      <c r="H1873" s="28">
        <v>39</v>
      </c>
      <c r="I1873" s="28">
        <v>45.5</v>
      </c>
      <c r="J1873" s="29">
        <v>0.36377599999999999</v>
      </c>
      <c r="K1873" s="28">
        <v>39</v>
      </c>
      <c r="L1873" s="28">
        <v>45.5</v>
      </c>
      <c r="M1873" s="29">
        <f t="shared" si="180"/>
        <v>0.36377599999999999</v>
      </c>
      <c r="N1873" s="30">
        <v>4810114016240</v>
      </c>
      <c r="O1873" s="27">
        <v>73</v>
      </c>
      <c r="P1873" s="27">
        <v>7321</v>
      </c>
      <c r="Q1873" s="27" t="s">
        <v>2420</v>
      </c>
      <c r="R1873" s="31">
        <f>VLOOKUP(Q1873,[1]Страна!D$1:F$120,2,FALSE)</f>
        <v>0.05</v>
      </c>
      <c r="S1873" s="32" t="s">
        <v>457</v>
      </c>
      <c r="T1873" s="27" t="str">
        <f>VLOOKUP(S1873,[1]Страна!$A$2:$B$246,2,0)</f>
        <v xml:space="preserve">БЕЛАРУСЬ </v>
      </c>
      <c r="W1873" s="34"/>
      <c r="X1873" s="35"/>
      <c r="Y1873" s="35"/>
      <c r="Z1873" s="36"/>
      <c r="AA1873" s="37"/>
      <c r="AB1873" s="38"/>
      <c r="AC1873" s="39"/>
    </row>
    <row r="1874" spans="1:29" ht="10.5" customHeight="1">
      <c r="A1874" s="25">
        <v>52125</v>
      </c>
      <c r="B1874" s="26" t="s">
        <v>2472</v>
      </c>
      <c r="C1874" s="27">
        <v>1</v>
      </c>
      <c r="D1874" s="27" t="s">
        <v>26</v>
      </c>
      <c r="E1874" s="28">
        <v>13063</v>
      </c>
      <c r="F1874" s="28">
        <v>13063</v>
      </c>
      <c r="G1874" s="28">
        <v>653.15000000000009</v>
      </c>
      <c r="H1874" s="28">
        <v>39.5</v>
      </c>
      <c r="I1874" s="28">
        <v>44</v>
      </c>
      <c r="J1874" s="29">
        <v>0.37514399999999998</v>
      </c>
      <c r="K1874" s="28">
        <v>39.5</v>
      </c>
      <c r="L1874" s="28">
        <v>44</v>
      </c>
      <c r="M1874" s="29">
        <f t="shared" si="180"/>
        <v>0.37514399999999998</v>
      </c>
      <c r="N1874" s="30">
        <v>4810114017865</v>
      </c>
      <c r="O1874" s="27">
        <v>73</v>
      </c>
      <c r="P1874" s="27">
        <v>7321</v>
      </c>
      <c r="Q1874" s="27" t="s">
        <v>2420</v>
      </c>
      <c r="R1874" s="31">
        <f>VLOOKUP(Q1874,[1]Страна!D$1:F$120,2,FALSE)</f>
        <v>0.05</v>
      </c>
      <c r="S1874" s="32" t="s">
        <v>457</v>
      </c>
      <c r="T1874" s="27" t="str">
        <f>VLOOKUP(S1874,[1]Страна!$A$2:$B$246,2,0)</f>
        <v xml:space="preserve">БЕЛАРУСЬ </v>
      </c>
      <c r="W1874" s="34"/>
      <c r="X1874" s="35"/>
      <c r="Y1874" s="35"/>
      <c r="Z1874" s="36"/>
      <c r="AA1874" s="37"/>
      <c r="AB1874" s="38"/>
      <c r="AC1874" s="39"/>
    </row>
    <row r="1875" spans="1:29" ht="10.5" customHeight="1">
      <c r="A1875" s="25">
        <v>52126</v>
      </c>
      <c r="B1875" s="26" t="s">
        <v>2473</v>
      </c>
      <c r="C1875" s="27">
        <v>1</v>
      </c>
      <c r="D1875" s="27" t="s">
        <v>26</v>
      </c>
      <c r="E1875" s="28">
        <v>13131</v>
      </c>
      <c r="F1875" s="28">
        <v>13131</v>
      </c>
      <c r="G1875" s="28">
        <v>656.55000000000007</v>
      </c>
      <c r="H1875" s="28">
        <v>39.5</v>
      </c>
      <c r="I1875" s="28">
        <v>45</v>
      </c>
      <c r="J1875" s="29">
        <v>0.35111999999999999</v>
      </c>
      <c r="K1875" s="28">
        <v>39.5</v>
      </c>
      <c r="L1875" s="28">
        <v>45</v>
      </c>
      <c r="M1875" s="29">
        <f t="shared" si="180"/>
        <v>0.35111999999999999</v>
      </c>
      <c r="N1875" s="30">
        <v>4810114018510</v>
      </c>
      <c r="O1875" s="27">
        <v>73</v>
      </c>
      <c r="P1875" s="27">
        <v>7321</v>
      </c>
      <c r="Q1875" s="27" t="s">
        <v>2420</v>
      </c>
      <c r="R1875" s="31">
        <f>VLOOKUP(Q1875,[1]Страна!D$1:F$120,2,FALSE)</f>
        <v>0.05</v>
      </c>
      <c r="S1875" s="32" t="s">
        <v>457</v>
      </c>
      <c r="T1875" s="27" t="str">
        <f>VLOOKUP(S1875,[1]Страна!$A$2:$B$246,2,0)</f>
        <v xml:space="preserve">БЕЛАРУСЬ </v>
      </c>
      <c r="W1875" s="34"/>
      <c r="X1875" s="35"/>
      <c r="Y1875" s="35"/>
      <c r="Z1875" s="36"/>
      <c r="AA1875" s="37"/>
      <c r="AB1875" s="38"/>
      <c r="AC1875" s="39"/>
    </row>
    <row r="1876" spans="1:29" ht="10.5" customHeight="1">
      <c r="A1876" s="25">
        <v>107228</v>
      </c>
      <c r="B1876" s="26" t="s">
        <v>2474</v>
      </c>
      <c r="C1876" s="27">
        <v>1</v>
      </c>
      <c r="D1876" s="27" t="s">
        <v>26</v>
      </c>
      <c r="E1876" s="28">
        <v>13576</v>
      </c>
      <c r="F1876" s="28">
        <v>13576</v>
      </c>
      <c r="G1876" s="28">
        <v>678.80000000000007</v>
      </c>
      <c r="H1876" s="28">
        <v>40.5</v>
      </c>
      <c r="I1876" s="28">
        <v>45</v>
      </c>
      <c r="J1876" s="29">
        <v>0.36575000000000002</v>
      </c>
      <c r="K1876" s="28">
        <v>40.5</v>
      </c>
      <c r="L1876" s="28">
        <v>45</v>
      </c>
      <c r="M1876" s="29">
        <f t="shared" si="180"/>
        <v>0.36575000000000002</v>
      </c>
      <c r="N1876" s="30">
        <v>4810114018268</v>
      </c>
      <c r="O1876" s="27">
        <v>73</v>
      </c>
      <c r="P1876" s="27">
        <v>7321</v>
      </c>
      <c r="Q1876" s="27" t="s">
        <v>2420</v>
      </c>
      <c r="R1876" s="31">
        <f>VLOOKUP(Q1876,[1]Страна!D$1:F$120,2,FALSE)</f>
        <v>0.05</v>
      </c>
      <c r="S1876" s="32" t="s">
        <v>457</v>
      </c>
      <c r="T1876" s="27" t="str">
        <f>VLOOKUP(S1876,[1]Страна!$A$2:$B$246,2,0)</f>
        <v xml:space="preserve">БЕЛАРУСЬ </v>
      </c>
      <c r="W1876" s="34"/>
      <c r="X1876" s="35"/>
      <c r="Y1876" s="35"/>
      <c r="Z1876" s="36"/>
      <c r="AA1876" s="37"/>
      <c r="AB1876" s="38"/>
      <c r="AC1876" s="39"/>
    </row>
    <row r="1877" spans="1:29" ht="10.5" customHeight="1">
      <c r="A1877" s="25">
        <v>229507</v>
      </c>
      <c r="B1877" s="26" t="s">
        <v>2475</v>
      </c>
      <c r="C1877" s="27">
        <v>1</v>
      </c>
      <c r="D1877" s="27" t="s">
        <v>26</v>
      </c>
      <c r="E1877" s="28">
        <v>15753</v>
      </c>
      <c r="F1877" s="28">
        <v>15753</v>
      </c>
      <c r="G1877" s="28">
        <v>787.65000000000009</v>
      </c>
      <c r="H1877" s="28">
        <v>39</v>
      </c>
      <c r="I1877" s="28">
        <v>43.5</v>
      </c>
      <c r="J1877" s="29">
        <v>0.376</v>
      </c>
      <c r="K1877" s="28">
        <v>39</v>
      </c>
      <c r="L1877" s="28">
        <v>43.5</v>
      </c>
      <c r="M1877" s="29">
        <v>0.376</v>
      </c>
      <c r="N1877" s="30">
        <v>0</v>
      </c>
      <c r="O1877" s="27">
        <v>85</v>
      </c>
      <c r="P1877" s="27">
        <v>8516</v>
      </c>
      <c r="Q1877" s="27" t="s">
        <v>2428</v>
      </c>
      <c r="R1877" s="31">
        <f>VLOOKUP(Q1877,[1]Страна!D$1:F$120,2,FALSE)</f>
        <v>0.03</v>
      </c>
      <c r="S1877" s="32" t="s">
        <v>457</v>
      </c>
      <c r="T1877" s="27" t="str">
        <f>VLOOKUP(S1877,[1]Страна!$A$2:$B$246,2,0)</f>
        <v xml:space="preserve">БЕЛАРУСЬ </v>
      </c>
      <c r="W1877" s="34"/>
      <c r="X1877" s="35"/>
      <c r="Y1877" s="35"/>
      <c r="Z1877" s="36"/>
      <c r="AA1877" s="37"/>
      <c r="AB1877" s="38"/>
      <c r="AC1877" s="39"/>
    </row>
    <row r="1878" spans="1:29" ht="10.5" customHeight="1">
      <c r="A1878" s="25">
        <v>53425</v>
      </c>
      <c r="B1878" s="26" t="s">
        <v>2476</v>
      </c>
      <c r="C1878" s="27">
        <v>1</v>
      </c>
      <c r="D1878" s="27" t="s">
        <v>26</v>
      </c>
      <c r="E1878" s="28">
        <v>11522</v>
      </c>
      <c r="F1878" s="28">
        <v>11522</v>
      </c>
      <c r="G1878" s="28">
        <v>576.1</v>
      </c>
      <c r="H1878" s="28">
        <v>39</v>
      </c>
      <c r="I1878" s="28">
        <v>43.5</v>
      </c>
      <c r="J1878" s="29">
        <v>0.36811500000000003</v>
      </c>
      <c r="K1878" s="28">
        <v>39</v>
      </c>
      <c r="L1878" s="28">
        <v>43.5</v>
      </c>
      <c r="M1878" s="29">
        <f t="shared" ref="M1878:M1897" si="181">C1878*J1878</f>
        <v>0.36811500000000003</v>
      </c>
      <c r="N1878" s="30">
        <v>4810114018275</v>
      </c>
      <c r="O1878" s="27">
        <v>73</v>
      </c>
      <c r="P1878" s="27">
        <v>7321</v>
      </c>
      <c r="Q1878" s="27" t="s">
        <v>2420</v>
      </c>
      <c r="R1878" s="31">
        <f>VLOOKUP(Q1878,[1]Страна!D$1:F$120,2,FALSE)</f>
        <v>0.05</v>
      </c>
      <c r="S1878" s="32" t="s">
        <v>457</v>
      </c>
      <c r="T1878" s="27" t="str">
        <f>VLOOKUP(S1878,[1]Страна!$A$2:$B$246,2,0)</f>
        <v xml:space="preserve">БЕЛАРУСЬ </v>
      </c>
      <c r="W1878" s="34"/>
      <c r="X1878" s="35"/>
      <c r="Y1878" s="35"/>
      <c r="Z1878" s="36"/>
      <c r="AA1878" s="37"/>
      <c r="AB1878" s="38"/>
      <c r="AC1878" s="39"/>
    </row>
    <row r="1879" spans="1:29" ht="10.5" customHeight="1">
      <c r="A1879" s="25">
        <v>53339</v>
      </c>
      <c r="B1879" s="26" t="s">
        <v>2477</v>
      </c>
      <c r="C1879" s="27">
        <v>2</v>
      </c>
      <c r="D1879" s="27" t="s">
        <v>26</v>
      </c>
      <c r="E1879" s="28">
        <v>11628</v>
      </c>
      <c r="F1879" s="28">
        <v>23256</v>
      </c>
      <c r="G1879" s="28">
        <v>1162.8</v>
      </c>
      <c r="H1879" s="28">
        <v>39</v>
      </c>
      <c r="I1879" s="28">
        <v>43.5</v>
      </c>
      <c r="J1879" s="29">
        <v>0.36277999999999999</v>
      </c>
      <c r="K1879" s="28">
        <v>78</v>
      </c>
      <c r="L1879" s="28">
        <v>87</v>
      </c>
      <c r="M1879" s="29">
        <f t="shared" si="181"/>
        <v>0.72555999999999998</v>
      </c>
      <c r="N1879" s="30">
        <v>4810114018282</v>
      </c>
      <c r="O1879" s="27">
        <v>73</v>
      </c>
      <c r="P1879" s="27">
        <v>7321</v>
      </c>
      <c r="Q1879" s="27" t="s">
        <v>2420</v>
      </c>
      <c r="R1879" s="31">
        <f>VLOOKUP(Q1879,[1]Страна!D$1:F$120,2,FALSE)</f>
        <v>0.05</v>
      </c>
      <c r="S1879" s="32" t="s">
        <v>457</v>
      </c>
      <c r="T1879" s="27" t="str">
        <f>VLOOKUP(S1879,[1]Страна!$A$2:$B$246,2,0)</f>
        <v xml:space="preserve">БЕЛАРУСЬ </v>
      </c>
      <c r="W1879" s="34"/>
      <c r="X1879" s="35"/>
      <c r="Y1879" s="35"/>
      <c r="Z1879" s="36"/>
      <c r="AA1879" s="37"/>
      <c r="AB1879" s="38"/>
      <c r="AC1879" s="39"/>
    </row>
    <row r="1880" spans="1:29" ht="10.5" customHeight="1">
      <c r="A1880" s="25">
        <v>106284</v>
      </c>
      <c r="B1880" s="26" t="s">
        <v>2478</v>
      </c>
      <c r="C1880" s="27">
        <v>1</v>
      </c>
      <c r="D1880" s="27" t="s">
        <v>26</v>
      </c>
      <c r="E1880" s="28">
        <v>13252</v>
      </c>
      <c r="F1880" s="28">
        <v>13252</v>
      </c>
      <c r="G1880" s="28">
        <v>662.6</v>
      </c>
      <c r="H1880" s="28">
        <v>39</v>
      </c>
      <c r="I1880" s="28">
        <v>43.5</v>
      </c>
      <c r="J1880" s="29">
        <v>0.35251199999999999</v>
      </c>
      <c r="K1880" s="28">
        <v>39</v>
      </c>
      <c r="L1880" s="28">
        <v>43.5</v>
      </c>
      <c r="M1880" s="29">
        <f t="shared" si="181"/>
        <v>0.35251199999999999</v>
      </c>
      <c r="N1880" s="30">
        <v>4810114018206</v>
      </c>
      <c r="O1880" s="27">
        <v>73</v>
      </c>
      <c r="P1880" s="27">
        <v>7321</v>
      </c>
      <c r="Q1880" s="27" t="s">
        <v>2420</v>
      </c>
      <c r="R1880" s="31">
        <f>VLOOKUP(Q1880,[1]Страна!D$1:F$120,2,FALSE)</f>
        <v>0.05</v>
      </c>
      <c r="S1880" s="32" t="s">
        <v>457</v>
      </c>
      <c r="T1880" s="27" t="str">
        <f>VLOOKUP(S1880,[1]Страна!$A$2:$B$246,2,0)</f>
        <v xml:space="preserve">БЕЛАРУСЬ </v>
      </c>
      <c r="W1880" s="34"/>
      <c r="X1880" s="35"/>
      <c r="Y1880" s="35"/>
      <c r="Z1880" s="36"/>
      <c r="AA1880" s="37"/>
      <c r="AB1880" s="38"/>
      <c r="AC1880" s="39"/>
    </row>
    <row r="1881" spans="1:29" ht="10.5" customHeight="1">
      <c r="A1881" s="25">
        <v>126366</v>
      </c>
      <c r="B1881" s="26" t="s">
        <v>2479</v>
      </c>
      <c r="C1881" s="27">
        <v>1</v>
      </c>
      <c r="D1881" s="27" t="s">
        <v>26</v>
      </c>
      <c r="E1881" s="28">
        <v>13536</v>
      </c>
      <c r="F1881" s="28">
        <v>13536</v>
      </c>
      <c r="G1881" s="28">
        <v>676.80000000000007</v>
      </c>
      <c r="H1881" s="28">
        <v>39</v>
      </c>
      <c r="I1881" s="28">
        <v>43.5</v>
      </c>
      <c r="J1881" s="29">
        <v>0.41664000000000001</v>
      </c>
      <c r="K1881" s="28">
        <v>39</v>
      </c>
      <c r="L1881" s="28">
        <v>43.5</v>
      </c>
      <c r="M1881" s="29">
        <f t="shared" si="181"/>
        <v>0.41664000000000001</v>
      </c>
      <c r="N1881" s="30">
        <v>4810114018220</v>
      </c>
      <c r="O1881" s="27">
        <v>73</v>
      </c>
      <c r="P1881" s="27">
        <v>7321</v>
      </c>
      <c r="Q1881" s="27" t="s">
        <v>2420</v>
      </c>
      <c r="R1881" s="31">
        <f>VLOOKUP(Q1881,[1]Страна!D$1:F$120,2,FALSE)</f>
        <v>0.05</v>
      </c>
      <c r="S1881" s="32" t="s">
        <v>457</v>
      </c>
      <c r="T1881" s="27" t="str">
        <f>VLOOKUP(S1881,[1]Страна!$A$2:$B$246,2,0)</f>
        <v xml:space="preserve">БЕЛАРУСЬ </v>
      </c>
      <c r="W1881" s="34"/>
      <c r="X1881" s="35"/>
      <c r="Y1881" s="35"/>
      <c r="Z1881" s="36"/>
      <c r="AA1881" s="37"/>
      <c r="AB1881" s="38"/>
      <c r="AC1881" s="39"/>
    </row>
    <row r="1882" spans="1:29" ht="10.5" customHeight="1">
      <c r="A1882" s="25">
        <v>202172</v>
      </c>
      <c r="B1882" s="26" t="s">
        <v>2480</v>
      </c>
      <c r="C1882" s="27">
        <v>1</v>
      </c>
      <c r="D1882" s="27" t="s">
        <v>26</v>
      </c>
      <c r="E1882" s="28">
        <v>15056</v>
      </c>
      <c r="F1882" s="28">
        <v>15056</v>
      </c>
      <c r="G1882" s="28">
        <v>752.80000000000007</v>
      </c>
      <c r="H1882" s="28">
        <v>39</v>
      </c>
      <c r="I1882" s="28">
        <v>43.5</v>
      </c>
      <c r="J1882" s="29">
        <v>0.35397000000000001</v>
      </c>
      <c r="K1882" s="28">
        <v>39</v>
      </c>
      <c r="L1882" s="28">
        <v>43.5</v>
      </c>
      <c r="M1882" s="29">
        <f t="shared" si="181"/>
        <v>0.35397000000000001</v>
      </c>
      <c r="N1882" s="30">
        <v>4810114018695</v>
      </c>
      <c r="O1882" s="27">
        <v>73</v>
      </c>
      <c r="P1882" s="27">
        <v>7321</v>
      </c>
      <c r="Q1882" s="27" t="s">
        <v>2420</v>
      </c>
      <c r="R1882" s="31">
        <f>VLOOKUP(Q1882,[1]Страна!D$1:F$120,2,FALSE)</f>
        <v>0.05</v>
      </c>
      <c r="S1882" s="32" t="s">
        <v>457</v>
      </c>
      <c r="T1882" s="27" t="str">
        <f>VLOOKUP(S1882,[1]Страна!$A$2:$B$246,2,0)</f>
        <v xml:space="preserve">БЕЛАРУСЬ </v>
      </c>
      <c r="W1882" s="34"/>
      <c r="X1882" s="35"/>
      <c r="Y1882" s="35"/>
      <c r="Z1882" s="36"/>
      <c r="AA1882" s="37"/>
      <c r="AB1882" s="38"/>
      <c r="AC1882" s="39"/>
    </row>
    <row r="1883" spans="1:29" ht="10.5" customHeight="1">
      <c r="A1883" s="25">
        <v>202174</v>
      </c>
      <c r="B1883" s="26" t="s">
        <v>2481</v>
      </c>
      <c r="C1883" s="27">
        <v>1</v>
      </c>
      <c r="D1883" s="27" t="s">
        <v>26</v>
      </c>
      <c r="E1883" s="28">
        <v>14186</v>
      </c>
      <c r="F1883" s="28">
        <v>14186</v>
      </c>
      <c r="G1883" s="28">
        <v>709.30000000000007</v>
      </c>
      <c r="H1883" s="28">
        <v>39</v>
      </c>
      <c r="I1883" s="28">
        <v>43.5</v>
      </c>
      <c r="J1883" s="29">
        <v>0.35577599999999998</v>
      </c>
      <c r="K1883" s="28">
        <v>39</v>
      </c>
      <c r="L1883" s="28">
        <v>43.5</v>
      </c>
      <c r="M1883" s="29">
        <f t="shared" si="181"/>
        <v>0.35577599999999998</v>
      </c>
      <c r="N1883" s="30">
        <v>0</v>
      </c>
      <c r="O1883" s="27">
        <v>73</v>
      </c>
      <c r="P1883" s="27">
        <v>7321</v>
      </c>
      <c r="Q1883" s="27" t="s">
        <v>2420</v>
      </c>
      <c r="R1883" s="31">
        <f>VLOOKUP(Q1883,[1]Страна!D$1:F$120,2,FALSE)</f>
        <v>0.05</v>
      </c>
      <c r="S1883" s="32" t="s">
        <v>457</v>
      </c>
      <c r="T1883" s="27" t="str">
        <f>VLOOKUP(S1883,[1]Страна!$A$2:$B$246,2,0)</f>
        <v xml:space="preserve">БЕЛАРУСЬ </v>
      </c>
      <c r="W1883" s="34"/>
      <c r="X1883" s="35"/>
      <c r="Y1883" s="35"/>
      <c r="Z1883" s="36"/>
      <c r="AA1883" s="37"/>
      <c r="AB1883" s="38"/>
      <c r="AC1883" s="39"/>
    </row>
    <row r="1884" spans="1:29" ht="10.5" customHeight="1">
      <c r="A1884" s="25">
        <v>50960</v>
      </c>
      <c r="B1884" s="26" t="s">
        <v>2482</v>
      </c>
      <c r="C1884" s="27">
        <v>1</v>
      </c>
      <c r="D1884" s="27" t="s">
        <v>26</v>
      </c>
      <c r="E1884" s="28">
        <v>13383</v>
      </c>
      <c r="F1884" s="28">
        <v>13383</v>
      </c>
      <c r="G1884" s="28">
        <v>401.49</v>
      </c>
      <c r="H1884" s="28">
        <v>37.200000000000003</v>
      </c>
      <c r="I1884" s="28">
        <v>43</v>
      </c>
      <c r="J1884" s="29">
        <v>0.36959999999999998</v>
      </c>
      <c r="K1884" s="28">
        <v>37.200000000000003</v>
      </c>
      <c r="L1884" s="28">
        <v>48.1</v>
      </c>
      <c r="M1884" s="29">
        <f t="shared" si="181"/>
        <v>0.36959999999999998</v>
      </c>
      <c r="N1884" s="30">
        <v>4811260006215</v>
      </c>
      <c r="O1884" s="27">
        <v>85</v>
      </c>
      <c r="P1884" s="27">
        <v>8516</v>
      </c>
      <c r="Q1884" s="27" t="s">
        <v>2428</v>
      </c>
      <c r="R1884" s="31">
        <f>VLOOKUP(Q1884,[1]Страна!D$1:F$120,2,FALSE)</f>
        <v>0.03</v>
      </c>
      <c r="S1884" s="32" t="s">
        <v>457</v>
      </c>
      <c r="T1884" s="27" t="str">
        <f>VLOOKUP(S1884,[1]Страна!$A$2:$B$246,2,0)</f>
        <v xml:space="preserve">БЕЛАРУСЬ </v>
      </c>
      <c r="W1884" s="34"/>
      <c r="X1884" s="35"/>
      <c r="Y1884" s="35"/>
      <c r="Z1884" s="36"/>
      <c r="AA1884" s="37"/>
      <c r="AB1884" s="38"/>
      <c r="AC1884" s="39"/>
    </row>
    <row r="1885" spans="1:29" ht="10.5" customHeight="1">
      <c r="A1885" s="25">
        <v>53418</v>
      </c>
      <c r="B1885" s="26" t="s">
        <v>2483</v>
      </c>
      <c r="C1885" s="27">
        <v>1</v>
      </c>
      <c r="D1885" s="27" t="s">
        <v>26</v>
      </c>
      <c r="E1885" s="28">
        <v>14976</v>
      </c>
      <c r="F1885" s="28">
        <v>14976</v>
      </c>
      <c r="G1885" s="28">
        <v>449.28</v>
      </c>
      <c r="H1885" s="28">
        <v>37.200000000000003</v>
      </c>
      <c r="I1885" s="28">
        <v>43</v>
      </c>
      <c r="J1885" s="29">
        <v>0.252</v>
      </c>
      <c r="K1885" s="28">
        <v>37.200000000000003</v>
      </c>
      <c r="L1885" s="28">
        <v>48.1</v>
      </c>
      <c r="M1885" s="29">
        <f t="shared" si="181"/>
        <v>0.252</v>
      </c>
      <c r="N1885" s="30">
        <v>4811260006994</v>
      </c>
      <c r="O1885" s="27">
        <v>85</v>
      </c>
      <c r="P1885" s="27">
        <v>8516</v>
      </c>
      <c r="Q1885" s="27" t="s">
        <v>2428</v>
      </c>
      <c r="R1885" s="31">
        <f>VLOOKUP(Q1885,[1]Страна!D$1:F$120,2,FALSE)</f>
        <v>0.03</v>
      </c>
      <c r="S1885" s="32" t="s">
        <v>457</v>
      </c>
      <c r="T1885" s="27" t="str">
        <f>VLOOKUP(S1885,[1]Страна!$A$2:$B$246,2,0)</f>
        <v xml:space="preserve">БЕЛАРУСЬ </v>
      </c>
      <c r="W1885" s="34"/>
      <c r="X1885" s="35"/>
      <c r="Y1885" s="35"/>
      <c r="Z1885" s="36"/>
      <c r="AA1885" s="37"/>
      <c r="AB1885" s="38"/>
      <c r="AC1885" s="39"/>
    </row>
    <row r="1886" spans="1:29" ht="10.5" customHeight="1">
      <c r="A1886" s="25">
        <v>61802</v>
      </c>
      <c r="B1886" s="26" t="s">
        <v>2484</v>
      </c>
      <c r="C1886" s="27">
        <v>1</v>
      </c>
      <c r="D1886" s="27" t="s">
        <v>26</v>
      </c>
      <c r="E1886" s="28">
        <v>17376</v>
      </c>
      <c r="F1886" s="28">
        <v>17376</v>
      </c>
      <c r="G1886" s="28">
        <v>521.28</v>
      </c>
      <c r="H1886" s="28">
        <v>50</v>
      </c>
      <c r="I1886" s="28">
        <v>56</v>
      </c>
      <c r="J1886" s="29">
        <v>0.3553</v>
      </c>
      <c r="K1886" s="28">
        <v>50</v>
      </c>
      <c r="L1886" s="28">
        <v>56</v>
      </c>
      <c r="M1886" s="29">
        <f t="shared" si="181"/>
        <v>0.3553</v>
      </c>
      <c r="N1886" s="30">
        <v>4811260006383</v>
      </c>
      <c r="O1886" s="27">
        <v>73</v>
      </c>
      <c r="P1886" s="27">
        <v>7321</v>
      </c>
      <c r="Q1886" s="27" t="s">
        <v>2428</v>
      </c>
      <c r="R1886" s="31">
        <f>VLOOKUP(Q1886,[1]Страна!D$1:F$120,2,FALSE)</f>
        <v>0.03</v>
      </c>
      <c r="S1886" s="32" t="s">
        <v>457</v>
      </c>
      <c r="T1886" s="27" t="str">
        <f>VLOOKUP(S1886,[1]Страна!$A$2:$B$246,2,0)</f>
        <v xml:space="preserve">БЕЛАРУСЬ </v>
      </c>
      <c r="W1886" s="34"/>
      <c r="X1886" s="35"/>
      <c r="Y1886" s="35"/>
      <c r="Z1886" s="36"/>
      <c r="AA1886" s="37"/>
      <c r="AB1886" s="38"/>
      <c r="AC1886" s="39"/>
    </row>
    <row r="1887" spans="1:29" ht="10.5" customHeight="1">
      <c r="A1887" s="25">
        <v>61803</v>
      </c>
      <c r="B1887" s="26" t="s">
        <v>2485</v>
      </c>
      <c r="C1887" s="27">
        <v>1</v>
      </c>
      <c r="D1887" s="27" t="s">
        <v>26</v>
      </c>
      <c r="E1887" s="28">
        <v>15334</v>
      </c>
      <c r="F1887" s="28">
        <v>15334</v>
      </c>
      <c r="G1887" s="28">
        <v>460.02</v>
      </c>
      <c r="H1887" s="28">
        <v>50</v>
      </c>
      <c r="I1887" s="28">
        <v>56</v>
      </c>
      <c r="J1887" s="29">
        <v>0.36431999999999998</v>
      </c>
      <c r="K1887" s="28">
        <v>50</v>
      </c>
      <c r="L1887" s="28">
        <v>56</v>
      </c>
      <c r="M1887" s="29">
        <f t="shared" si="181"/>
        <v>0.36431999999999998</v>
      </c>
      <c r="N1887" s="30">
        <v>4811260007014</v>
      </c>
      <c r="O1887" s="27">
        <v>85</v>
      </c>
      <c r="P1887" s="27">
        <v>8516</v>
      </c>
      <c r="Q1887" s="27" t="s">
        <v>2428</v>
      </c>
      <c r="R1887" s="31">
        <f>VLOOKUP(Q1887,[1]Страна!D$1:F$120,2,FALSE)</f>
        <v>0.03</v>
      </c>
      <c r="S1887" s="32" t="s">
        <v>457</v>
      </c>
      <c r="T1887" s="27" t="str">
        <f>VLOOKUP(S1887,[1]Страна!$A$2:$B$246,2,0)</f>
        <v xml:space="preserve">БЕЛАРУСЬ </v>
      </c>
      <c r="W1887" s="34"/>
      <c r="X1887" s="35"/>
      <c r="Y1887" s="35"/>
      <c r="Z1887" s="36"/>
      <c r="AA1887" s="37"/>
      <c r="AB1887" s="38"/>
      <c r="AC1887" s="39"/>
    </row>
    <row r="1888" spans="1:29" ht="10.5" customHeight="1">
      <c r="A1888" s="25">
        <v>106273</v>
      </c>
      <c r="B1888" s="26" t="s">
        <v>2486</v>
      </c>
      <c r="C1888" s="27">
        <v>1</v>
      </c>
      <c r="D1888" s="27" t="s">
        <v>26</v>
      </c>
      <c r="E1888" s="28">
        <v>10578</v>
      </c>
      <c r="F1888" s="28">
        <v>10578</v>
      </c>
      <c r="G1888" s="28">
        <v>317.33999999999997</v>
      </c>
      <c r="H1888" s="28">
        <v>50</v>
      </c>
      <c r="I1888" s="28">
        <v>55</v>
      </c>
      <c r="J1888" s="29">
        <v>0.36959999999999998</v>
      </c>
      <c r="K1888" s="28">
        <v>50</v>
      </c>
      <c r="L1888" s="28">
        <v>55</v>
      </c>
      <c r="M1888" s="29">
        <f t="shared" si="181"/>
        <v>0.36959999999999998</v>
      </c>
      <c r="N1888" s="30">
        <v>4811260006253</v>
      </c>
      <c r="O1888" s="27">
        <v>85</v>
      </c>
      <c r="P1888" s="27">
        <v>8516</v>
      </c>
      <c r="Q1888" s="27" t="s">
        <v>2428</v>
      </c>
      <c r="R1888" s="31">
        <f>VLOOKUP(Q1888,[1]Страна!D$1:F$120,2,FALSE)</f>
        <v>0.03</v>
      </c>
      <c r="S1888" s="32" t="s">
        <v>457</v>
      </c>
      <c r="T1888" s="27" t="str">
        <f>VLOOKUP(S1888,[1]Страна!$A$2:$B$246,2,0)</f>
        <v xml:space="preserve">БЕЛАРУСЬ </v>
      </c>
      <c r="W1888" s="34"/>
      <c r="X1888" s="35"/>
      <c r="Y1888" s="35"/>
      <c r="Z1888" s="36"/>
      <c r="AA1888" s="37"/>
      <c r="AB1888" s="38"/>
      <c r="AC1888" s="39"/>
    </row>
    <row r="1889" spans="1:29" ht="10.5" customHeight="1">
      <c r="A1889" s="25">
        <v>124620</v>
      </c>
      <c r="B1889" s="26" t="s">
        <v>2487</v>
      </c>
      <c r="C1889" s="27">
        <v>1</v>
      </c>
      <c r="D1889" s="27" t="s">
        <v>26</v>
      </c>
      <c r="E1889" s="28">
        <v>10283</v>
      </c>
      <c r="F1889" s="28">
        <v>10283</v>
      </c>
      <c r="G1889" s="28">
        <v>308.49</v>
      </c>
      <c r="H1889" s="28">
        <v>50</v>
      </c>
      <c r="I1889" s="28">
        <v>55</v>
      </c>
      <c r="J1889" s="29">
        <v>0.36959999999999998</v>
      </c>
      <c r="K1889" s="28">
        <v>50</v>
      </c>
      <c r="L1889" s="28">
        <v>55</v>
      </c>
      <c r="M1889" s="29">
        <f t="shared" si="181"/>
        <v>0.36959999999999998</v>
      </c>
      <c r="N1889" s="30">
        <v>4811260007038</v>
      </c>
      <c r="O1889" s="27">
        <v>85</v>
      </c>
      <c r="P1889" s="27">
        <v>8516</v>
      </c>
      <c r="Q1889" s="27" t="s">
        <v>2428</v>
      </c>
      <c r="R1889" s="31">
        <f>VLOOKUP(Q1889,[1]Страна!D$1:F$120,2,FALSE)</f>
        <v>0.03</v>
      </c>
      <c r="S1889" s="32" t="s">
        <v>457</v>
      </c>
      <c r="T1889" s="27" t="str">
        <f>VLOOKUP(S1889,[1]Страна!$A$2:$B$246,2,0)</f>
        <v xml:space="preserve">БЕЛАРУСЬ </v>
      </c>
      <c r="W1889" s="34"/>
      <c r="X1889" s="35"/>
      <c r="Y1889" s="35"/>
      <c r="Z1889" s="36"/>
      <c r="AA1889" s="37"/>
      <c r="AB1889" s="38"/>
      <c r="AC1889" s="39"/>
    </row>
    <row r="1890" spans="1:29" ht="10.5" customHeight="1">
      <c r="A1890" s="25">
        <v>208248</v>
      </c>
      <c r="B1890" s="26" t="s">
        <v>2488</v>
      </c>
      <c r="C1890" s="27">
        <v>2</v>
      </c>
      <c r="D1890" s="27" t="s">
        <v>26</v>
      </c>
      <c r="E1890" s="28">
        <v>13055</v>
      </c>
      <c r="F1890" s="28">
        <v>26110</v>
      </c>
      <c r="G1890" s="28">
        <v>1305.5</v>
      </c>
      <c r="H1890" s="28">
        <v>39</v>
      </c>
      <c r="I1890" s="28">
        <v>44</v>
      </c>
      <c r="J1890" s="29">
        <v>0.35399999999999998</v>
      </c>
      <c r="K1890" s="28">
        <v>78</v>
      </c>
      <c r="L1890" s="28">
        <v>88</v>
      </c>
      <c r="M1890" s="29">
        <f t="shared" si="181"/>
        <v>0.70799999999999996</v>
      </c>
      <c r="N1890" s="30">
        <v>0</v>
      </c>
      <c r="O1890" s="27">
        <v>85</v>
      </c>
      <c r="P1890" s="27">
        <v>8516</v>
      </c>
      <c r="Q1890" s="27" t="s">
        <v>389</v>
      </c>
      <c r="R1890" s="31">
        <f>VLOOKUP(Q1890,[1]Страна!D$1:F$120,2,FALSE)</f>
        <v>0.05</v>
      </c>
      <c r="S1890" s="32" t="s">
        <v>457</v>
      </c>
      <c r="T1890" s="27" t="str">
        <f>VLOOKUP(S1890,[1]Страна!$A$2:$B$246,2,0)</f>
        <v xml:space="preserve">БЕЛАРУСЬ </v>
      </c>
      <c r="W1890" s="34"/>
      <c r="X1890" s="35"/>
      <c r="Y1890" s="35"/>
      <c r="Z1890" s="36"/>
      <c r="AA1890" s="37"/>
      <c r="AB1890" s="38"/>
      <c r="AC1890" s="39"/>
    </row>
    <row r="1891" spans="1:29" ht="10.5" customHeight="1">
      <c r="A1891" s="25">
        <v>108555</v>
      </c>
      <c r="B1891" s="26" t="s">
        <v>2489</v>
      </c>
      <c r="C1891" s="27">
        <v>1</v>
      </c>
      <c r="D1891" s="27" t="s">
        <v>26</v>
      </c>
      <c r="E1891" s="28">
        <v>9044</v>
      </c>
      <c r="F1891" s="28">
        <v>9044</v>
      </c>
      <c r="G1891" s="28">
        <v>271.32</v>
      </c>
      <c r="H1891" s="28">
        <v>39.1</v>
      </c>
      <c r="I1891" s="28">
        <v>46</v>
      </c>
      <c r="J1891" s="29">
        <v>0.35683900000000002</v>
      </c>
      <c r="K1891" s="28">
        <v>39.1</v>
      </c>
      <c r="L1891" s="28">
        <v>46</v>
      </c>
      <c r="M1891" s="29">
        <f t="shared" si="181"/>
        <v>0.35683900000000002</v>
      </c>
      <c r="N1891" s="30">
        <v>4811260007502</v>
      </c>
      <c r="O1891" s="27">
        <v>85</v>
      </c>
      <c r="P1891" s="27">
        <v>8516</v>
      </c>
      <c r="Q1891" s="27" t="s">
        <v>2430</v>
      </c>
      <c r="R1891" s="31">
        <f>VLOOKUP(Q1891,[1]Страна!D$1:F$120,2,FALSE)</f>
        <v>0.03</v>
      </c>
      <c r="S1891" s="32" t="s">
        <v>457</v>
      </c>
      <c r="T1891" s="27" t="str">
        <f>VLOOKUP(S1891,[1]Страна!$A$2:$B$246,2,0)</f>
        <v xml:space="preserve">БЕЛАРУСЬ </v>
      </c>
      <c r="W1891" s="34"/>
      <c r="X1891" s="35"/>
      <c r="Y1891" s="35"/>
      <c r="Z1891" s="36"/>
      <c r="AA1891" s="37"/>
      <c r="AB1891" s="38"/>
      <c r="AC1891" s="39"/>
    </row>
    <row r="1892" spans="1:29" ht="10.5" customHeight="1">
      <c r="A1892" s="25">
        <v>108556</v>
      </c>
      <c r="B1892" s="26" t="s">
        <v>2490</v>
      </c>
      <c r="C1892" s="27">
        <v>1</v>
      </c>
      <c r="D1892" s="27" t="s">
        <v>26</v>
      </c>
      <c r="E1892" s="28">
        <v>8998</v>
      </c>
      <c r="F1892" s="28">
        <v>8998</v>
      </c>
      <c r="G1892" s="28">
        <v>269.94</v>
      </c>
      <c r="H1892" s="28">
        <v>39.1</v>
      </c>
      <c r="I1892" s="28">
        <v>46</v>
      </c>
      <c r="J1892" s="29">
        <v>0.36365999999999998</v>
      </c>
      <c r="K1892" s="28">
        <v>39.1</v>
      </c>
      <c r="L1892" s="28">
        <v>46</v>
      </c>
      <c r="M1892" s="29">
        <f t="shared" si="181"/>
        <v>0.36365999999999998</v>
      </c>
      <c r="N1892" s="30">
        <v>4811260007519</v>
      </c>
      <c r="O1892" s="27">
        <v>85</v>
      </c>
      <c r="P1892" s="27">
        <v>8516</v>
      </c>
      <c r="Q1892" s="27" t="s">
        <v>2430</v>
      </c>
      <c r="R1892" s="31">
        <f>VLOOKUP(Q1892,[1]Страна!D$1:F$120,2,FALSE)</f>
        <v>0.03</v>
      </c>
      <c r="S1892" s="32" t="s">
        <v>457</v>
      </c>
      <c r="T1892" s="27" t="str">
        <f>VLOOKUP(S1892,[1]Страна!$A$2:$B$246,2,0)</f>
        <v xml:space="preserve">БЕЛАРУСЬ </v>
      </c>
      <c r="W1892" s="34"/>
      <c r="X1892" s="35"/>
      <c r="Y1892" s="35"/>
      <c r="Z1892" s="36"/>
      <c r="AA1892" s="37"/>
      <c r="AB1892" s="38"/>
      <c r="AC1892" s="39"/>
    </row>
    <row r="1893" spans="1:29" ht="10.5" customHeight="1">
      <c r="A1893" s="25">
        <v>135036</v>
      </c>
      <c r="B1893" s="26" t="s">
        <v>2491</v>
      </c>
      <c r="C1893" s="27">
        <v>1</v>
      </c>
      <c r="D1893" s="27" t="s">
        <v>26</v>
      </c>
      <c r="E1893" s="28">
        <v>7799</v>
      </c>
      <c r="F1893" s="28">
        <v>7799</v>
      </c>
      <c r="G1893" s="28">
        <v>233.97</v>
      </c>
      <c r="H1893" s="28">
        <v>41</v>
      </c>
      <c r="I1893" s="28">
        <v>45</v>
      </c>
      <c r="J1893" s="29">
        <v>0.37345</v>
      </c>
      <c r="K1893" s="28">
        <v>41</v>
      </c>
      <c r="L1893" s="28">
        <v>45</v>
      </c>
      <c r="M1893" s="29">
        <f t="shared" si="181"/>
        <v>0.37345</v>
      </c>
      <c r="N1893" s="30">
        <v>4811260007557</v>
      </c>
      <c r="O1893" s="27">
        <v>85</v>
      </c>
      <c r="P1893" s="27">
        <v>8516</v>
      </c>
      <c r="Q1893" s="27" t="s">
        <v>2430</v>
      </c>
      <c r="R1893" s="31">
        <f>VLOOKUP(Q1893,[1]Страна!D$1:F$120,2,FALSE)</f>
        <v>0.03</v>
      </c>
      <c r="S1893" s="32" t="s">
        <v>457</v>
      </c>
      <c r="T1893" s="27" t="str">
        <f>VLOOKUP(S1893,[1]Страна!$A$2:$B$246,2,0)</f>
        <v xml:space="preserve">БЕЛАРУСЬ </v>
      </c>
      <c r="W1893" s="34"/>
      <c r="X1893" s="35"/>
      <c r="Y1893" s="35"/>
      <c r="Z1893" s="36"/>
      <c r="AA1893" s="37"/>
      <c r="AB1893" s="38"/>
      <c r="AC1893" s="39"/>
    </row>
    <row r="1894" spans="1:29" ht="10.5" customHeight="1">
      <c r="A1894" s="25">
        <v>127937</v>
      </c>
      <c r="B1894" s="26" t="s">
        <v>2492</v>
      </c>
      <c r="C1894" s="27">
        <v>1</v>
      </c>
      <c r="D1894" s="27" t="s">
        <v>26</v>
      </c>
      <c r="E1894" s="28">
        <v>10521</v>
      </c>
      <c r="F1894" s="28">
        <v>10521</v>
      </c>
      <c r="G1894" s="28">
        <v>315.63</v>
      </c>
      <c r="H1894" s="28">
        <v>39.1</v>
      </c>
      <c r="I1894" s="28">
        <v>50</v>
      </c>
      <c r="J1894" s="29">
        <v>0.35904000000000003</v>
      </c>
      <c r="K1894" s="28">
        <v>39.1</v>
      </c>
      <c r="L1894" s="28">
        <v>50</v>
      </c>
      <c r="M1894" s="29">
        <f t="shared" si="181"/>
        <v>0.35904000000000003</v>
      </c>
      <c r="N1894" s="30">
        <v>4811260006291</v>
      </c>
      <c r="O1894" s="27">
        <v>85</v>
      </c>
      <c r="P1894" s="27">
        <v>8516</v>
      </c>
      <c r="Q1894" s="27" t="s">
        <v>2430</v>
      </c>
      <c r="R1894" s="31">
        <f>VLOOKUP(Q1894,[1]Страна!D$1:F$120,2,FALSE)</f>
        <v>0.03</v>
      </c>
      <c r="S1894" s="32" t="s">
        <v>457</v>
      </c>
      <c r="T1894" s="27" t="str">
        <f>VLOOKUP(S1894,[1]Страна!$A$2:$B$246,2,0)</f>
        <v xml:space="preserve">БЕЛАРУСЬ </v>
      </c>
      <c r="W1894" s="34"/>
      <c r="X1894" s="35"/>
      <c r="Y1894" s="35"/>
      <c r="Z1894" s="36"/>
      <c r="AA1894" s="37"/>
      <c r="AB1894" s="38"/>
      <c r="AC1894" s="39"/>
    </row>
    <row r="1895" spans="1:29" ht="10.5" customHeight="1">
      <c r="A1895" s="25">
        <v>135037</v>
      </c>
      <c r="B1895" s="26" t="s">
        <v>2493</v>
      </c>
      <c r="C1895" s="27">
        <v>1</v>
      </c>
      <c r="D1895" s="27" t="s">
        <v>26</v>
      </c>
      <c r="E1895" s="28">
        <v>10742</v>
      </c>
      <c r="F1895" s="28">
        <v>10742</v>
      </c>
      <c r="G1895" s="28">
        <v>322.26</v>
      </c>
      <c r="H1895" s="28">
        <v>41</v>
      </c>
      <c r="I1895" s="28">
        <v>45</v>
      </c>
      <c r="J1895" s="29">
        <v>0.36959999999999998</v>
      </c>
      <c r="K1895" s="28">
        <v>41</v>
      </c>
      <c r="L1895" s="28">
        <v>45</v>
      </c>
      <c r="M1895" s="29">
        <f t="shared" si="181"/>
        <v>0.36959999999999998</v>
      </c>
      <c r="N1895" s="30">
        <v>4811260007526</v>
      </c>
      <c r="O1895" s="27">
        <v>85</v>
      </c>
      <c r="P1895" s="27">
        <v>8516</v>
      </c>
      <c r="Q1895" s="27" t="s">
        <v>2430</v>
      </c>
      <c r="R1895" s="31">
        <f>VLOOKUP(Q1895,[1]Страна!D$1:F$120,2,FALSE)</f>
        <v>0.03</v>
      </c>
      <c r="S1895" s="32" t="s">
        <v>457</v>
      </c>
      <c r="T1895" s="27" t="str">
        <f>VLOOKUP(S1895,[1]Страна!$A$2:$B$246,2,0)</f>
        <v xml:space="preserve">БЕЛАРУСЬ </v>
      </c>
      <c r="W1895" s="34"/>
      <c r="X1895" s="35"/>
      <c r="Y1895" s="35"/>
      <c r="Z1895" s="36"/>
      <c r="AA1895" s="37"/>
      <c r="AB1895" s="38"/>
      <c r="AC1895" s="39"/>
    </row>
    <row r="1896" spans="1:29" ht="10.5" customHeight="1">
      <c r="A1896" s="25">
        <v>129522</v>
      </c>
      <c r="B1896" s="26" t="s">
        <v>2494</v>
      </c>
      <c r="C1896" s="27">
        <v>1</v>
      </c>
      <c r="D1896" s="27" t="s">
        <v>26</v>
      </c>
      <c r="E1896" s="28">
        <v>9775</v>
      </c>
      <c r="F1896" s="28">
        <v>9775</v>
      </c>
      <c r="G1896" s="28">
        <v>293.25</v>
      </c>
      <c r="H1896" s="28">
        <v>39.799999999999997</v>
      </c>
      <c r="I1896" s="28">
        <v>44</v>
      </c>
      <c r="J1896" s="29">
        <v>0.35577599999999998</v>
      </c>
      <c r="K1896" s="28">
        <v>39.799999999999997</v>
      </c>
      <c r="L1896" s="28">
        <v>44</v>
      </c>
      <c r="M1896" s="29">
        <f t="shared" si="181"/>
        <v>0.35577599999999998</v>
      </c>
      <c r="N1896" s="30">
        <v>4811260007564</v>
      </c>
      <c r="O1896" s="27">
        <v>85</v>
      </c>
      <c r="P1896" s="27">
        <v>8516</v>
      </c>
      <c r="Q1896" s="27" t="s">
        <v>2430</v>
      </c>
      <c r="R1896" s="31">
        <f>VLOOKUP(Q1896,[1]Страна!D$1:F$120,2,FALSE)</f>
        <v>0.03</v>
      </c>
      <c r="S1896" s="32" t="s">
        <v>457</v>
      </c>
      <c r="T1896" s="27" t="str">
        <f>VLOOKUP(S1896,[1]Страна!$A$2:$B$246,2,0)</f>
        <v xml:space="preserve">БЕЛАРУСЬ </v>
      </c>
      <c r="W1896" s="34"/>
      <c r="X1896" s="35"/>
      <c r="Y1896" s="35"/>
      <c r="Z1896" s="36"/>
      <c r="AA1896" s="37"/>
      <c r="AB1896" s="38"/>
      <c r="AC1896" s="39"/>
    </row>
    <row r="1897" spans="1:29" ht="10.5" customHeight="1">
      <c r="A1897" s="25">
        <v>202184</v>
      </c>
      <c r="B1897" s="26" t="s">
        <v>2495</v>
      </c>
      <c r="C1897" s="27">
        <v>1</v>
      </c>
      <c r="D1897" s="27" t="s">
        <v>26</v>
      </c>
      <c r="E1897" s="28">
        <v>17688</v>
      </c>
      <c r="F1897" s="28">
        <v>17688</v>
      </c>
      <c r="G1897" s="28">
        <v>884.40000000000009</v>
      </c>
      <c r="H1897" s="28">
        <v>39</v>
      </c>
      <c r="I1897" s="28">
        <v>44</v>
      </c>
      <c r="J1897" s="29">
        <v>0.40012500000000001</v>
      </c>
      <c r="K1897" s="28">
        <v>39</v>
      </c>
      <c r="L1897" s="28">
        <v>44</v>
      </c>
      <c r="M1897" s="29">
        <f t="shared" si="181"/>
        <v>0.40012500000000001</v>
      </c>
      <c r="N1897" s="30">
        <v>0</v>
      </c>
      <c r="O1897" s="27">
        <v>73</v>
      </c>
      <c r="P1897" s="27">
        <v>7321</v>
      </c>
      <c r="Q1897" s="27" t="s">
        <v>2420</v>
      </c>
      <c r="R1897" s="31">
        <f>VLOOKUP(Q1897,[1]Страна!D$1:F$120,2,FALSE)</f>
        <v>0.05</v>
      </c>
      <c r="S1897" s="32" t="s">
        <v>457</v>
      </c>
      <c r="T1897" s="27" t="str">
        <f>VLOOKUP(S1897,[1]Страна!$A$2:$B$246,2,0)</f>
        <v xml:space="preserve">БЕЛАРУСЬ </v>
      </c>
      <c r="W1897" s="34"/>
      <c r="X1897" s="35"/>
      <c r="Y1897" s="35"/>
      <c r="Z1897" s="36"/>
      <c r="AA1897" s="37"/>
      <c r="AB1897" s="38"/>
      <c r="AC1897" s="39"/>
    </row>
    <row r="1898" spans="1:29" ht="10.5" customHeight="1">
      <c r="A1898" s="25">
        <v>193927</v>
      </c>
      <c r="B1898" s="26" t="s">
        <v>2495</v>
      </c>
      <c r="C1898" s="27">
        <v>1</v>
      </c>
      <c r="D1898" s="27" t="s">
        <v>26</v>
      </c>
      <c r="E1898" s="28">
        <v>17688</v>
      </c>
      <c r="F1898" s="28">
        <f>C1898*E1898</f>
        <v>17688</v>
      </c>
      <c r="G1898" s="28">
        <f>F1898*R1898</f>
        <v>884.40000000000009</v>
      </c>
      <c r="H1898" s="28">
        <v>43.8</v>
      </c>
      <c r="I1898" s="28">
        <v>45</v>
      </c>
      <c r="J1898" s="29">
        <v>0.36770000000000003</v>
      </c>
      <c r="K1898" s="28">
        <f>H1898*C1898</f>
        <v>43.8</v>
      </c>
      <c r="L1898" s="28">
        <f>I1898*C1898</f>
        <v>45</v>
      </c>
      <c r="M1898" s="29">
        <f>J1898*C1898</f>
        <v>0.36770000000000003</v>
      </c>
      <c r="N1898" s="30">
        <v>0</v>
      </c>
      <c r="O1898" s="27">
        <v>73</v>
      </c>
      <c r="P1898" s="27">
        <v>7321</v>
      </c>
      <c r="Q1898" s="27" t="s">
        <v>2420</v>
      </c>
      <c r="R1898" s="31">
        <f>VLOOKUP(Q1898,[1]Страна!D$1:F$120,2,FALSE)</f>
        <v>0.05</v>
      </c>
      <c r="S1898" s="32" t="s">
        <v>457</v>
      </c>
      <c r="T1898" s="27" t="str">
        <f>VLOOKUP(S1898,[1]Страна!$A$2:$B$246,2,0)</f>
        <v xml:space="preserve">БЕЛАРУСЬ </v>
      </c>
      <c r="W1898" s="34"/>
      <c r="X1898" s="35"/>
      <c r="Y1898" s="35"/>
      <c r="Z1898" s="36"/>
      <c r="AA1898" s="37"/>
      <c r="AB1898" s="38"/>
      <c r="AC1898" s="39"/>
    </row>
    <row r="1899" spans="1:29" ht="10.5" customHeight="1">
      <c r="A1899" s="25">
        <v>16008</v>
      </c>
      <c r="B1899" s="26" t="s">
        <v>2496</v>
      </c>
      <c r="C1899" s="27">
        <v>1</v>
      </c>
      <c r="D1899" s="27" t="s">
        <v>26</v>
      </c>
      <c r="E1899" s="28">
        <v>10382</v>
      </c>
      <c r="F1899" s="28">
        <v>10382</v>
      </c>
      <c r="G1899" s="28">
        <v>519.1</v>
      </c>
      <c r="H1899" s="28">
        <v>41.5</v>
      </c>
      <c r="I1899" s="28">
        <v>47</v>
      </c>
      <c r="J1899" s="29">
        <v>0.43680000000000002</v>
      </c>
      <c r="K1899" s="28">
        <v>41.5</v>
      </c>
      <c r="L1899" s="28">
        <v>47</v>
      </c>
      <c r="M1899" s="29">
        <f>C1899*J1899</f>
        <v>0.43680000000000002</v>
      </c>
      <c r="N1899" s="30">
        <v>8414329762341</v>
      </c>
      <c r="O1899" s="27">
        <v>73</v>
      </c>
      <c r="P1899" s="27">
        <v>7321</v>
      </c>
      <c r="Q1899" s="27" t="s">
        <v>2420</v>
      </c>
      <c r="R1899" s="31">
        <f>VLOOKUP(Q1899,[1]Страна!D$1:F$120,2,FALSE)</f>
        <v>0.05</v>
      </c>
      <c r="S1899" s="32" t="s">
        <v>457</v>
      </c>
      <c r="T1899" s="27" t="str">
        <f>VLOOKUP(S1899,[1]Страна!$A$2:$B$246,2,0)</f>
        <v xml:space="preserve">БЕЛАРУСЬ </v>
      </c>
      <c r="W1899" s="34"/>
      <c r="X1899" s="35"/>
      <c r="Y1899" s="35"/>
      <c r="Z1899" s="36"/>
      <c r="AA1899" s="37"/>
      <c r="AB1899" s="38"/>
      <c r="AC1899" s="39"/>
    </row>
    <row r="1900" spans="1:29" ht="10.5" customHeight="1">
      <c r="A1900" s="25">
        <v>59930</v>
      </c>
      <c r="B1900" s="26" t="s">
        <v>2497</v>
      </c>
      <c r="C1900" s="27">
        <v>1</v>
      </c>
      <c r="D1900" s="27" t="s">
        <v>26</v>
      </c>
      <c r="E1900" s="28">
        <v>11210</v>
      </c>
      <c r="F1900" s="28">
        <v>11210</v>
      </c>
      <c r="G1900" s="28">
        <v>560.5</v>
      </c>
      <c r="H1900" s="28">
        <v>41.5</v>
      </c>
      <c r="I1900" s="28">
        <v>47</v>
      </c>
      <c r="J1900" s="29">
        <v>0.44352000000000003</v>
      </c>
      <c r="K1900" s="28">
        <v>41.5</v>
      </c>
      <c r="L1900" s="28">
        <v>47</v>
      </c>
      <c r="M1900" s="29">
        <f>C1900*J1900</f>
        <v>0.44352000000000003</v>
      </c>
      <c r="N1900" s="30">
        <v>4811260006673</v>
      </c>
      <c r="O1900" s="27">
        <v>73</v>
      </c>
      <c r="P1900" s="27">
        <v>7321</v>
      </c>
      <c r="Q1900" s="27" t="s">
        <v>2420</v>
      </c>
      <c r="R1900" s="31">
        <f>VLOOKUP(Q1900,[1]Страна!D$1:F$120,2,FALSE)</f>
        <v>0.05</v>
      </c>
      <c r="S1900" s="32" t="s">
        <v>457</v>
      </c>
      <c r="T1900" s="27" t="str">
        <f>VLOOKUP(S1900,[1]Страна!$A$2:$B$246,2,0)</f>
        <v xml:space="preserve">БЕЛАРУСЬ </v>
      </c>
      <c r="W1900" s="34"/>
      <c r="X1900" s="35"/>
      <c r="Y1900" s="35"/>
      <c r="Z1900" s="36"/>
      <c r="AA1900" s="37"/>
      <c r="AB1900" s="38"/>
      <c r="AC1900" s="39"/>
    </row>
    <row r="1901" spans="1:29" ht="10.5" customHeight="1">
      <c r="A1901" s="25">
        <v>61810</v>
      </c>
      <c r="B1901" s="26" t="s">
        <v>2498</v>
      </c>
      <c r="C1901" s="27">
        <v>1</v>
      </c>
      <c r="D1901" s="27" t="s">
        <v>26</v>
      </c>
      <c r="E1901" s="28">
        <v>12013</v>
      </c>
      <c r="F1901" s="28">
        <v>12013</v>
      </c>
      <c r="G1901" s="28">
        <v>600.65</v>
      </c>
      <c r="H1901" s="28">
        <v>42</v>
      </c>
      <c r="I1901" s="28">
        <v>47</v>
      </c>
      <c r="J1901" s="29">
        <v>0.42559999999999998</v>
      </c>
      <c r="K1901" s="28">
        <v>42</v>
      </c>
      <c r="L1901" s="28">
        <v>47</v>
      </c>
      <c r="M1901" s="29">
        <f>C1901*J1901</f>
        <v>0.42559999999999998</v>
      </c>
      <c r="N1901" s="30">
        <v>4811260006703</v>
      </c>
      <c r="O1901" s="27">
        <v>73</v>
      </c>
      <c r="P1901" s="27">
        <v>7321</v>
      </c>
      <c r="Q1901" s="27" t="s">
        <v>415</v>
      </c>
      <c r="R1901" s="31">
        <f>VLOOKUP(Q1901,[1]Страна!D$1:F$120,2,FALSE)</f>
        <v>0.05</v>
      </c>
      <c r="S1901" s="32" t="s">
        <v>457</v>
      </c>
      <c r="T1901" s="27" t="str">
        <f>VLOOKUP(S1901,[1]Страна!$A$2:$B$246,2,0)</f>
        <v xml:space="preserve">БЕЛАРУСЬ </v>
      </c>
      <c r="W1901" s="34"/>
      <c r="X1901" s="35"/>
      <c r="Y1901" s="35"/>
      <c r="Z1901" s="36"/>
      <c r="AA1901" s="37"/>
      <c r="AB1901" s="38"/>
      <c r="AC1901" s="39"/>
    </row>
    <row r="1902" spans="1:29" ht="10.5" customHeight="1">
      <c r="A1902" s="25">
        <v>14271</v>
      </c>
      <c r="B1902" s="26" t="s">
        <v>2499</v>
      </c>
      <c r="C1902" s="27">
        <v>1</v>
      </c>
      <c r="D1902" s="27" t="s">
        <v>26</v>
      </c>
      <c r="E1902" s="28">
        <v>13949</v>
      </c>
      <c r="F1902" s="28">
        <v>13949</v>
      </c>
      <c r="G1902" s="28">
        <v>697.45</v>
      </c>
      <c r="H1902" s="28">
        <v>43.5</v>
      </c>
      <c r="I1902" s="28">
        <v>49</v>
      </c>
      <c r="J1902" s="29">
        <v>0.43680000000000002</v>
      </c>
      <c r="K1902" s="28">
        <v>43.5</v>
      </c>
      <c r="L1902" s="28">
        <v>49</v>
      </c>
      <c r="M1902" s="29">
        <f>C1902*J1902</f>
        <v>0.43680000000000002</v>
      </c>
      <c r="N1902" s="30">
        <v>4811260003856</v>
      </c>
      <c r="O1902" s="27">
        <v>73</v>
      </c>
      <c r="P1902" s="27">
        <v>7321</v>
      </c>
      <c r="Q1902" s="27" t="s">
        <v>2420</v>
      </c>
      <c r="R1902" s="31">
        <f>VLOOKUP(Q1902,[1]Страна!D$1:F$120,2,FALSE)</f>
        <v>0.05</v>
      </c>
      <c r="S1902" s="32" t="s">
        <v>457</v>
      </c>
      <c r="T1902" s="27" t="str">
        <f>VLOOKUP(S1902,[1]Страна!$A$2:$B$246,2,0)</f>
        <v xml:space="preserve">БЕЛАРУСЬ </v>
      </c>
      <c r="W1902" s="34"/>
      <c r="X1902" s="35"/>
      <c r="Y1902" s="35"/>
      <c r="Z1902" s="36"/>
      <c r="AA1902" s="37"/>
      <c r="AB1902" s="38"/>
      <c r="AC1902" s="39"/>
    </row>
    <row r="1903" spans="1:29" ht="10.5" customHeight="1">
      <c r="A1903" s="25">
        <v>60619</v>
      </c>
      <c r="B1903" s="26" t="s">
        <v>2500</v>
      </c>
      <c r="C1903" s="27">
        <v>1</v>
      </c>
      <c r="D1903" s="27" t="s">
        <v>26</v>
      </c>
      <c r="E1903" s="28">
        <v>14219</v>
      </c>
      <c r="F1903" s="28">
        <v>14219</v>
      </c>
      <c r="G1903" s="28">
        <v>710.95</v>
      </c>
      <c r="H1903" s="28">
        <v>43.5</v>
      </c>
      <c r="I1903" s="28">
        <v>49</v>
      </c>
      <c r="J1903" s="29">
        <v>0.43680000000000002</v>
      </c>
      <c r="K1903" s="28">
        <v>43.5</v>
      </c>
      <c r="L1903" s="28">
        <v>49</v>
      </c>
      <c r="M1903" s="29">
        <f>C1903*J1903</f>
        <v>0.43680000000000002</v>
      </c>
      <c r="N1903" s="30">
        <v>4810114018442</v>
      </c>
      <c r="O1903" s="27">
        <v>73</v>
      </c>
      <c r="P1903" s="27">
        <v>7321</v>
      </c>
      <c r="Q1903" s="27" t="s">
        <v>2420</v>
      </c>
      <c r="R1903" s="31">
        <f>VLOOKUP(Q1903,[1]Страна!D$1:F$120,2,FALSE)</f>
        <v>0.05</v>
      </c>
      <c r="S1903" s="32" t="s">
        <v>457</v>
      </c>
      <c r="T1903" s="27" t="str">
        <f>VLOOKUP(S1903,[1]Страна!$A$2:$B$246,2,0)</f>
        <v xml:space="preserve">БЕЛАРУСЬ </v>
      </c>
      <c r="W1903" s="34"/>
      <c r="X1903" s="35"/>
      <c r="Y1903" s="35"/>
      <c r="Z1903" s="36"/>
      <c r="AA1903" s="37"/>
      <c r="AB1903" s="38"/>
      <c r="AC1903" s="39"/>
    </row>
    <row r="1904" spans="1:29" ht="10.5" customHeight="1">
      <c r="A1904" s="41">
        <v>53354</v>
      </c>
      <c r="B1904" s="42" t="s">
        <v>2501</v>
      </c>
      <c r="C1904" s="43">
        <v>1</v>
      </c>
      <c r="D1904" s="44" t="s">
        <v>26</v>
      </c>
      <c r="E1904" s="45">
        <v>12702</v>
      </c>
      <c r="F1904" s="45">
        <v>12702</v>
      </c>
      <c r="G1904" s="46">
        <v>635.1</v>
      </c>
      <c r="H1904" s="46">
        <v>43.5</v>
      </c>
      <c r="I1904" s="46">
        <v>49.5</v>
      </c>
      <c r="J1904" s="47">
        <v>0.43504500000000002</v>
      </c>
      <c r="K1904" s="46">
        <v>43.5</v>
      </c>
      <c r="L1904" s="46">
        <v>49.5</v>
      </c>
      <c r="M1904" s="47">
        <v>0.43504500000000002</v>
      </c>
      <c r="N1904" s="48" t="s">
        <v>2502</v>
      </c>
      <c r="O1904" s="49">
        <v>73</v>
      </c>
      <c r="P1904" s="49">
        <v>7321</v>
      </c>
      <c r="Q1904" s="49" t="s">
        <v>2420</v>
      </c>
      <c r="R1904" s="50">
        <v>0.05</v>
      </c>
      <c r="S1904" s="51" t="s">
        <v>457</v>
      </c>
      <c r="T1904" s="27" t="str">
        <f>VLOOKUP(S1904,[1]Страна!$A$2:$B$246,2,0)</f>
        <v xml:space="preserve">БЕЛАРУСЬ </v>
      </c>
      <c r="W1904" s="34"/>
      <c r="X1904" s="35"/>
      <c r="Y1904" s="35"/>
      <c r="Z1904" s="36"/>
      <c r="AA1904" s="37"/>
      <c r="AB1904" s="38"/>
      <c r="AC1904" s="39"/>
    </row>
    <row r="1905" spans="1:29" ht="10.5" customHeight="1">
      <c r="A1905" s="25">
        <v>53421</v>
      </c>
      <c r="B1905" s="26" t="s">
        <v>2503</v>
      </c>
      <c r="C1905" s="27">
        <v>1</v>
      </c>
      <c r="D1905" s="27" t="s">
        <v>26</v>
      </c>
      <c r="E1905" s="28">
        <v>13141</v>
      </c>
      <c r="F1905" s="28">
        <v>13141</v>
      </c>
      <c r="G1905" s="28">
        <v>657.05000000000007</v>
      </c>
      <c r="H1905" s="28">
        <v>43.5</v>
      </c>
      <c r="I1905" s="28">
        <v>49</v>
      </c>
      <c r="J1905" s="29">
        <v>0.43504500000000002</v>
      </c>
      <c r="K1905" s="28">
        <v>43.5</v>
      </c>
      <c r="L1905" s="28">
        <v>49</v>
      </c>
      <c r="M1905" s="29">
        <f t="shared" ref="M1905:M1912" si="182">C1905*J1905</f>
        <v>0.43504500000000002</v>
      </c>
      <c r="N1905" s="30">
        <v>4811260006741</v>
      </c>
      <c r="O1905" s="27">
        <v>73</v>
      </c>
      <c r="P1905" s="27">
        <v>7321</v>
      </c>
      <c r="Q1905" s="27" t="s">
        <v>2420</v>
      </c>
      <c r="R1905" s="31">
        <f>VLOOKUP(Q1905,[1]Страна!D$1:F$120,2,FALSE)</f>
        <v>0.05</v>
      </c>
      <c r="S1905" s="32" t="s">
        <v>457</v>
      </c>
      <c r="T1905" s="27" t="str">
        <f>VLOOKUP(S1905,[1]Страна!$A$2:$B$246,2,0)</f>
        <v xml:space="preserve">БЕЛАРУСЬ </v>
      </c>
      <c r="W1905" s="40"/>
      <c r="X1905" s="35"/>
      <c r="Y1905" s="35"/>
      <c r="Z1905" s="36"/>
      <c r="AA1905" s="37"/>
      <c r="AB1905" s="38"/>
      <c r="AC1905" s="39"/>
    </row>
    <row r="1906" spans="1:29" ht="10.5" customHeight="1">
      <c r="A1906" s="25">
        <v>202186</v>
      </c>
      <c r="B1906" s="26" t="s">
        <v>2504</v>
      </c>
      <c r="C1906" s="27">
        <v>1</v>
      </c>
      <c r="D1906" s="27" t="s">
        <v>26</v>
      </c>
      <c r="E1906" s="28">
        <v>14629</v>
      </c>
      <c r="F1906" s="28">
        <v>14629</v>
      </c>
      <c r="G1906" s="28">
        <v>731.45</v>
      </c>
      <c r="H1906" s="28">
        <v>44</v>
      </c>
      <c r="I1906" s="28">
        <v>53</v>
      </c>
      <c r="J1906" s="29">
        <v>0.42502299999999998</v>
      </c>
      <c r="K1906" s="28">
        <v>44</v>
      </c>
      <c r="L1906" s="28">
        <v>58</v>
      </c>
      <c r="M1906" s="29">
        <f t="shared" si="182"/>
        <v>0.42502299999999998</v>
      </c>
      <c r="N1906" s="30">
        <v>4810114018626</v>
      </c>
      <c r="O1906" s="27">
        <v>73</v>
      </c>
      <c r="P1906" s="27">
        <v>7321</v>
      </c>
      <c r="Q1906" s="27" t="s">
        <v>2420</v>
      </c>
      <c r="R1906" s="31">
        <f>VLOOKUP(Q1906,[1]Страна!D$1:F$120,2,FALSE)</f>
        <v>0.05</v>
      </c>
      <c r="S1906" s="32" t="s">
        <v>457</v>
      </c>
      <c r="T1906" s="27" t="str">
        <f>VLOOKUP(S1906,[1]Страна!$A$2:$B$246,2,0)</f>
        <v xml:space="preserve">БЕЛАРУСЬ </v>
      </c>
      <c r="W1906" s="34"/>
      <c r="X1906" s="35"/>
      <c r="Y1906" s="35"/>
      <c r="Z1906" s="36"/>
      <c r="AA1906" s="37"/>
      <c r="AB1906" s="38"/>
      <c r="AC1906" s="39"/>
    </row>
    <row r="1907" spans="1:29" ht="10.5" customHeight="1">
      <c r="A1907" s="25">
        <v>193935</v>
      </c>
      <c r="B1907" s="26" t="s">
        <v>2505</v>
      </c>
      <c r="C1907" s="27">
        <v>1</v>
      </c>
      <c r="D1907" s="27" t="s">
        <v>26</v>
      </c>
      <c r="E1907" s="28">
        <v>15597</v>
      </c>
      <c r="F1907" s="28">
        <v>15597</v>
      </c>
      <c r="G1907" s="28">
        <v>779.85</v>
      </c>
      <c r="H1907" s="28">
        <v>40</v>
      </c>
      <c r="I1907" s="28">
        <v>45</v>
      </c>
      <c r="J1907" s="29">
        <v>0.42415199999999997</v>
      </c>
      <c r="K1907" s="28">
        <v>40</v>
      </c>
      <c r="L1907" s="28">
        <v>45</v>
      </c>
      <c r="M1907" s="29">
        <f t="shared" si="182"/>
        <v>0.42415199999999997</v>
      </c>
      <c r="N1907" s="30">
        <v>4810114018855</v>
      </c>
      <c r="O1907" s="27">
        <v>73</v>
      </c>
      <c r="P1907" s="27">
        <v>7321</v>
      </c>
      <c r="Q1907" s="27" t="s">
        <v>2420</v>
      </c>
      <c r="R1907" s="31">
        <f>VLOOKUP(Q1907,[1]Страна!D$1:F$120,2,FALSE)</f>
        <v>0.05</v>
      </c>
      <c r="S1907" s="32" t="s">
        <v>457</v>
      </c>
      <c r="T1907" s="27" t="str">
        <f>VLOOKUP(S1907,[1]Страна!$A$2:$B$246,2,0)</f>
        <v xml:space="preserve">БЕЛАРУСЬ </v>
      </c>
      <c r="W1907" s="34"/>
      <c r="X1907" s="35"/>
      <c r="Y1907" s="35"/>
      <c r="Z1907" s="36"/>
      <c r="AA1907" s="37"/>
      <c r="AB1907" s="38"/>
      <c r="AC1907" s="39"/>
    </row>
    <row r="1908" spans="1:29" ht="10.5" customHeight="1">
      <c r="A1908" s="25">
        <v>190953</v>
      </c>
      <c r="B1908" s="26" t="s">
        <v>2506</v>
      </c>
      <c r="C1908" s="27">
        <v>1</v>
      </c>
      <c r="D1908" s="27" t="s">
        <v>26</v>
      </c>
      <c r="E1908" s="28">
        <v>15289</v>
      </c>
      <c r="F1908" s="28">
        <v>15289</v>
      </c>
      <c r="G1908" s="28">
        <v>764.45</v>
      </c>
      <c r="H1908" s="28">
        <v>45</v>
      </c>
      <c r="I1908" s="28">
        <v>51</v>
      </c>
      <c r="J1908" s="29">
        <v>0.42105599999999999</v>
      </c>
      <c r="K1908" s="28">
        <v>45</v>
      </c>
      <c r="L1908" s="28">
        <v>51</v>
      </c>
      <c r="M1908" s="29">
        <f t="shared" si="182"/>
        <v>0.42105599999999999</v>
      </c>
      <c r="N1908" s="30">
        <v>4810114018466</v>
      </c>
      <c r="O1908" s="27">
        <v>73</v>
      </c>
      <c r="P1908" s="27">
        <v>7321</v>
      </c>
      <c r="Q1908" s="27" t="s">
        <v>2420</v>
      </c>
      <c r="R1908" s="31">
        <f>VLOOKUP(Q1908,[1]Страна!D$1:F$120,2,FALSE)</f>
        <v>0.05</v>
      </c>
      <c r="S1908" s="32" t="s">
        <v>457</v>
      </c>
      <c r="T1908" s="27" t="str">
        <f>VLOOKUP(S1908,[1]Страна!$A$2:$B$246,2,0)</f>
        <v xml:space="preserve">БЕЛАРУСЬ </v>
      </c>
      <c r="W1908" s="34"/>
      <c r="X1908" s="35"/>
      <c r="Y1908" s="35"/>
      <c r="Z1908" s="36"/>
      <c r="AA1908" s="37"/>
      <c r="AB1908" s="38"/>
      <c r="AC1908" s="39"/>
    </row>
    <row r="1909" spans="1:29" ht="10.5" customHeight="1">
      <c r="A1909" s="25">
        <v>61804</v>
      </c>
      <c r="B1909" s="26" t="s">
        <v>2507</v>
      </c>
      <c r="C1909" s="27">
        <v>1</v>
      </c>
      <c r="D1909" s="27" t="s">
        <v>26</v>
      </c>
      <c r="E1909" s="28">
        <v>13504</v>
      </c>
      <c r="F1909" s="28">
        <v>13504</v>
      </c>
      <c r="G1909" s="28">
        <v>675.2</v>
      </c>
      <c r="H1909" s="28">
        <v>43</v>
      </c>
      <c r="I1909" s="28">
        <v>48.5</v>
      </c>
      <c r="J1909" s="29">
        <v>0.43890000000000001</v>
      </c>
      <c r="K1909" s="28">
        <v>43</v>
      </c>
      <c r="L1909" s="28">
        <v>48.5</v>
      </c>
      <c r="M1909" s="29">
        <f t="shared" si="182"/>
        <v>0.43890000000000001</v>
      </c>
      <c r="N1909" s="30">
        <v>4811260006895</v>
      </c>
      <c r="O1909" s="27">
        <v>73</v>
      </c>
      <c r="P1909" s="27">
        <v>7321</v>
      </c>
      <c r="Q1909" s="27" t="s">
        <v>2420</v>
      </c>
      <c r="R1909" s="31">
        <f>VLOOKUP(Q1909,[1]Страна!D$1:F$120,2,FALSE)</f>
        <v>0.05</v>
      </c>
      <c r="S1909" s="32" t="s">
        <v>457</v>
      </c>
      <c r="T1909" s="27" t="str">
        <f>VLOOKUP(S1909,[1]Страна!$A$2:$B$246,2,0)</f>
        <v xml:space="preserve">БЕЛАРУСЬ </v>
      </c>
      <c r="W1909" s="34"/>
      <c r="X1909" s="35"/>
      <c r="Y1909" s="35"/>
      <c r="Z1909" s="36"/>
      <c r="AA1909" s="37"/>
      <c r="AB1909" s="38"/>
      <c r="AC1909" s="39"/>
    </row>
    <row r="1910" spans="1:29" ht="10.5" customHeight="1">
      <c r="A1910" s="25">
        <v>23118</v>
      </c>
      <c r="B1910" s="26" t="s">
        <v>2508</v>
      </c>
      <c r="C1910" s="27">
        <v>1</v>
      </c>
      <c r="D1910" s="27" t="s">
        <v>26</v>
      </c>
      <c r="E1910" s="28">
        <v>14297</v>
      </c>
      <c r="F1910" s="28">
        <v>14297</v>
      </c>
      <c r="G1910" s="28">
        <v>428.90999999999997</v>
      </c>
      <c r="H1910" s="28">
        <v>42.5</v>
      </c>
      <c r="I1910" s="28">
        <v>48</v>
      </c>
      <c r="J1910" s="29">
        <v>0.417792</v>
      </c>
      <c r="K1910" s="28">
        <v>42.5</v>
      </c>
      <c r="L1910" s="28">
        <v>48</v>
      </c>
      <c r="M1910" s="29">
        <f t="shared" si="182"/>
        <v>0.417792</v>
      </c>
      <c r="N1910" s="30">
        <v>4811260004945</v>
      </c>
      <c r="O1910" s="27">
        <v>85</v>
      </c>
      <c r="P1910" s="27">
        <v>8516</v>
      </c>
      <c r="Q1910" s="27" t="s">
        <v>2428</v>
      </c>
      <c r="R1910" s="31">
        <f>VLOOKUP(Q1910,[1]Страна!D$1:F$120,2,FALSE)</f>
        <v>0.03</v>
      </c>
      <c r="S1910" s="32" t="s">
        <v>457</v>
      </c>
      <c r="T1910" s="27" t="str">
        <f>VLOOKUP(S1910,[1]Страна!$A$2:$B$246,2,0)</f>
        <v xml:space="preserve">БЕЛАРУСЬ </v>
      </c>
      <c r="W1910" s="34"/>
      <c r="X1910" s="35"/>
      <c r="Y1910" s="35"/>
      <c r="Z1910" s="36"/>
      <c r="AA1910" s="37"/>
      <c r="AB1910" s="38"/>
      <c r="AC1910" s="39"/>
    </row>
    <row r="1911" spans="1:29" ht="10.5" customHeight="1">
      <c r="A1911" s="25">
        <v>25033</v>
      </c>
      <c r="B1911" s="26" t="s">
        <v>2509</v>
      </c>
      <c r="C1911" s="27">
        <v>2</v>
      </c>
      <c r="D1911" s="27" t="s">
        <v>26</v>
      </c>
      <c r="E1911" s="28">
        <v>16791</v>
      </c>
      <c r="F1911" s="28">
        <v>33582</v>
      </c>
      <c r="G1911" s="28">
        <v>1007.4599999999999</v>
      </c>
      <c r="H1911" s="28">
        <v>45</v>
      </c>
      <c r="I1911" s="28">
        <v>50</v>
      </c>
      <c r="J1911" s="29">
        <v>0.41164800000000001</v>
      </c>
      <c r="K1911" s="28">
        <v>90</v>
      </c>
      <c r="L1911" s="28">
        <v>100</v>
      </c>
      <c r="M1911" s="29">
        <f t="shared" si="182"/>
        <v>0.82329600000000003</v>
      </c>
      <c r="N1911" s="30">
        <v>4811260004884</v>
      </c>
      <c r="O1911" s="27">
        <v>85</v>
      </c>
      <c r="P1911" s="27">
        <v>8516</v>
      </c>
      <c r="Q1911" s="27" t="s">
        <v>2428</v>
      </c>
      <c r="R1911" s="31">
        <f>VLOOKUP(Q1911,[1]Страна!D$1:F$120,2,FALSE)</f>
        <v>0.03</v>
      </c>
      <c r="S1911" s="32" t="s">
        <v>457</v>
      </c>
      <c r="T1911" s="27" t="str">
        <f>VLOOKUP(S1911,[1]Страна!$A$2:$B$246,2,0)</f>
        <v xml:space="preserve">БЕЛАРУСЬ </v>
      </c>
      <c r="W1911" s="34"/>
      <c r="X1911" s="35"/>
      <c r="Y1911" s="35"/>
      <c r="Z1911" s="36"/>
      <c r="AA1911" s="37"/>
      <c r="AB1911" s="38"/>
      <c r="AC1911" s="39"/>
    </row>
    <row r="1912" spans="1:29" ht="10.5" customHeight="1">
      <c r="A1912" s="25">
        <v>203773</v>
      </c>
      <c r="B1912" s="26" t="s">
        <v>2510</v>
      </c>
      <c r="C1912" s="27">
        <v>1</v>
      </c>
      <c r="D1912" s="27" t="s">
        <v>26</v>
      </c>
      <c r="E1912" s="28">
        <v>17115</v>
      </c>
      <c r="F1912" s="28">
        <v>17115</v>
      </c>
      <c r="G1912" s="28">
        <v>513.44999999999993</v>
      </c>
      <c r="H1912" s="28">
        <v>45</v>
      </c>
      <c r="I1912" s="28">
        <v>50</v>
      </c>
      <c r="J1912" s="29">
        <v>0.36569000000000002</v>
      </c>
      <c r="K1912" s="28">
        <v>45</v>
      </c>
      <c r="L1912" s="28">
        <v>50</v>
      </c>
      <c r="M1912" s="29">
        <f t="shared" si="182"/>
        <v>0.36569000000000002</v>
      </c>
      <c r="N1912" s="30">
        <v>4811260006932</v>
      </c>
      <c r="O1912" s="27">
        <v>85</v>
      </c>
      <c r="P1912" s="27">
        <v>8516</v>
      </c>
      <c r="Q1912" s="27" t="s">
        <v>2428</v>
      </c>
      <c r="R1912" s="31">
        <f>VLOOKUP(Q1912,[1]Страна!D$1:F$120,2,FALSE)</f>
        <v>0.03</v>
      </c>
      <c r="S1912" s="32" t="s">
        <v>457</v>
      </c>
      <c r="T1912" s="27" t="str">
        <f>VLOOKUP(S1912,[1]Страна!$A$2:$B$246,2,0)</f>
        <v xml:space="preserve">БЕЛАРУСЬ </v>
      </c>
      <c r="W1912" s="34"/>
      <c r="X1912" s="35"/>
      <c r="Y1912" s="35"/>
      <c r="Z1912" s="36"/>
      <c r="AA1912" s="37"/>
      <c r="AB1912" s="38"/>
      <c r="AC1912" s="39"/>
    </row>
    <row r="1913" spans="1:29" ht="10.5" customHeight="1">
      <c r="A1913" s="25">
        <v>23035</v>
      </c>
      <c r="B1913" s="26" t="s">
        <v>2511</v>
      </c>
      <c r="C1913" s="27">
        <v>1</v>
      </c>
      <c r="D1913" s="27" t="s">
        <v>26</v>
      </c>
      <c r="E1913" s="28">
        <v>11489</v>
      </c>
      <c r="F1913" s="28">
        <v>11489</v>
      </c>
      <c r="G1913" s="28">
        <v>344.66999999999996</v>
      </c>
      <c r="H1913" s="28">
        <v>43</v>
      </c>
      <c r="I1913" s="28">
        <v>48.5</v>
      </c>
      <c r="J1913" s="29">
        <v>0.434</v>
      </c>
      <c r="K1913" s="28">
        <v>43</v>
      </c>
      <c r="L1913" s="28">
        <v>48.5</v>
      </c>
      <c r="M1913" s="29">
        <v>0.434</v>
      </c>
      <c r="N1913" s="30" t="s">
        <v>2512</v>
      </c>
      <c r="O1913" s="27">
        <v>85</v>
      </c>
      <c r="P1913" s="27">
        <v>8516</v>
      </c>
      <c r="Q1913" s="27" t="s">
        <v>2428</v>
      </c>
      <c r="R1913" s="31">
        <f>VLOOKUP(Q1913,[1]Страна!D$1:F$120,2,FALSE)</f>
        <v>0.03</v>
      </c>
      <c r="S1913" s="32" t="s">
        <v>457</v>
      </c>
      <c r="T1913" s="27" t="str">
        <f>VLOOKUP(S1913,[1]Страна!$A$2:$B$246,2,0)</f>
        <v xml:space="preserve">БЕЛАРУСЬ </v>
      </c>
      <c r="W1913" s="34"/>
      <c r="X1913" s="35"/>
      <c r="Y1913" s="35"/>
      <c r="Z1913" s="36"/>
      <c r="AA1913" s="37"/>
      <c r="AB1913" s="38"/>
      <c r="AC1913" s="39"/>
    </row>
    <row r="1914" spans="1:29" ht="10.5" customHeight="1">
      <c r="A1914" s="25">
        <v>106296</v>
      </c>
      <c r="B1914" s="26" t="s">
        <v>2513</v>
      </c>
      <c r="C1914" s="27">
        <v>1</v>
      </c>
      <c r="D1914" s="27" t="s">
        <v>26</v>
      </c>
      <c r="E1914" s="28">
        <v>13884</v>
      </c>
      <c r="F1914" s="28">
        <v>13884</v>
      </c>
      <c r="G1914" s="28">
        <v>416.52</v>
      </c>
      <c r="H1914" s="28">
        <v>44.5</v>
      </c>
      <c r="I1914" s="28">
        <v>50</v>
      </c>
      <c r="J1914" s="29">
        <v>0.36365999999999998</v>
      </c>
      <c r="K1914" s="28">
        <v>44.5</v>
      </c>
      <c r="L1914" s="28">
        <v>50</v>
      </c>
      <c r="M1914" s="29">
        <f t="shared" ref="M1914:M1922" si="183">C1914*J1914</f>
        <v>0.36365999999999998</v>
      </c>
      <c r="N1914" s="30">
        <v>4811260006963</v>
      </c>
      <c r="O1914" s="27">
        <v>85</v>
      </c>
      <c r="P1914" s="27">
        <v>8516</v>
      </c>
      <c r="Q1914" s="27" t="s">
        <v>2428</v>
      </c>
      <c r="R1914" s="31">
        <f>VLOOKUP(Q1914,[1]Страна!D$1:F$120,2,FALSE)</f>
        <v>0.03</v>
      </c>
      <c r="S1914" s="32" t="s">
        <v>457</v>
      </c>
      <c r="T1914" s="27" t="str">
        <f>VLOOKUP(S1914,[1]Страна!$A$2:$B$246,2,0)</f>
        <v xml:space="preserve">БЕЛАРУСЬ </v>
      </c>
      <c r="W1914" s="34"/>
      <c r="X1914" s="35"/>
      <c r="Y1914" s="35"/>
      <c r="Z1914" s="36"/>
      <c r="AA1914" s="37"/>
      <c r="AB1914" s="38"/>
      <c r="AC1914" s="39"/>
    </row>
    <row r="1915" spans="1:29" ht="10.5" customHeight="1">
      <c r="A1915" s="25">
        <v>23261</v>
      </c>
      <c r="B1915" s="26" t="s">
        <v>2514</v>
      </c>
      <c r="C1915" s="27">
        <v>1</v>
      </c>
      <c r="D1915" s="27" t="s">
        <v>26</v>
      </c>
      <c r="E1915" s="28">
        <v>11073</v>
      </c>
      <c r="F1915" s="28">
        <v>11073</v>
      </c>
      <c r="G1915" s="28">
        <v>332.19</v>
      </c>
      <c r="H1915" s="28">
        <v>46</v>
      </c>
      <c r="I1915" s="28">
        <v>51.5</v>
      </c>
      <c r="J1915" s="29">
        <v>0.336536</v>
      </c>
      <c r="K1915" s="28">
        <v>46</v>
      </c>
      <c r="L1915" s="28">
        <v>51.5</v>
      </c>
      <c r="M1915" s="29">
        <f t="shared" si="183"/>
        <v>0.336536</v>
      </c>
      <c r="N1915" s="30">
        <v>4811260004983</v>
      </c>
      <c r="O1915" s="27">
        <v>85</v>
      </c>
      <c r="P1915" s="27">
        <v>8516</v>
      </c>
      <c r="Q1915" s="27" t="s">
        <v>2430</v>
      </c>
      <c r="R1915" s="31">
        <f>VLOOKUP(Q1915,[1]Страна!D$1:F$120,2,FALSE)</f>
        <v>0.03</v>
      </c>
      <c r="S1915" s="32" t="s">
        <v>457</v>
      </c>
      <c r="T1915" s="27" t="str">
        <f>VLOOKUP(S1915,[1]Страна!$A$2:$B$246,2,0)</f>
        <v xml:space="preserve">БЕЛАРУСЬ </v>
      </c>
      <c r="W1915" s="34"/>
      <c r="X1915" s="35"/>
      <c r="Y1915" s="35"/>
      <c r="Z1915" s="36"/>
      <c r="AA1915" s="37"/>
      <c r="AB1915" s="38"/>
      <c r="AC1915" s="39"/>
    </row>
    <row r="1916" spans="1:29" ht="10.5" customHeight="1">
      <c r="A1916" s="25">
        <v>23109</v>
      </c>
      <c r="B1916" s="26" t="s">
        <v>2515</v>
      </c>
      <c r="C1916" s="27">
        <v>1</v>
      </c>
      <c r="D1916" s="27" t="s">
        <v>26</v>
      </c>
      <c r="E1916" s="28">
        <v>12824</v>
      </c>
      <c r="F1916" s="28">
        <v>12824</v>
      </c>
      <c r="G1916" s="28">
        <v>384.71999999999997</v>
      </c>
      <c r="H1916" s="28">
        <v>46</v>
      </c>
      <c r="I1916" s="28">
        <v>51.5</v>
      </c>
      <c r="J1916" s="29">
        <v>0.35880000000000001</v>
      </c>
      <c r="K1916" s="28">
        <v>46</v>
      </c>
      <c r="L1916" s="28">
        <v>51.5</v>
      </c>
      <c r="M1916" s="29">
        <f t="shared" si="183"/>
        <v>0.35880000000000001</v>
      </c>
      <c r="N1916" s="30">
        <v>4811260004969</v>
      </c>
      <c r="O1916" s="27">
        <v>85</v>
      </c>
      <c r="P1916" s="27">
        <v>8516</v>
      </c>
      <c r="Q1916" s="27" t="s">
        <v>2430</v>
      </c>
      <c r="R1916" s="31">
        <f>VLOOKUP(Q1916,[1]Страна!D$1:F$120,2,FALSE)</f>
        <v>0.03</v>
      </c>
      <c r="S1916" s="32" t="s">
        <v>457</v>
      </c>
      <c r="T1916" s="27" t="str">
        <f>VLOOKUP(S1916,[1]Страна!$A$2:$B$246,2,0)</f>
        <v xml:space="preserve">БЕЛАРУСЬ </v>
      </c>
      <c r="W1916" s="34"/>
      <c r="X1916" s="35"/>
      <c r="Y1916" s="35"/>
      <c r="Z1916" s="36"/>
      <c r="AA1916" s="37"/>
      <c r="AB1916" s="38"/>
      <c r="AC1916" s="39"/>
    </row>
    <row r="1917" spans="1:29" ht="10.5" customHeight="1">
      <c r="A1917" s="25">
        <v>107231</v>
      </c>
      <c r="B1917" s="26" t="s">
        <v>2516</v>
      </c>
      <c r="C1917" s="27">
        <v>2</v>
      </c>
      <c r="D1917" s="27" t="s">
        <v>26</v>
      </c>
      <c r="E1917" s="28">
        <v>13201</v>
      </c>
      <c r="F1917" s="28">
        <v>26402</v>
      </c>
      <c r="G1917" s="28">
        <v>792.06</v>
      </c>
      <c r="H1917" s="28">
        <v>48</v>
      </c>
      <c r="I1917" s="28">
        <v>53.5</v>
      </c>
      <c r="J1917" s="29">
        <v>0.41808000000000001</v>
      </c>
      <c r="K1917" s="28">
        <v>96</v>
      </c>
      <c r="L1917" s="28">
        <v>107</v>
      </c>
      <c r="M1917" s="29">
        <f t="shared" si="183"/>
        <v>0.83616000000000001</v>
      </c>
      <c r="N1917" s="30">
        <v>4811260007113</v>
      </c>
      <c r="O1917" s="27">
        <v>85</v>
      </c>
      <c r="P1917" s="27">
        <v>8516</v>
      </c>
      <c r="Q1917" s="27" t="s">
        <v>2430</v>
      </c>
      <c r="R1917" s="31">
        <f>VLOOKUP(Q1917,[1]Страна!D$1:F$120,2,FALSE)</f>
        <v>0.03</v>
      </c>
      <c r="S1917" s="32" t="s">
        <v>457</v>
      </c>
      <c r="T1917" s="27" t="str">
        <f>VLOOKUP(S1917,[1]Страна!$A$2:$B$246,2,0)</f>
        <v xml:space="preserve">БЕЛАРУСЬ </v>
      </c>
      <c r="W1917" s="34"/>
      <c r="X1917" s="35"/>
      <c r="Y1917" s="35"/>
      <c r="Z1917" s="36"/>
      <c r="AA1917" s="37"/>
      <c r="AB1917" s="38"/>
      <c r="AC1917" s="39"/>
    </row>
    <row r="1918" spans="1:29" ht="10.5" customHeight="1">
      <c r="A1918" s="25">
        <v>47089</v>
      </c>
      <c r="B1918" s="26" t="s">
        <v>2517</v>
      </c>
      <c r="C1918" s="27">
        <v>1</v>
      </c>
      <c r="D1918" s="27" t="s">
        <v>26</v>
      </c>
      <c r="E1918" s="28">
        <v>14842</v>
      </c>
      <c r="F1918" s="28">
        <v>14842</v>
      </c>
      <c r="G1918" s="28">
        <v>742.1</v>
      </c>
      <c r="H1918" s="28">
        <v>46.5</v>
      </c>
      <c r="I1918" s="28">
        <v>52</v>
      </c>
      <c r="J1918" s="29">
        <v>0.41808000000000001</v>
      </c>
      <c r="K1918" s="28">
        <v>46.5</v>
      </c>
      <c r="L1918" s="28">
        <v>52</v>
      </c>
      <c r="M1918" s="29">
        <f t="shared" si="183"/>
        <v>0.41808000000000001</v>
      </c>
      <c r="N1918" s="30">
        <v>4811260006765</v>
      </c>
      <c r="O1918" s="27">
        <v>73</v>
      </c>
      <c r="P1918" s="27">
        <v>7321</v>
      </c>
      <c r="Q1918" s="27" t="s">
        <v>2420</v>
      </c>
      <c r="R1918" s="31">
        <f>VLOOKUP(Q1918,[1]Страна!D$1:F$120,2,FALSE)</f>
        <v>0.05</v>
      </c>
      <c r="S1918" s="32" t="s">
        <v>457</v>
      </c>
      <c r="T1918" s="27" t="str">
        <f>VLOOKUP(S1918,[1]Страна!$A$2:$B$246,2,0)</f>
        <v xml:space="preserve">БЕЛАРУСЬ </v>
      </c>
      <c r="W1918" s="34"/>
      <c r="X1918" s="35"/>
      <c r="Y1918" s="35"/>
      <c r="Z1918" s="36"/>
      <c r="AA1918" s="37"/>
      <c r="AB1918" s="38"/>
      <c r="AC1918" s="39"/>
    </row>
    <row r="1919" spans="1:29" ht="10.5" customHeight="1">
      <c r="A1919" s="25">
        <v>194149</v>
      </c>
      <c r="B1919" s="26" t="s">
        <v>2518</v>
      </c>
      <c r="C1919" s="27">
        <v>1</v>
      </c>
      <c r="D1919" s="27" t="s">
        <v>26</v>
      </c>
      <c r="E1919" s="28">
        <v>17132</v>
      </c>
      <c r="F1919" s="28">
        <v>17132</v>
      </c>
      <c r="G1919" s="28">
        <v>856.6</v>
      </c>
      <c r="H1919" s="28">
        <v>47</v>
      </c>
      <c r="I1919" s="28">
        <v>52</v>
      </c>
      <c r="J1919" s="29">
        <v>0.42607499999999998</v>
      </c>
      <c r="K1919" s="28">
        <v>47</v>
      </c>
      <c r="L1919" s="28">
        <v>52</v>
      </c>
      <c r="M1919" s="29">
        <f t="shared" si="183"/>
        <v>0.42607499999999998</v>
      </c>
      <c r="N1919" s="30">
        <v>4811260006826</v>
      </c>
      <c r="O1919" s="27">
        <v>73</v>
      </c>
      <c r="P1919" s="27">
        <v>7321</v>
      </c>
      <c r="Q1919" s="27" t="s">
        <v>2420</v>
      </c>
      <c r="R1919" s="31">
        <f>VLOOKUP(Q1919,[1]Страна!D$1:F$120,2,FALSE)</f>
        <v>0.05</v>
      </c>
      <c r="S1919" s="32" t="s">
        <v>457</v>
      </c>
      <c r="T1919" s="27" t="str">
        <f>VLOOKUP(S1919,[1]Страна!$A$2:$B$246,2,0)</f>
        <v xml:space="preserve">БЕЛАРУСЬ </v>
      </c>
      <c r="W1919" s="34"/>
      <c r="X1919" s="35"/>
      <c r="Y1919" s="35"/>
      <c r="Z1919" s="36"/>
      <c r="AA1919" s="37"/>
      <c r="AB1919" s="38"/>
      <c r="AC1919" s="39"/>
    </row>
    <row r="1920" spans="1:29" ht="10.5" customHeight="1">
      <c r="A1920" s="25">
        <v>60884</v>
      </c>
      <c r="B1920" s="26" t="s">
        <v>2519</v>
      </c>
      <c r="C1920" s="27">
        <v>1</v>
      </c>
      <c r="D1920" s="27" t="s">
        <v>26</v>
      </c>
      <c r="E1920" s="28">
        <v>16925</v>
      </c>
      <c r="F1920" s="28">
        <v>16925</v>
      </c>
      <c r="G1920" s="28">
        <v>846.25</v>
      </c>
      <c r="H1920" s="28">
        <v>47</v>
      </c>
      <c r="I1920" s="28">
        <v>52.5</v>
      </c>
      <c r="J1920" s="29">
        <v>0.43680000000000002</v>
      </c>
      <c r="K1920" s="28">
        <v>47</v>
      </c>
      <c r="L1920" s="28">
        <v>52.5</v>
      </c>
      <c r="M1920" s="29">
        <f t="shared" si="183"/>
        <v>0.43680000000000002</v>
      </c>
      <c r="N1920" s="30">
        <v>4811260006802</v>
      </c>
      <c r="O1920" s="27">
        <v>73</v>
      </c>
      <c r="P1920" s="27">
        <v>7321</v>
      </c>
      <c r="Q1920" s="27" t="s">
        <v>2420</v>
      </c>
      <c r="R1920" s="31">
        <f>VLOOKUP(Q1920,[1]Страна!D$1:F$120,2,FALSE)</f>
        <v>0.05</v>
      </c>
      <c r="S1920" s="32" t="s">
        <v>457</v>
      </c>
      <c r="T1920" s="27" t="str">
        <f>VLOOKUP(S1920,[1]Страна!$A$2:$B$246,2,0)</f>
        <v xml:space="preserve">БЕЛАРУСЬ </v>
      </c>
      <c r="W1920" s="34"/>
      <c r="X1920" s="35"/>
      <c r="Y1920" s="35"/>
      <c r="Z1920" s="36"/>
      <c r="AA1920" s="37"/>
      <c r="AB1920" s="38"/>
      <c r="AC1920" s="39"/>
    </row>
    <row r="1921" spans="1:29" ht="10.5" customHeight="1">
      <c r="A1921" s="25">
        <v>106290</v>
      </c>
      <c r="B1921" s="26" t="s">
        <v>2520</v>
      </c>
      <c r="C1921" s="27">
        <v>1</v>
      </c>
      <c r="D1921" s="27" t="s">
        <v>26</v>
      </c>
      <c r="E1921" s="28">
        <v>17034</v>
      </c>
      <c r="F1921" s="28">
        <v>17034</v>
      </c>
      <c r="G1921" s="28">
        <v>851.7</v>
      </c>
      <c r="H1921" s="28">
        <v>50</v>
      </c>
      <c r="I1921" s="28">
        <v>55.5</v>
      </c>
      <c r="J1921" s="29">
        <v>0.41343999999999997</v>
      </c>
      <c r="K1921" s="28">
        <v>50</v>
      </c>
      <c r="L1921" s="28">
        <v>55.5</v>
      </c>
      <c r="M1921" s="29">
        <f t="shared" si="183"/>
        <v>0.41343999999999997</v>
      </c>
      <c r="N1921" s="30">
        <v>4811260006833</v>
      </c>
      <c r="O1921" s="27">
        <v>73</v>
      </c>
      <c r="P1921" s="27">
        <v>7321</v>
      </c>
      <c r="Q1921" s="27" t="s">
        <v>2420</v>
      </c>
      <c r="R1921" s="31">
        <f>VLOOKUP(Q1921,[1]Страна!D$1:F$120,2,FALSE)</f>
        <v>0.05</v>
      </c>
      <c r="S1921" s="32" t="s">
        <v>457</v>
      </c>
      <c r="T1921" s="27" t="str">
        <f>VLOOKUP(S1921,[1]Страна!$A$2:$B$246,2,0)</f>
        <v xml:space="preserve">БЕЛАРУСЬ </v>
      </c>
      <c r="W1921" s="34"/>
      <c r="X1921" s="35"/>
      <c r="Y1921" s="35"/>
      <c r="Z1921" s="36"/>
      <c r="AA1921" s="37"/>
      <c r="AB1921" s="38"/>
      <c r="AC1921" s="39"/>
    </row>
    <row r="1922" spans="1:29" ht="10.5" customHeight="1">
      <c r="A1922" s="25">
        <v>60886</v>
      </c>
      <c r="B1922" s="26" t="s">
        <v>2521</v>
      </c>
      <c r="C1922" s="27">
        <v>1</v>
      </c>
      <c r="D1922" s="27" t="s">
        <v>26</v>
      </c>
      <c r="E1922" s="28">
        <v>16634</v>
      </c>
      <c r="F1922" s="28">
        <v>16634</v>
      </c>
      <c r="G1922" s="28">
        <v>831.7</v>
      </c>
      <c r="H1922" s="28">
        <v>50</v>
      </c>
      <c r="I1922" s="28">
        <v>55.5</v>
      </c>
      <c r="J1922" s="29">
        <v>0.43680000000000002</v>
      </c>
      <c r="K1922" s="28">
        <v>50</v>
      </c>
      <c r="L1922" s="28">
        <v>55.5</v>
      </c>
      <c r="M1922" s="29">
        <f t="shared" si="183"/>
        <v>0.43680000000000002</v>
      </c>
      <c r="N1922" s="30">
        <v>4811260006857</v>
      </c>
      <c r="O1922" s="27">
        <v>73</v>
      </c>
      <c r="P1922" s="27">
        <v>7321</v>
      </c>
      <c r="Q1922" s="27" t="s">
        <v>2420</v>
      </c>
      <c r="R1922" s="31">
        <f>VLOOKUP(Q1922,[1]Страна!D$1:F$120,2,FALSE)</f>
        <v>0.05</v>
      </c>
      <c r="S1922" s="32" t="s">
        <v>457</v>
      </c>
      <c r="T1922" s="27" t="str">
        <f>VLOOKUP(S1922,[1]Страна!$A$2:$B$246,2,0)</f>
        <v xml:space="preserve">БЕЛАРУСЬ </v>
      </c>
      <c r="W1922" s="34"/>
      <c r="X1922" s="35"/>
      <c r="Y1922" s="35"/>
      <c r="Z1922" s="36"/>
      <c r="AA1922" s="37"/>
      <c r="AB1922" s="38"/>
      <c r="AC1922" s="39"/>
    </row>
    <row r="1923" spans="1:29" ht="10.5" customHeight="1">
      <c r="A1923" s="25">
        <v>60888</v>
      </c>
      <c r="B1923" s="26" t="s">
        <v>2522</v>
      </c>
      <c r="C1923" s="27">
        <v>1</v>
      </c>
      <c r="D1923" s="27" t="s">
        <v>26</v>
      </c>
      <c r="E1923" s="28">
        <v>18442</v>
      </c>
      <c r="F1923" s="28">
        <v>18442</v>
      </c>
      <c r="G1923" s="28">
        <v>922.1</v>
      </c>
      <c r="H1923" s="28">
        <v>50</v>
      </c>
      <c r="I1923" s="28">
        <v>55.5</v>
      </c>
      <c r="J1923" s="29">
        <v>0.439</v>
      </c>
      <c r="K1923" s="28">
        <v>50</v>
      </c>
      <c r="L1923" s="28">
        <v>55.5</v>
      </c>
      <c r="M1923" s="29">
        <v>0.439</v>
      </c>
      <c r="N1923" s="30" t="s">
        <v>2523</v>
      </c>
      <c r="O1923" s="27">
        <v>73</v>
      </c>
      <c r="P1923" s="27">
        <v>7321</v>
      </c>
      <c r="Q1923" s="27" t="s">
        <v>2420</v>
      </c>
      <c r="R1923" s="31">
        <f>VLOOKUP(Q1923,[1]Страна!D$1:F$120,2,FALSE)</f>
        <v>0.05</v>
      </c>
      <c r="S1923" s="32" t="s">
        <v>457</v>
      </c>
      <c r="T1923" s="27" t="str">
        <f>VLOOKUP(S1923,[1]Страна!$A$2:$B$246,2,0)</f>
        <v xml:space="preserve">БЕЛАРУСЬ </v>
      </c>
      <c r="W1923" s="34"/>
      <c r="X1923" s="35"/>
      <c r="Y1923" s="35"/>
      <c r="Z1923" s="36"/>
      <c r="AA1923" s="37"/>
      <c r="AB1923" s="38"/>
      <c r="AC1923" s="39"/>
    </row>
    <row r="1924" spans="1:29" ht="10.5" customHeight="1">
      <c r="A1924" s="25">
        <v>60891</v>
      </c>
      <c r="B1924" s="26" t="s">
        <v>2524</v>
      </c>
      <c r="C1924" s="27">
        <v>1</v>
      </c>
      <c r="D1924" s="27" t="s">
        <v>26</v>
      </c>
      <c r="E1924" s="28">
        <v>18442</v>
      </c>
      <c r="F1924" s="28">
        <v>18442</v>
      </c>
      <c r="G1924" s="28">
        <v>922.1</v>
      </c>
      <c r="H1924" s="28">
        <v>50</v>
      </c>
      <c r="I1924" s="28">
        <v>55.5</v>
      </c>
      <c r="J1924" s="29">
        <v>0.43680000000000002</v>
      </c>
      <c r="K1924" s="28">
        <v>50</v>
      </c>
      <c r="L1924" s="28">
        <v>55.5</v>
      </c>
      <c r="M1924" s="29">
        <f>C1924*J1924</f>
        <v>0.43680000000000002</v>
      </c>
      <c r="N1924" s="30">
        <v>4811260006888</v>
      </c>
      <c r="O1924" s="27">
        <v>73</v>
      </c>
      <c r="P1924" s="27">
        <v>7321</v>
      </c>
      <c r="Q1924" s="27" t="s">
        <v>2420</v>
      </c>
      <c r="R1924" s="31">
        <f>VLOOKUP(Q1924,[1]Страна!D$1:F$120,2,FALSE)</f>
        <v>0.05</v>
      </c>
      <c r="S1924" s="32" t="s">
        <v>457</v>
      </c>
      <c r="T1924" s="27" t="str">
        <f>VLOOKUP(S1924,[1]Страна!$A$2:$B$246,2,0)</f>
        <v xml:space="preserve">БЕЛАРУСЬ </v>
      </c>
      <c r="W1924" s="34"/>
      <c r="X1924" s="35"/>
      <c r="Y1924" s="35"/>
      <c r="Z1924" s="36"/>
      <c r="AA1924" s="37"/>
      <c r="AB1924" s="38"/>
      <c r="AC1924" s="39"/>
    </row>
    <row r="1925" spans="1:29" ht="10.5" customHeight="1">
      <c r="A1925" s="25">
        <v>211801</v>
      </c>
      <c r="B1925" s="26" t="s">
        <v>2525</v>
      </c>
      <c r="C1925" s="27">
        <v>1</v>
      </c>
      <c r="D1925" s="27" t="s">
        <v>26</v>
      </c>
      <c r="E1925" s="28">
        <v>16523</v>
      </c>
      <c r="F1925" s="28">
        <v>16523</v>
      </c>
      <c r="G1925" s="28">
        <v>495.69</v>
      </c>
      <c r="H1925" s="28">
        <v>50.2</v>
      </c>
      <c r="I1925" s="28">
        <v>55.5</v>
      </c>
      <c r="J1925" s="29">
        <v>0.41343999999999997</v>
      </c>
      <c r="K1925" s="28">
        <v>50.2</v>
      </c>
      <c r="L1925" s="28">
        <v>55.5</v>
      </c>
      <c r="M1925" s="29">
        <f>C1925*J1925</f>
        <v>0.41343999999999997</v>
      </c>
      <c r="N1925" s="30">
        <v>4811260008233</v>
      </c>
      <c r="O1925" s="27">
        <v>85</v>
      </c>
      <c r="P1925" s="27">
        <v>8516</v>
      </c>
      <c r="Q1925" s="27" t="s">
        <v>2430</v>
      </c>
      <c r="R1925" s="31">
        <f>VLOOKUP(Q1925,[1]Страна!D$1:F$120,2,FALSE)</f>
        <v>0.03</v>
      </c>
      <c r="S1925" s="32" t="s">
        <v>457</v>
      </c>
      <c r="T1925" s="27" t="str">
        <f>VLOOKUP(S1925,[1]Страна!$A$2:$B$246,2,0)</f>
        <v xml:space="preserve">БЕЛАРУСЬ </v>
      </c>
      <c r="W1925" s="34"/>
      <c r="X1925" s="35"/>
      <c r="Y1925" s="35"/>
      <c r="Z1925" s="36"/>
      <c r="AA1925" s="37"/>
      <c r="AB1925" s="38"/>
      <c r="AC1925" s="39"/>
    </row>
    <row r="1926" spans="1:29" ht="10.5" customHeight="1">
      <c r="A1926" s="25">
        <v>61806</v>
      </c>
      <c r="B1926" s="26" t="s">
        <v>2526</v>
      </c>
      <c r="C1926" s="27">
        <v>1</v>
      </c>
      <c r="D1926" s="27" t="s">
        <v>26</v>
      </c>
      <c r="E1926" s="28">
        <v>16523</v>
      </c>
      <c r="F1926" s="28">
        <v>16523</v>
      </c>
      <c r="G1926" s="28">
        <v>826.15000000000009</v>
      </c>
      <c r="H1926" s="28">
        <v>50</v>
      </c>
      <c r="I1926" s="28">
        <v>54</v>
      </c>
      <c r="J1926" s="29">
        <v>0.43225000000000002</v>
      </c>
      <c r="K1926" s="28">
        <v>50</v>
      </c>
      <c r="L1926" s="28">
        <v>54</v>
      </c>
      <c r="M1926" s="29">
        <v>0.43225000000000002</v>
      </c>
      <c r="N1926" s="30" t="s">
        <v>2527</v>
      </c>
      <c r="O1926" s="27">
        <v>85</v>
      </c>
      <c r="P1926" s="27">
        <v>8516</v>
      </c>
      <c r="Q1926" s="27" t="s">
        <v>2428</v>
      </c>
      <c r="R1926" s="31">
        <f>VLOOKUP(Q1926,[1]Страна!D$1:F$120,2,FALSE)</f>
        <v>0.03</v>
      </c>
      <c r="S1926" s="32" t="s">
        <v>457</v>
      </c>
      <c r="T1926" s="27" t="str">
        <f>VLOOKUP(S1926,[1]Страна!$A$2:$B$246,2,0)</f>
        <v xml:space="preserve">БЕЛАРУСЬ </v>
      </c>
      <c r="W1926" s="34"/>
      <c r="X1926" s="35"/>
      <c r="Y1926" s="35"/>
      <c r="Z1926" s="36"/>
      <c r="AA1926" s="37"/>
      <c r="AB1926" s="38"/>
      <c r="AC1926" s="39"/>
    </row>
    <row r="1927" spans="1:29" ht="10.5" customHeight="1">
      <c r="A1927" s="25">
        <v>61807</v>
      </c>
      <c r="B1927" s="26" t="s">
        <v>2528</v>
      </c>
      <c r="C1927" s="27">
        <v>1</v>
      </c>
      <c r="D1927" s="27" t="s">
        <v>26</v>
      </c>
      <c r="E1927" s="28">
        <v>16523</v>
      </c>
      <c r="F1927" s="28">
        <v>16523</v>
      </c>
      <c r="G1927" s="28">
        <v>495.69</v>
      </c>
      <c r="H1927" s="28">
        <v>50</v>
      </c>
      <c r="I1927" s="28">
        <v>54</v>
      </c>
      <c r="J1927" s="29">
        <v>0.437</v>
      </c>
      <c r="K1927" s="28">
        <v>50</v>
      </c>
      <c r="L1927" s="28">
        <v>54</v>
      </c>
      <c r="M1927" s="29">
        <v>0.437</v>
      </c>
      <c r="N1927" s="30" t="s">
        <v>2529</v>
      </c>
      <c r="O1927" s="27">
        <v>85</v>
      </c>
      <c r="P1927" s="27">
        <v>8516</v>
      </c>
      <c r="Q1927" s="27" t="s">
        <v>2428</v>
      </c>
      <c r="R1927" s="31">
        <f>VLOOKUP(Q1927,[1]Страна!D$1:F$120,2,FALSE)</f>
        <v>0.03</v>
      </c>
      <c r="S1927" s="32" t="s">
        <v>457</v>
      </c>
      <c r="T1927" s="27" t="str">
        <f>VLOOKUP(S1927,[1]Страна!$A$2:$B$246,2,0)</f>
        <v xml:space="preserve">БЕЛАРУСЬ </v>
      </c>
      <c r="W1927" s="34"/>
      <c r="X1927" s="35"/>
      <c r="Y1927" s="35"/>
      <c r="Z1927" s="36"/>
      <c r="AA1927" s="37"/>
      <c r="AB1927" s="38"/>
      <c r="AC1927" s="39"/>
    </row>
    <row r="1928" spans="1:29" ht="10.5" customHeight="1">
      <c r="A1928" s="25">
        <v>127932</v>
      </c>
      <c r="B1928" s="26" t="s">
        <v>2530</v>
      </c>
      <c r="C1928" s="27">
        <v>1</v>
      </c>
      <c r="D1928" s="27" t="s">
        <v>26</v>
      </c>
      <c r="E1928" s="28">
        <v>17497</v>
      </c>
      <c r="F1928" s="28">
        <v>17497</v>
      </c>
      <c r="G1928" s="28">
        <v>524.91</v>
      </c>
      <c r="H1928" s="28">
        <v>50</v>
      </c>
      <c r="I1928" s="28">
        <v>55</v>
      </c>
      <c r="J1928" s="29">
        <v>0.43056</v>
      </c>
      <c r="K1928" s="28">
        <v>50</v>
      </c>
      <c r="L1928" s="28">
        <v>55</v>
      </c>
      <c r="M1928" s="29">
        <f>C1928*J1928</f>
        <v>0.43056</v>
      </c>
      <c r="N1928" s="30">
        <v>4811260007076</v>
      </c>
      <c r="O1928" s="27">
        <v>85</v>
      </c>
      <c r="P1928" s="27">
        <v>8516</v>
      </c>
      <c r="Q1928" s="27" t="s">
        <v>2428</v>
      </c>
      <c r="R1928" s="31">
        <f>VLOOKUP(Q1928,[1]Страна!D$1:F$120,2,FALSE)</f>
        <v>0.03</v>
      </c>
      <c r="S1928" s="32" t="s">
        <v>457</v>
      </c>
      <c r="T1928" s="27" t="str">
        <f>VLOOKUP(S1928,[1]Страна!$A$2:$B$246,2,0)</f>
        <v xml:space="preserve">БЕЛАРУСЬ </v>
      </c>
      <c r="W1928" s="34"/>
      <c r="X1928" s="35"/>
      <c r="Y1928" s="35"/>
      <c r="Z1928" s="36"/>
      <c r="AA1928" s="37"/>
      <c r="AB1928" s="38"/>
      <c r="AC1928" s="39"/>
    </row>
    <row r="1929" spans="1:29" ht="10.5" customHeight="1">
      <c r="A1929" s="25">
        <v>127933</v>
      </c>
      <c r="B1929" s="26" t="s">
        <v>2531</v>
      </c>
      <c r="C1929" s="27">
        <v>1</v>
      </c>
      <c r="D1929" s="27" t="s">
        <v>26</v>
      </c>
      <c r="E1929" s="28">
        <v>16901</v>
      </c>
      <c r="F1929" s="28">
        <v>16901</v>
      </c>
      <c r="G1929" s="28">
        <v>507.03</v>
      </c>
      <c r="H1929" s="28">
        <v>50</v>
      </c>
      <c r="I1929" s="28">
        <v>55</v>
      </c>
      <c r="J1929" s="29">
        <v>0.42835200000000001</v>
      </c>
      <c r="K1929" s="28">
        <v>50</v>
      </c>
      <c r="L1929" s="28">
        <v>55</v>
      </c>
      <c r="M1929" s="29">
        <f>C1929*J1929</f>
        <v>0.42835200000000001</v>
      </c>
      <c r="N1929" s="30">
        <v>4811260007106</v>
      </c>
      <c r="O1929" s="27">
        <v>85</v>
      </c>
      <c r="P1929" s="27">
        <v>8516</v>
      </c>
      <c r="Q1929" s="27" t="s">
        <v>2428</v>
      </c>
      <c r="R1929" s="31">
        <f>VLOOKUP(Q1929,[1]Страна!D$1:F$120,2,FALSE)</f>
        <v>0.03</v>
      </c>
      <c r="S1929" s="32" t="s">
        <v>457</v>
      </c>
      <c r="T1929" s="27" t="str">
        <f>VLOOKUP(S1929,[1]Страна!$A$2:$B$246,2,0)</f>
        <v xml:space="preserve">БЕЛАРУСЬ </v>
      </c>
      <c r="W1929" s="34"/>
      <c r="X1929" s="35"/>
      <c r="Y1929" s="35"/>
      <c r="Z1929" s="36"/>
      <c r="AA1929" s="37"/>
      <c r="AB1929" s="38"/>
      <c r="AC1929" s="39"/>
    </row>
    <row r="1930" spans="1:29" ht="10.5" customHeight="1">
      <c r="A1930" s="25">
        <v>61808</v>
      </c>
      <c r="B1930" s="26" t="s">
        <v>2532</v>
      </c>
      <c r="C1930" s="27">
        <v>1</v>
      </c>
      <c r="D1930" s="27" t="s">
        <v>26</v>
      </c>
      <c r="E1930" s="28">
        <v>18795</v>
      </c>
      <c r="F1930" s="28">
        <v>18795</v>
      </c>
      <c r="G1930" s="28">
        <v>939.75</v>
      </c>
      <c r="H1930" s="28">
        <v>50</v>
      </c>
      <c r="I1930" s="28">
        <v>54</v>
      </c>
      <c r="J1930" s="29">
        <v>0.41299999999999998</v>
      </c>
      <c r="K1930" s="28">
        <v>50</v>
      </c>
      <c r="L1930" s="28">
        <v>54</v>
      </c>
      <c r="M1930" s="29">
        <v>0.41299999999999998</v>
      </c>
      <c r="N1930" s="30" t="s">
        <v>2533</v>
      </c>
      <c r="O1930" s="27">
        <v>85</v>
      </c>
      <c r="P1930" s="27">
        <v>8516</v>
      </c>
      <c r="Q1930" s="27" t="s">
        <v>2428</v>
      </c>
      <c r="R1930" s="31">
        <f>VLOOKUP(Q1930,[1]Страна!D$1:F$120,2,FALSE)</f>
        <v>0.03</v>
      </c>
      <c r="S1930" s="32" t="s">
        <v>457</v>
      </c>
      <c r="T1930" s="27" t="str">
        <f>VLOOKUP(S1930,[1]Страна!$A$2:$B$246,2,0)</f>
        <v xml:space="preserve">БЕЛАРУСЬ </v>
      </c>
      <c r="W1930" s="34"/>
      <c r="X1930" s="35"/>
      <c r="Y1930" s="35"/>
      <c r="Z1930" s="36"/>
      <c r="AA1930" s="37"/>
      <c r="AB1930" s="38"/>
      <c r="AC1930" s="39"/>
    </row>
    <row r="1931" spans="1:29" ht="10.5" customHeight="1">
      <c r="A1931" s="25">
        <v>107234</v>
      </c>
      <c r="B1931" s="26" t="s">
        <v>2534</v>
      </c>
      <c r="C1931" s="27">
        <v>1</v>
      </c>
      <c r="D1931" s="27" t="s">
        <v>26</v>
      </c>
      <c r="E1931" s="28">
        <v>2865</v>
      </c>
      <c r="F1931" s="28">
        <v>2865</v>
      </c>
      <c r="G1931" s="28">
        <v>143.25</v>
      </c>
      <c r="H1931" s="28">
        <v>6.2</v>
      </c>
      <c r="I1931" s="28">
        <v>7.2</v>
      </c>
      <c r="J1931" s="29">
        <v>3.2399999999999998E-2</v>
      </c>
      <c r="K1931" s="28">
        <v>6.2</v>
      </c>
      <c r="L1931" s="28">
        <v>7.2</v>
      </c>
      <c r="M1931" s="29">
        <f>C1931*J1931</f>
        <v>3.2399999999999998E-2</v>
      </c>
      <c r="N1931" s="30">
        <v>4811260002767</v>
      </c>
      <c r="O1931" s="27">
        <v>73</v>
      </c>
      <c r="P1931" s="27">
        <v>7321</v>
      </c>
      <c r="Q1931" s="27" t="s">
        <v>415</v>
      </c>
      <c r="R1931" s="31">
        <f>VLOOKUP(Q1931,[1]Страна!D$1:F$120,2,FALSE)</f>
        <v>0.05</v>
      </c>
      <c r="S1931" s="32" t="s">
        <v>457</v>
      </c>
      <c r="T1931" s="27" t="str">
        <f>VLOOKUP(S1931,[1]Страна!$A$2:$B$246,2,0)</f>
        <v xml:space="preserve">БЕЛАРУСЬ </v>
      </c>
      <c r="W1931" s="34"/>
      <c r="X1931" s="35"/>
      <c r="Y1931" s="35"/>
      <c r="Z1931" s="36"/>
      <c r="AA1931" s="37"/>
      <c r="AB1931" s="38"/>
      <c r="AC1931" s="39"/>
    </row>
    <row r="1932" spans="1:29" ht="10.5" customHeight="1">
      <c r="A1932" s="25">
        <v>107235</v>
      </c>
      <c r="B1932" s="26" t="s">
        <v>2535</v>
      </c>
      <c r="C1932" s="27">
        <v>1</v>
      </c>
      <c r="D1932" s="27" t="s">
        <v>26</v>
      </c>
      <c r="E1932" s="28">
        <v>2865</v>
      </c>
      <c r="F1932" s="28">
        <v>2865</v>
      </c>
      <c r="G1932" s="28">
        <v>143.25</v>
      </c>
      <c r="H1932" s="28">
        <v>6.2</v>
      </c>
      <c r="I1932" s="28">
        <v>7.2</v>
      </c>
      <c r="J1932" s="29">
        <v>3.6450000000000003E-2</v>
      </c>
      <c r="K1932" s="28">
        <v>6.2</v>
      </c>
      <c r="L1932" s="28">
        <v>7.2</v>
      </c>
      <c r="M1932" s="29">
        <f>C1932*J1932</f>
        <v>3.6450000000000003E-2</v>
      </c>
      <c r="N1932" s="30">
        <v>4811260003979</v>
      </c>
      <c r="O1932" s="27">
        <v>73</v>
      </c>
      <c r="P1932" s="27">
        <v>7321</v>
      </c>
      <c r="Q1932" s="27" t="s">
        <v>415</v>
      </c>
      <c r="R1932" s="31">
        <f>VLOOKUP(Q1932,[1]Страна!D$1:F$120,2,FALSE)</f>
        <v>0.05</v>
      </c>
      <c r="S1932" s="32" t="s">
        <v>457</v>
      </c>
      <c r="T1932" s="27" t="str">
        <f>VLOOKUP(S1932,[1]Страна!$A$2:$B$246,2,0)</f>
        <v xml:space="preserve">БЕЛАРУСЬ </v>
      </c>
      <c r="W1932" s="34"/>
      <c r="X1932" s="35"/>
      <c r="Y1932" s="35"/>
      <c r="Z1932" s="36"/>
      <c r="AA1932" s="37"/>
      <c r="AB1932" s="38"/>
      <c r="AC1932" s="39"/>
    </row>
    <row r="1933" spans="1:29" ht="10.5" customHeight="1">
      <c r="A1933" s="25">
        <v>46941</v>
      </c>
      <c r="B1933" s="26" t="s">
        <v>2536</v>
      </c>
      <c r="C1933" s="27">
        <v>1</v>
      </c>
      <c r="D1933" s="27" t="s">
        <v>26</v>
      </c>
      <c r="E1933" s="28">
        <v>15717</v>
      </c>
      <c r="F1933" s="28">
        <v>15717</v>
      </c>
      <c r="G1933" s="28">
        <v>471.51</v>
      </c>
      <c r="H1933" s="28">
        <v>39</v>
      </c>
      <c r="I1933" s="28">
        <v>41.5</v>
      </c>
      <c r="J1933" s="29">
        <v>0.37506</v>
      </c>
      <c r="K1933" s="28">
        <v>39</v>
      </c>
      <c r="L1933" s="28">
        <v>41.5</v>
      </c>
      <c r="M1933" s="29">
        <f>C1933*J1933</f>
        <v>0.37506</v>
      </c>
      <c r="N1933" s="30">
        <v>3838942706820</v>
      </c>
      <c r="O1933" s="27">
        <v>85</v>
      </c>
      <c r="P1933" s="27">
        <v>8516</v>
      </c>
      <c r="Q1933" s="27" t="s">
        <v>2430</v>
      </c>
      <c r="R1933" s="31">
        <f>VLOOKUP(Q1933,[1]Страна!D$1:F$120,2,FALSE)</f>
        <v>0.03</v>
      </c>
      <c r="S1933" s="32" t="s">
        <v>506</v>
      </c>
      <c r="T1933" s="27" t="str">
        <f>VLOOKUP(S1933,[1]Страна!$A$2:$B$246,2,0)</f>
        <v xml:space="preserve">СЛОВЕНИЯ </v>
      </c>
      <c r="W1933" s="34"/>
      <c r="X1933" s="35"/>
      <c r="Y1933" s="35"/>
      <c r="Z1933" s="36"/>
      <c r="AA1933" s="37"/>
      <c r="AB1933" s="38"/>
      <c r="AC1933" s="39"/>
    </row>
    <row r="1934" spans="1:29" ht="10.5" customHeight="1">
      <c r="A1934" s="25">
        <v>57620</v>
      </c>
      <c r="B1934" s="26" t="s">
        <v>2537</v>
      </c>
      <c r="C1934" s="27">
        <v>1</v>
      </c>
      <c r="D1934" s="27" t="s">
        <v>26</v>
      </c>
      <c r="E1934" s="28">
        <v>10906</v>
      </c>
      <c r="F1934" s="28">
        <v>10906</v>
      </c>
      <c r="G1934" s="28">
        <v>327.18</v>
      </c>
      <c r="H1934" s="28">
        <v>39</v>
      </c>
      <c r="I1934" s="28">
        <v>41.5</v>
      </c>
      <c r="J1934" s="29">
        <v>0.387714</v>
      </c>
      <c r="K1934" s="28">
        <v>39</v>
      </c>
      <c r="L1934" s="28">
        <v>41.5</v>
      </c>
      <c r="M1934" s="29">
        <v>0.387714</v>
      </c>
      <c r="N1934" s="30" t="s">
        <v>2538</v>
      </c>
      <c r="O1934" s="27">
        <v>85</v>
      </c>
      <c r="P1934" s="27">
        <v>8516</v>
      </c>
      <c r="Q1934" s="27" t="s">
        <v>2430</v>
      </c>
      <c r="R1934" s="31">
        <f>VLOOKUP(Q1934,[1]Страна!D$1:F$120,2,FALSE)</f>
        <v>0.03</v>
      </c>
      <c r="S1934" s="32" t="s">
        <v>506</v>
      </c>
      <c r="T1934" s="27" t="str">
        <f>VLOOKUP(S1934,[1]Страна!$A$2:$B$246,2,0)</f>
        <v xml:space="preserve">СЛОВЕНИЯ </v>
      </c>
      <c r="W1934" s="34"/>
      <c r="X1934" s="35"/>
      <c r="Y1934" s="35"/>
      <c r="Z1934" s="36"/>
      <c r="AA1934" s="37"/>
      <c r="AB1934" s="38"/>
      <c r="AC1934" s="39"/>
    </row>
    <row r="1935" spans="1:29" ht="10.5" customHeight="1">
      <c r="A1935" s="25">
        <v>210713</v>
      </c>
      <c r="B1935" s="26" t="s">
        <v>2539</v>
      </c>
      <c r="C1935" s="27">
        <v>1</v>
      </c>
      <c r="D1935" s="27" t="s">
        <v>26</v>
      </c>
      <c r="E1935" s="28">
        <v>19287</v>
      </c>
      <c r="F1935" s="28">
        <v>19287</v>
      </c>
      <c r="G1935" s="28">
        <v>578.61</v>
      </c>
      <c r="H1935" s="28">
        <v>35.5</v>
      </c>
      <c r="I1935" s="28">
        <v>37</v>
      </c>
      <c r="J1935" s="29">
        <v>0.38303999999999999</v>
      </c>
      <c r="K1935" s="28">
        <v>35.5</v>
      </c>
      <c r="L1935" s="28">
        <v>37</v>
      </c>
      <c r="M1935" s="29">
        <f>C1935*J1935</f>
        <v>0.38303999999999999</v>
      </c>
      <c r="N1935" s="30">
        <v>0</v>
      </c>
      <c r="O1935" s="27">
        <v>85</v>
      </c>
      <c r="P1935" s="27">
        <v>8516</v>
      </c>
      <c r="Q1935" s="27" t="s">
        <v>2430</v>
      </c>
      <c r="R1935" s="31">
        <f>VLOOKUP(Q1935,[1]Страна!D$1:F$120,2,FALSE)</f>
        <v>0.03</v>
      </c>
      <c r="S1935" s="32" t="s">
        <v>2540</v>
      </c>
      <c r="T1935" s="27" t="str">
        <f>VLOOKUP(S1935,[1]Страна!$A$2:$B$246,2,0)</f>
        <v>ЧЕХИЯ</v>
      </c>
      <c r="W1935" s="34"/>
      <c r="X1935" s="35"/>
      <c r="Y1935" s="35"/>
      <c r="Z1935" s="36"/>
      <c r="AA1935" s="37"/>
      <c r="AB1935" s="38"/>
      <c r="AC1935" s="39"/>
    </row>
    <row r="1936" spans="1:29" ht="10.5" customHeight="1">
      <c r="A1936" s="25">
        <v>239482</v>
      </c>
      <c r="B1936" s="26" t="s">
        <v>2541</v>
      </c>
      <c r="C1936" s="27">
        <v>1</v>
      </c>
      <c r="D1936" s="27" t="s">
        <v>26</v>
      </c>
      <c r="E1936" s="28">
        <v>14725</v>
      </c>
      <c r="F1936" s="28">
        <v>14725</v>
      </c>
      <c r="G1936" s="28">
        <v>441.75</v>
      </c>
      <c r="H1936" s="28">
        <v>37</v>
      </c>
      <c r="I1936" s="28">
        <v>40</v>
      </c>
      <c r="J1936" s="29">
        <v>0.26</v>
      </c>
      <c r="K1936" s="28">
        <v>37</v>
      </c>
      <c r="L1936" s="28">
        <v>40</v>
      </c>
      <c r="M1936" s="29">
        <v>0.26</v>
      </c>
      <c r="N1936" s="30" t="s">
        <v>2542</v>
      </c>
      <c r="O1936" s="27">
        <v>85</v>
      </c>
      <c r="P1936" s="27">
        <v>8516</v>
      </c>
      <c r="Q1936" s="27" t="s">
        <v>2430</v>
      </c>
      <c r="R1936" s="31">
        <f>VLOOKUP(Q1936,[1]Страна!D$1:F$120,2,FALSE)</f>
        <v>0.03</v>
      </c>
      <c r="S1936" s="32" t="s">
        <v>2540</v>
      </c>
      <c r="T1936" s="27" t="str">
        <f>VLOOKUP(S1936,[1]Страна!$A$2:$B$246,2,0)</f>
        <v>ЧЕХИЯ</v>
      </c>
      <c r="W1936" s="34"/>
      <c r="X1936" s="35"/>
      <c r="Y1936" s="35"/>
      <c r="Z1936" s="36"/>
      <c r="AA1936" s="37"/>
      <c r="AB1936" s="38"/>
      <c r="AC1936" s="39"/>
    </row>
    <row r="1937" spans="1:29" ht="10.5" customHeight="1">
      <c r="A1937" s="41">
        <v>239108</v>
      </c>
      <c r="B1937" s="42" t="s">
        <v>2543</v>
      </c>
      <c r="C1937" s="43">
        <v>1</v>
      </c>
      <c r="D1937" s="44" t="s">
        <v>26</v>
      </c>
      <c r="E1937" s="45">
        <v>15588</v>
      </c>
      <c r="F1937" s="45">
        <v>15588</v>
      </c>
      <c r="G1937" s="46">
        <v>467.64</v>
      </c>
      <c r="H1937" s="46">
        <v>37.5</v>
      </c>
      <c r="I1937" s="46">
        <v>40</v>
      </c>
      <c r="J1937" s="47">
        <v>0.38400000000000001</v>
      </c>
      <c r="K1937" s="46">
        <v>37.5</v>
      </c>
      <c r="L1937" s="46">
        <v>40</v>
      </c>
      <c r="M1937" s="47">
        <v>0.38400000000000001</v>
      </c>
      <c r="N1937" s="48" t="s">
        <v>2544</v>
      </c>
      <c r="O1937" s="49">
        <v>85</v>
      </c>
      <c r="P1937" s="49">
        <v>8516</v>
      </c>
      <c r="Q1937" s="49" t="s">
        <v>2430</v>
      </c>
      <c r="R1937" s="50">
        <v>0.03</v>
      </c>
      <c r="S1937" s="51" t="s">
        <v>2540</v>
      </c>
      <c r="T1937" s="27" t="str">
        <f>VLOOKUP(S1937,[1]Страна!$A$2:$B$246,2,0)</f>
        <v>ЧЕХИЯ</v>
      </c>
      <c r="W1937" s="34"/>
      <c r="X1937" s="35"/>
      <c r="Y1937" s="35"/>
      <c r="Z1937" s="36"/>
      <c r="AA1937" s="37"/>
      <c r="AB1937" s="38"/>
      <c r="AC1937" s="39"/>
    </row>
    <row r="1938" spans="1:29" ht="10.5" customHeight="1">
      <c r="A1938" s="25">
        <v>240625</v>
      </c>
      <c r="B1938" s="26" t="s">
        <v>2545</v>
      </c>
      <c r="C1938" s="27">
        <v>1</v>
      </c>
      <c r="D1938" s="27" t="s">
        <v>26</v>
      </c>
      <c r="E1938" s="28">
        <v>19132</v>
      </c>
      <c r="F1938" s="28">
        <v>19132</v>
      </c>
      <c r="G1938" s="28">
        <v>573.95999999999992</v>
      </c>
      <c r="H1938" s="28">
        <v>40.6</v>
      </c>
      <c r="I1938" s="28">
        <v>43</v>
      </c>
      <c r="J1938" s="29">
        <v>0.38041999999999998</v>
      </c>
      <c r="K1938" s="28">
        <v>40.6</v>
      </c>
      <c r="L1938" s="28">
        <v>43</v>
      </c>
      <c r="M1938" s="29">
        <v>0.38041999999999998</v>
      </c>
      <c r="N1938" s="30">
        <v>0</v>
      </c>
      <c r="O1938" s="27">
        <v>85</v>
      </c>
      <c r="P1938" s="27">
        <v>8516</v>
      </c>
      <c r="Q1938" s="27" t="s">
        <v>2430</v>
      </c>
      <c r="R1938" s="31">
        <f>VLOOKUP(Q1938,[1]Страна!D$1:F$120,2,FALSE)</f>
        <v>0.03</v>
      </c>
      <c r="S1938" s="32" t="s">
        <v>2540</v>
      </c>
      <c r="T1938" s="27" t="str">
        <f>VLOOKUP(S1938,[1]Страна!$A$2:$B$246,2,0)</f>
        <v>ЧЕХИЯ</v>
      </c>
      <c r="W1938" s="40"/>
      <c r="X1938" s="35"/>
      <c r="Y1938" s="35"/>
      <c r="Z1938" s="36"/>
      <c r="AA1938" s="37"/>
      <c r="AB1938" s="38"/>
      <c r="AC1938" s="39"/>
    </row>
    <row r="1939" spans="1:29" ht="10.5" customHeight="1">
      <c r="A1939" s="25">
        <v>46926</v>
      </c>
      <c r="B1939" s="26" t="s">
        <v>2546</v>
      </c>
      <c r="C1939" s="27">
        <v>1</v>
      </c>
      <c r="D1939" s="27" t="s">
        <v>26</v>
      </c>
      <c r="E1939" s="28">
        <v>14594</v>
      </c>
      <c r="F1939" s="28">
        <v>14594</v>
      </c>
      <c r="G1939" s="28">
        <v>437.82</v>
      </c>
      <c r="H1939" s="28">
        <v>36</v>
      </c>
      <c r="I1939" s="28">
        <v>38</v>
      </c>
      <c r="J1939" s="29">
        <v>0.26</v>
      </c>
      <c r="K1939" s="28">
        <v>36</v>
      </c>
      <c r="L1939" s="28">
        <v>38</v>
      </c>
      <c r="M1939" s="29">
        <f>C1939*J1939</f>
        <v>0.26</v>
      </c>
      <c r="N1939" s="30">
        <v>3838942699092</v>
      </c>
      <c r="O1939" s="27">
        <v>85</v>
      </c>
      <c r="P1939" s="27">
        <v>8516</v>
      </c>
      <c r="Q1939" s="27" t="s">
        <v>2430</v>
      </c>
      <c r="R1939" s="31">
        <f>VLOOKUP(Q1939,[1]Страна!D$1:F$120,2,FALSE)</f>
        <v>0.03</v>
      </c>
      <c r="S1939" s="32" t="s">
        <v>2540</v>
      </c>
      <c r="T1939" s="27" t="str">
        <f>VLOOKUP(S1939,[1]Страна!$A$2:$B$246,2,0)</f>
        <v>ЧЕХИЯ</v>
      </c>
      <c r="W1939" s="34"/>
      <c r="X1939" s="35"/>
      <c r="Y1939" s="35"/>
      <c r="Z1939" s="36"/>
      <c r="AA1939" s="37"/>
      <c r="AB1939" s="38"/>
      <c r="AC1939" s="39"/>
    </row>
    <row r="1940" spans="1:29" ht="10.5" customHeight="1">
      <c r="A1940" s="25">
        <v>46923</v>
      </c>
      <c r="B1940" s="26" t="s">
        <v>2547</v>
      </c>
      <c r="C1940" s="27">
        <v>1</v>
      </c>
      <c r="D1940" s="27" t="s">
        <v>26</v>
      </c>
      <c r="E1940" s="28">
        <v>17910</v>
      </c>
      <c r="F1940" s="28">
        <v>17910</v>
      </c>
      <c r="G1940" s="28">
        <v>537.29999999999995</v>
      </c>
      <c r="H1940" s="28">
        <v>38.299999999999997</v>
      </c>
      <c r="I1940" s="28">
        <v>42.3</v>
      </c>
      <c r="J1940" s="29">
        <v>0.37107000000000001</v>
      </c>
      <c r="K1940" s="28">
        <v>38.299999999999997</v>
      </c>
      <c r="L1940" s="28">
        <v>42.3</v>
      </c>
      <c r="M1940" s="29">
        <f>C1940*J1940</f>
        <v>0.37107000000000001</v>
      </c>
      <c r="N1940" s="30">
        <v>3838942706929</v>
      </c>
      <c r="O1940" s="27">
        <v>85</v>
      </c>
      <c r="P1940" s="27">
        <v>8516</v>
      </c>
      <c r="Q1940" s="27" t="s">
        <v>2430</v>
      </c>
      <c r="R1940" s="31">
        <f>VLOOKUP(Q1940,[1]Страна!D$1:F$120,2,FALSE)</f>
        <v>0.03</v>
      </c>
      <c r="S1940" s="32" t="s">
        <v>2548</v>
      </c>
      <c r="T1940" s="27" t="str">
        <f>VLOOKUP(S1940,[1]Страна!$A$2:$B$246,2,0)</f>
        <v xml:space="preserve">СЛОВЕНИЯ </v>
      </c>
      <c r="W1940" s="34"/>
      <c r="X1940" s="35"/>
      <c r="Y1940" s="35"/>
      <c r="Z1940" s="36"/>
      <c r="AA1940" s="37"/>
      <c r="AB1940" s="38"/>
      <c r="AC1940" s="39"/>
    </row>
    <row r="1941" spans="1:29" ht="10.5" customHeight="1">
      <c r="A1941" s="25">
        <v>217576</v>
      </c>
      <c r="B1941" s="26" t="s">
        <v>2549</v>
      </c>
      <c r="C1941" s="27">
        <v>1</v>
      </c>
      <c r="D1941" s="27" t="s">
        <v>26</v>
      </c>
      <c r="E1941" s="28">
        <v>20919</v>
      </c>
      <c r="F1941" s="28">
        <v>20919</v>
      </c>
      <c r="G1941" s="28">
        <v>627.56999999999994</v>
      </c>
      <c r="H1941" s="28">
        <v>35</v>
      </c>
      <c r="I1941" s="28">
        <v>37.5</v>
      </c>
      <c r="J1941" s="29">
        <v>0.36181600000000003</v>
      </c>
      <c r="K1941" s="28">
        <v>35</v>
      </c>
      <c r="L1941" s="28">
        <v>37.5</v>
      </c>
      <c r="M1941" s="29">
        <f>C1941*J1941</f>
        <v>0.36181600000000003</v>
      </c>
      <c r="N1941" s="30">
        <v>3838942684821</v>
      </c>
      <c r="O1941" s="27">
        <v>85</v>
      </c>
      <c r="P1941" s="27">
        <v>8516</v>
      </c>
      <c r="Q1941" s="27" t="s">
        <v>2430</v>
      </c>
      <c r="R1941" s="31">
        <f>VLOOKUP(Q1941,[1]Страна!D$1:F$120,2,FALSE)</f>
        <v>0.03</v>
      </c>
      <c r="S1941" s="32" t="s">
        <v>2540</v>
      </c>
      <c r="T1941" s="27" t="str">
        <f>VLOOKUP(S1941,[1]Страна!$A$2:$B$246,2,0)</f>
        <v>ЧЕХИЯ</v>
      </c>
      <c r="W1941" s="34"/>
      <c r="X1941" s="35"/>
      <c r="Y1941" s="35"/>
      <c r="Z1941" s="36"/>
      <c r="AA1941" s="37"/>
      <c r="AB1941" s="38"/>
      <c r="AC1941" s="39"/>
    </row>
    <row r="1942" spans="1:29" ht="10.5" customHeight="1">
      <c r="A1942" s="25">
        <v>239024</v>
      </c>
      <c r="B1942" s="26" t="s">
        <v>2550</v>
      </c>
      <c r="C1942" s="27">
        <v>1</v>
      </c>
      <c r="D1942" s="27" t="s">
        <v>26</v>
      </c>
      <c r="E1942" s="28">
        <v>16858</v>
      </c>
      <c r="F1942" s="28">
        <v>16858</v>
      </c>
      <c r="G1942" s="28">
        <v>505.74</v>
      </c>
      <c r="H1942" s="28">
        <v>48.6</v>
      </c>
      <c r="I1942" s="28">
        <v>52</v>
      </c>
      <c r="J1942" s="29">
        <v>0.31</v>
      </c>
      <c r="K1942" s="28">
        <v>48.6</v>
      </c>
      <c r="L1942" s="28">
        <v>52</v>
      </c>
      <c r="M1942" s="29">
        <v>0.31</v>
      </c>
      <c r="N1942" s="30" t="s">
        <v>2551</v>
      </c>
      <c r="O1942" s="27">
        <v>85</v>
      </c>
      <c r="P1942" s="27">
        <v>8516</v>
      </c>
      <c r="Q1942" s="27" t="s">
        <v>2430</v>
      </c>
      <c r="R1942" s="31">
        <f>VLOOKUP(Q1942,[1]Страна!D$1:F$120,2,FALSE)</f>
        <v>0.03</v>
      </c>
      <c r="S1942" s="32" t="s">
        <v>506</v>
      </c>
      <c r="T1942" s="27" t="str">
        <f>VLOOKUP(S1942,[1]Страна!$A$2:$B$246,2,0)</f>
        <v xml:space="preserve">СЛОВЕНИЯ </v>
      </c>
      <c r="W1942" s="34"/>
      <c r="X1942" s="35"/>
      <c r="Y1942" s="35"/>
      <c r="Z1942" s="36"/>
      <c r="AA1942" s="37"/>
      <c r="AB1942" s="38"/>
      <c r="AC1942" s="39"/>
    </row>
    <row r="1943" spans="1:29" ht="10.5" customHeight="1">
      <c r="A1943" s="41">
        <v>239526</v>
      </c>
      <c r="B1943" s="42" t="s">
        <v>2552</v>
      </c>
      <c r="C1943" s="43">
        <v>1</v>
      </c>
      <c r="D1943" s="44" t="s">
        <v>26</v>
      </c>
      <c r="E1943" s="45">
        <v>22251</v>
      </c>
      <c r="F1943" s="45">
        <v>22251</v>
      </c>
      <c r="G1943" s="46">
        <v>1112.55</v>
      </c>
      <c r="H1943" s="46">
        <v>37.5</v>
      </c>
      <c r="I1943" s="46">
        <v>40</v>
      </c>
      <c r="J1943" s="47">
        <v>0.47001999999999999</v>
      </c>
      <c r="K1943" s="46">
        <v>37.5</v>
      </c>
      <c r="L1943" s="46">
        <v>40</v>
      </c>
      <c r="M1943" s="47">
        <v>0.47001999999999999</v>
      </c>
      <c r="N1943" s="48">
        <v>0</v>
      </c>
      <c r="O1943" s="49">
        <v>73</v>
      </c>
      <c r="P1943" s="49">
        <v>7321</v>
      </c>
      <c r="Q1943" s="49" t="s">
        <v>2420</v>
      </c>
      <c r="R1943" s="50">
        <v>0.05</v>
      </c>
      <c r="S1943" s="51" t="s">
        <v>506</v>
      </c>
      <c r="T1943" s="27" t="str">
        <f>VLOOKUP(S1943,[1]Страна!$A$2:$B$246,2,0)</f>
        <v xml:space="preserve">СЛОВЕНИЯ </v>
      </c>
      <c r="W1943" s="34"/>
      <c r="X1943" s="35"/>
      <c r="Y1943" s="35"/>
      <c r="Z1943" s="36"/>
      <c r="AA1943" s="37"/>
      <c r="AB1943" s="38"/>
      <c r="AC1943" s="39"/>
    </row>
    <row r="1944" spans="1:29" ht="10.5" customHeight="1">
      <c r="A1944" s="25">
        <v>37851</v>
      </c>
      <c r="B1944" s="26" t="s">
        <v>2553</v>
      </c>
      <c r="C1944" s="27">
        <v>1</v>
      </c>
      <c r="D1944" s="27" t="s">
        <v>26</v>
      </c>
      <c r="E1944" s="28">
        <v>23049</v>
      </c>
      <c r="F1944" s="28">
        <v>23049</v>
      </c>
      <c r="G1944" s="28">
        <v>1152.45</v>
      </c>
      <c r="H1944" s="28">
        <v>48.1</v>
      </c>
      <c r="I1944" s="28">
        <v>55</v>
      </c>
      <c r="J1944" s="29">
        <v>0.371</v>
      </c>
      <c r="K1944" s="28">
        <v>48.1</v>
      </c>
      <c r="L1944" s="28">
        <v>55</v>
      </c>
      <c r="M1944" s="29">
        <v>0.371</v>
      </c>
      <c r="N1944" s="30" t="s">
        <v>2554</v>
      </c>
      <c r="O1944" s="27">
        <v>73</v>
      </c>
      <c r="P1944" s="27">
        <v>7321</v>
      </c>
      <c r="Q1944" s="27" t="s">
        <v>2420</v>
      </c>
      <c r="R1944" s="31">
        <f>VLOOKUP(Q1944,[1]Страна!D$1:F$120,2,FALSE)</f>
        <v>0.05</v>
      </c>
      <c r="S1944" s="32" t="s">
        <v>506</v>
      </c>
      <c r="T1944" s="27" t="str">
        <f>VLOOKUP(S1944,[1]Страна!$A$2:$B$246,2,0)</f>
        <v xml:space="preserve">СЛОВЕНИЯ </v>
      </c>
      <c r="W1944" s="40"/>
      <c r="X1944" s="35"/>
      <c r="Y1944" s="35"/>
      <c r="Z1944" s="36"/>
      <c r="AA1944" s="37"/>
      <c r="AB1944" s="38"/>
      <c r="AC1944" s="39"/>
    </row>
    <row r="1945" spans="1:29" ht="10.5" customHeight="1">
      <c r="A1945" s="25">
        <v>52647</v>
      </c>
      <c r="B1945" s="26" t="s">
        <v>2555</v>
      </c>
      <c r="C1945" s="27">
        <v>1</v>
      </c>
      <c r="D1945" s="27" t="s">
        <v>26</v>
      </c>
      <c r="E1945" s="28">
        <v>11560</v>
      </c>
      <c r="F1945" s="28">
        <v>11560</v>
      </c>
      <c r="G1945" s="28">
        <v>578</v>
      </c>
      <c r="H1945" s="28">
        <v>40.5</v>
      </c>
      <c r="I1945" s="28">
        <v>45</v>
      </c>
      <c r="J1945" s="29">
        <v>0.36575000000000002</v>
      </c>
      <c r="K1945" s="28">
        <v>40.5</v>
      </c>
      <c r="L1945" s="28">
        <v>45</v>
      </c>
      <c r="M1945" s="29">
        <f>C1945*J1945</f>
        <v>0.36575000000000002</v>
      </c>
      <c r="N1945" s="30">
        <v>3838942699276</v>
      </c>
      <c r="O1945" s="27">
        <v>73</v>
      </c>
      <c r="P1945" s="27">
        <v>7321</v>
      </c>
      <c r="Q1945" s="27" t="s">
        <v>2420</v>
      </c>
      <c r="R1945" s="31">
        <f>VLOOKUP(Q1945,[1]Страна!D$1:F$120,2,FALSE)</f>
        <v>0.05</v>
      </c>
      <c r="S1945" s="32" t="s">
        <v>2540</v>
      </c>
      <c r="T1945" s="27" t="str">
        <f>VLOOKUP(S1945,[1]Страна!$A$2:$B$246,2,0)</f>
        <v>ЧЕХИЯ</v>
      </c>
      <c r="W1945" s="34"/>
      <c r="X1945" s="35"/>
      <c r="Y1945" s="35"/>
      <c r="Z1945" s="36"/>
      <c r="AA1945" s="37"/>
      <c r="AB1945" s="38"/>
      <c r="AC1945" s="39"/>
    </row>
    <row r="1946" spans="1:29" ht="10.5" customHeight="1">
      <c r="A1946" s="25">
        <v>198220</v>
      </c>
      <c r="B1946" s="26" t="s">
        <v>2556</v>
      </c>
      <c r="C1946" s="27">
        <v>1</v>
      </c>
      <c r="D1946" s="27" t="s">
        <v>26</v>
      </c>
      <c r="E1946" s="28">
        <v>13133</v>
      </c>
      <c r="F1946" s="28">
        <v>13133</v>
      </c>
      <c r="G1946" s="28">
        <v>656.65000000000009</v>
      </c>
      <c r="H1946" s="28">
        <v>40.5</v>
      </c>
      <c r="I1946" s="28">
        <v>45</v>
      </c>
      <c r="J1946" s="29">
        <v>0.38988</v>
      </c>
      <c r="K1946" s="28">
        <v>40.5</v>
      </c>
      <c r="L1946" s="28">
        <v>45</v>
      </c>
      <c r="M1946" s="29">
        <f>C1946*J1946</f>
        <v>0.38988</v>
      </c>
      <c r="N1946" s="30">
        <v>3838942699221</v>
      </c>
      <c r="O1946" s="27">
        <v>73</v>
      </c>
      <c r="P1946" s="27">
        <v>7321</v>
      </c>
      <c r="Q1946" s="27" t="s">
        <v>2420</v>
      </c>
      <c r="R1946" s="31">
        <f>VLOOKUP(Q1946,[1]Страна!D$1:F$120,2,FALSE)</f>
        <v>0.05</v>
      </c>
      <c r="S1946" s="32" t="s">
        <v>2540</v>
      </c>
      <c r="T1946" s="27" t="str">
        <f>VLOOKUP(S1946,[1]Страна!$A$2:$B$246,2,0)</f>
        <v>ЧЕХИЯ</v>
      </c>
      <c r="W1946" s="34"/>
      <c r="X1946" s="35"/>
      <c r="Y1946" s="35"/>
      <c r="Z1946" s="36"/>
      <c r="AA1946" s="37"/>
      <c r="AB1946" s="38"/>
      <c r="AC1946" s="39"/>
    </row>
    <row r="1947" spans="1:29" ht="10.5" customHeight="1">
      <c r="A1947" s="25">
        <v>37855</v>
      </c>
      <c r="B1947" s="26" t="s">
        <v>2557</v>
      </c>
      <c r="C1947" s="27">
        <v>1</v>
      </c>
      <c r="D1947" s="27" t="s">
        <v>26</v>
      </c>
      <c r="E1947" s="28">
        <v>11738</v>
      </c>
      <c r="F1947" s="28">
        <v>11738</v>
      </c>
      <c r="G1947" s="28">
        <v>586.9</v>
      </c>
      <c r="H1947" s="28">
        <v>36</v>
      </c>
      <c r="I1947" s="28">
        <v>38.5</v>
      </c>
      <c r="J1947" s="29">
        <v>0.26</v>
      </c>
      <c r="K1947" s="28">
        <v>36</v>
      </c>
      <c r="L1947" s="28">
        <v>38.5</v>
      </c>
      <c r="M1947" s="29">
        <f>C1947*J1947</f>
        <v>0.26</v>
      </c>
      <c r="N1947" s="30">
        <v>3838942699221</v>
      </c>
      <c r="O1947" s="27">
        <v>73</v>
      </c>
      <c r="P1947" s="27">
        <v>7321</v>
      </c>
      <c r="Q1947" s="27" t="s">
        <v>2420</v>
      </c>
      <c r="R1947" s="31">
        <f>VLOOKUP(Q1947,[1]Страна!D$1:F$120,2,FALSE)</f>
        <v>0.05</v>
      </c>
      <c r="S1947" s="32" t="s">
        <v>2540</v>
      </c>
      <c r="T1947" s="27" t="str">
        <f>VLOOKUP(S1947,[1]Страна!$A$2:$B$246,2,0)</f>
        <v>ЧЕХИЯ</v>
      </c>
      <c r="W1947" s="34"/>
      <c r="X1947" s="35"/>
      <c r="Y1947" s="35"/>
      <c r="Z1947" s="36"/>
      <c r="AA1947" s="37"/>
      <c r="AB1947" s="38"/>
      <c r="AC1947" s="39"/>
    </row>
    <row r="1948" spans="1:29" ht="10.5" customHeight="1">
      <c r="A1948" s="25">
        <v>198221</v>
      </c>
      <c r="B1948" s="26" t="s">
        <v>2558</v>
      </c>
      <c r="C1948" s="27">
        <v>1</v>
      </c>
      <c r="D1948" s="27" t="s">
        <v>26</v>
      </c>
      <c r="E1948" s="28">
        <v>13082</v>
      </c>
      <c r="F1948" s="28">
        <v>13082</v>
      </c>
      <c r="G1948" s="28">
        <v>654.1</v>
      </c>
      <c r="H1948" s="28">
        <v>36</v>
      </c>
      <c r="I1948" s="28">
        <v>38.5</v>
      </c>
      <c r="J1948" s="29">
        <v>0.352935</v>
      </c>
      <c r="K1948" s="28">
        <v>36</v>
      </c>
      <c r="L1948" s="28">
        <v>38.5</v>
      </c>
      <c r="M1948" s="29">
        <f>C1948*J1948</f>
        <v>0.352935</v>
      </c>
      <c r="N1948" s="30">
        <v>3838942699030</v>
      </c>
      <c r="O1948" s="27">
        <v>73</v>
      </c>
      <c r="P1948" s="27">
        <v>7321</v>
      </c>
      <c r="Q1948" s="27" t="s">
        <v>2420</v>
      </c>
      <c r="R1948" s="31">
        <f>VLOOKUP(Q1948,[1]Страна!D$1:F$120,2,FALSE)</f>
        <v>0.05</v>
      </c>
      <c r="S1948" s="32" t="s">
        <v>2540</v>
      </c>
      <c r="T1948" s="27" t="str">
        <f>VLOOKUP(S1948,[1]Страна!$A$2:$B$246,2,0)</f>
        <v>ЧЕХИЯ</v>
      </c>
      <c r="W1948" s="34"/>
      <c r="X1948" s="35"/>
      <c r="Y1948" s="35"/>
      <c r="Z1948" s="36"/>
      <c r="AA1948" s="37"/>
      <c r="AB1948" s="38"/>
      <c r="AC1948" s="39"/>
    </row>
    <row r="1949" spans="1:29" ht="10.5" customHeight="1">
      <c r="A1949" s="25">
        <v>239522</v>
      </c>
      <c r="B1949" s="26" t="s">
        <v>2559</v>
      </c>
      <c r="C1949" s="27">
        <v>1</v>
      </c>
      <c r="D1949" s="27" t="s">
        <v>26</v>
      </c>
      <c r="E1949" s="28">
        <v>12968</v>
      </c>
      <c r="F1949" s="28">
        <v>12968</v>
      </c>
      <c r="G1949" s="28">
        <v>648.40000000000009</v>
      </c>
      <c r="H1949" s="28">
        <v>35</v>
      </c>
      <c r="I1949" s="28">
        <v>40</v>
      </c>
      <c r="J1949" s="29">
        <v>0.39</v>
      </c>
      <c r="K1949" s="28">
        <v>35</v>
      </c>
      <c r="L1949" s="28">
        <v>40</v>
      </c>
      <c r="M1949" s="29">
        <v>0.39</v>
      </c>
      <c r="N1949" s="30" t="s">
        <v>2560</v>
      </c>
      <c r="O1949" s="27">
        <v>73</v>
      </c>
      <c r="P1949" s="27">
        <v>7321</v>
      </c>
      <c r="Q1949" s="27" t="s">
        <v>2420</v>
      </c>
      <c r="R1949" s="31">
        <f>VLOOKUP(Q1949,[1]Страна!D$1:F$120,2,FALSE)</f>
        <v>0.05</v>
      </c>
      <c r="S1949" s="32" t="s">
        <v>2540</v>
      </c>
      <c r="T1949" s="27" t="str">
        <f>VLOOKUP(S1949,[1]Страна!$A$2:$B$246,2,0)</f>
        <v>ЧЕХИЯ</v>
      </c>
      <c r="W1949" s="34"/>
      <c r="X1949" s="35"/>
      <c r="Y1949" s="35"/>
      <c r="Z1949" s="36"/>
      <c r="AA1949" s="37"/>
      <c r="AB1949" s="38"/>
      <c r="AC1949" s="39"/>
    </row>
    <row r="1950" spans="1:29" ht="10.5" customHeight="1">
      <c r="A1950" s="25">
        <v>239119</v>
      </c>
      <c r="B1950" s="26" t="s">
        <v>2561</v>
      </c>
      <c r="C1950" s="27">
        <v>1</v>
      </c>
      <c r="D1950" s="27" t="s">
        <v>26</v>
      </c>
      <c r="E1950" s="28">
        <v>15322</v>
      </c>
      <c r="F1950" s="28">
        <v>15322</v>
      </c>
      <c r="G1950" s="28">
        <v>766.1</v>
      </c>
      <c r="H1950" s="28">
        <v>40.6</v>
      </c>
      <c r="I1950" s="28">
        <v>42</v>
      </c>
      <c r="J1950" s="29">
        <v>0.38851000000000002</v>
      </c>
      <c r="K1950" s="28">
        <v>40.6</v>
      </c>
      <c r="L1950" s="28">
        <v>42</v>
      </c>
      <c r="M1950" s="29">
        <v>0.38851000000000002</v>
      </c>
      <c r="N1950" s="30">
        <v>0</v>
      </c>
      <c r="O1950" s="27">
        <v>73</v>
      </c>
      <c r="P1950" s="27">
        <v>7321</v>
      </c>
      <c r="Q1950" s="27" t="s">
        <v>2420</v>
      </c>
      <c r="R1950" s="31">
        <v>0.05</v>
      </c>
      <c r="S1950" s="32" t="s">
        <v>2540</v>
      </c>
      <c r="T1950" s="27" t="str">
        <f>VLOOKUP(S1950,[1]Страна!$A$2:$B$246,2,0)</f>
        <v>ЧЕХИЯ</v>
      </c>
      <c r="W1950" s="34"/>
      <c r="X1950" s="35"/>
      <c r="Y1950" s="35"/>
      <c r="Z1950" s="36"/>
      <c r="AA1950" s="37"/>
      <c r="AB1950" s="38"/>
      <c r="AC1950" s="39"/>
    </row>
    <row r="1951" spans="1:29" ht="10.5" customHeight="1">
      <c r="A1951" s="41">
        <v>239120</v>
      </c>
      <c r="B1951" s="42" t="s">
        <v>2562</v>
      </c>
      <c r="C1951" s="52">
        <v>2</v>
      </c>
      <c r="D1951" s="53" t="s">
        <v>26</v>
      </c>
      <c r="E1951" s="54">
        <v>11716</v>
      </c>
      <c r="F1951" s="54">
        <v>23432</v>
      </c>
      <c r="G1951" s="46">
        <v>1171.6000000000001</v>
      </c>
      <c r="H1951" s="46">
        <v>46.1</v>
      </c>
      <c r="I1951" s="46">
        <v>50.1</v>
      </c>
      <c r="J1951" s="47">
        <v>0.28834799999999999</v>
      </c>
      <c r="K1951" s="46">
        <v>92.2</v>
      </c>
      <c r="L1951" s="46">
        <v>100.2</v>
      </c>
      <c r="M1951" s="47">
        <v>0.57669599999999999</v>
      </c>
      <c r="N1951" s="48" t="s">
        <v>2563</v>
      </c>
      <c r="O1951" s="63">
        <v>73</v>
      </c>
      <c r="P1951" s="63">
        <v>7321</v>
      </c>
      <c r="Q1951" s="49" t="s">
        <v>2420</v>
      </c>
      <c r="R1951" s="31">
        <f>VLOOKUP(Q1951,[1]Страна!D$1:F$120,2,FALSE)</f>
        <v>0.05</v>
      </c>
      <c r="S1951" s="51" t="s">
        <v>2540</v>
      </c>
      <c r="T1951" s="27" t="str">
        <f>VLOOKUP(S1951,[1]Страна!$A$2:$B$246,2,0)</f>
        <v>ЧЕХИЯ</v>
      </c>
      <c r="W1951" s="40"/>
      <c r="X1951" s="35"/>
      <c r="Y1951" s="35"/>
      <c r="Z1951" s="36"/>
      <c r="AA1951" s="37"/>
      <c r="AB1951" s="38"/>
      <c r="AC1951" s="39"/>
    </row>
    <row r="1952" spans="1:29" ht="10.5" customHeight="1">
      <c r="A1952" s="25">
        <v>46345</v>
      </c>
      <c r="B1952" s="26" t="s">
        <v>2564</v>
      </c>
      <c r="C1952" s="27">
        <v>1</v>
      </c>
      <c r="D1952" s="27" t="s">
        <v>26</v>
      </c>
      <c r="E1952" s="28">
        <v>19780</v>
      </c>
      <c r="F1952" s="28">
        <v>19780</v>
      </c>
      <c r="G1952" s="28">
        <v>989</v>
      </c>
      <c r="H1952" s="28">
        <v>41.8</v>
      </c>
      <c r="I1952" s="28">
        <v>45.8</v>
      </c>
      <c r="J1952" s="29">
        <v>0.39672000000000002</v>
      </c>
      <c r="K1952" s="28">
        <v>41.8</v>
      </c>
      <c r="L1952" s="28">
        <v>45.8</v>
      </c>
      <c r="M1952" s="29">
        <f>C1952*J1952</f>
        <v>0.39672000000000002</v>
      </c>
      <c r="N1952" s="30">
        <v>3838942709937</v>
      </c>
      <c r="O1952" s="27">
        <v>85</v>
      </c>
      <c r="P1952" s="27">
        <v>8516</v>
      </c>
      <c r="Q1952" s="27" t="s">
        <v>389</v>
      </c>
      <c r="R1952" s="31">
        <f>VLOOKUP(Q1952,[1]Страна!D$1:F$120,2,FALSE)</f>
        <v>0.05</v>
      </c>
      <c r="S1952" s="32" t="s">
        <v>506</v>
      </c>
      <c r="T1952" s="27" t="str">
        <f>VLOOKUP(S1952,[1]Страна!$A$2:$B$246,2,0)</f>
        <v xml:space="preserve">СЛОВЕНИЯ </v>
      </c>
      <c r="W1952" s="40"/>
      <c r="X1952" s="35"/>
      <c r="Y1952" s="35"/>
      <c r="Z1952" s="36"/>
      <c r="AA1952" s="37"/>
      <c r="AB1952" s="38"/>
      <c r="AC1952" s="39"/>
    </row>
    <row r="1953" spans="1:29" ht="10.5" customHeight="1">
      <c r="A1953" s="25">
        <v>240842</v>
      </c>
      <c r="B1953" s="26" t="s">
        <v>2565</v>
      </c>
      <c r="C1953" s="27">
        <v>1</v>
      </c>
      <c r="D1953" s="27" t="s">
        <v>26</v>
      </c>
      <c r="E1953" s="28">
        <v>17995</v>
      </c>
      <c r="F1953" s="28">
        <v>17995</v>
      </c>
      <c r="G1953" s="28">
        <v>539.85</v>
      </c>
      <c r="H1953" s="28">
        <v>45</v>
      </c>
      <c r="I1953" s="28">
        <v>48</v>
      </c>
      <c r="J1953" s="29">
        <v>0.46300000000000002</v>
      </c>
      <c r="K1953" s="28">
        <v>45</v>
      </c>
      <c r="L1953" s="28">
        <v>48</v>
      </c>
      <c r="M1953" s="29">
        <v>0.46300000000000002</v>
      </c>
      <c r="N1953" s="30">
        <v>3838782023804</v>
      </c>
      <c r="O1953" s="27">
        <v>85</v>
      </c>
      <c r="P1953" s="27">
        <v>8516</v>
      </c>
      <c r="Q1953" s="27" t="s">
        <v>2428</v>
      </c>
      <c r="R1953" s="31">
        <v>0.03</v>
      </c>
      <c r="S1953" s="32" t="s">
        <v>2540</v>
      </c>
      <c r="T1953" s="27" t="str">
        <f>VLOOKUP(S1953,[1]Страна!$A$2:$B$246,2,0)</f>
        <v>ЧЕХИЯ</v>
      </c>
      <c r="W1953" s="34"/>
      <c r="X1953" s="35"/>
      <c r="Y1953" s="35"/>
      <c r="Z1953" s="36"/>
      <c r="AA1953" s="37"/>
      <c r="AB1953" s="38"/>
      <c r="AC1953" s="39"/>
    </row>
    <row r="1954" spans="1:29" ht="10.5" customHeight="1">
      <c r="A1954" s="25">
        <v>239125</v>
      </c>
      <c r="B1954" s="26" t="s">
        <v>2566</v>
      </c>
      <c r="C1954" s="27">
        <v>2</v>
      </c>
      <c r="D1954" s="27" t="s">
        <v>26</v>
      </c>
      <c r="E1954" s="28">
        <v>12774</v>
      </c>
      <c r="F1954" s="28">
        <v>25548</v>
      </c>
      <c r="G1954" s="28">
        <v>1277.4000000000001</v>
      </c>
      <c r="H1954" s="28">
        <v>34.1</v>
      </c>
      <c r="I1954" s="28">
        <v>36</v>
      </c>
      <c r="J1954" s="29">
        <v>0.38851000000000002</v>
      </c>
      <c r="K1954" s="28">
        <v>68.2</v>
      </c>
      <c r="L1954" s="28">
        <v>72</v>
      </c>
      <c r="M1954" s="29">
        <v>0.77702000000000004</v>
      </c>
      <c r="N1954" s="30">
        <v>0</v>
      </c>
      <c r="O1954" s="27">
        <v>85</v>
      </c>
      <c r="P1954" s="27">
        <v>8516</v>
      </c>
      <c r="Q1954" s="27" t="s">
        <v>2428</v>
      </c>
      <c r="R1954" s="31">
        <f>VLOOKUP(Q1954,[1]Страна!D$1:F$120,2,FALSE)</f>
        <v>0.03</v>
      </c>
      <c r="S1954" s="32" t="s">
        <v>2540</v>
      </c>
      <c r="T1954" s="27" t="str">
        <f>VLOOKUP(S1954,[1]Страна!$A$2:$B$246,2,0)</f>
        <v>ЧЕХИЯ</v>
      </c>
      <c r="W1954" s="40"/>
      <c r="X1954" s="35"/>
      <c r="Y1954" s="35"/>
      <c r="Z1954" s="36"/>
      <c r="AA1954" s="37"/>
      <c r="AB1954" s="38"/>
      <c r="AC1954" s="39"/>
    </row>
    <row r="1955" spans="1:29" ht="10.5" customHeight="1">
      <c r="A1955" s="25">
        <v>239483</v>
      </c>
      <c r="B1955" s="26" t="s">
        <v>2567</v>
      </c>
      <c r="C1955" s="27">
        <v>1</v>
      </c>
      <c r="D1955" s="27" t="s">
        <v>26</v>
      </c>
      <c r="E1955" s="28">
        <v>12566</v>
      </c>
      <c r="F1955" s="28">
        <v>12566</v>
      </c>
      <c r="G1955" s="28">
        <v>376.97999999999996</v>
      </c>
      <c r="H1955" s="28">
        <v>48.1</v>
      </c>
      <c r="I1955" s="28">
        <v>55</v>
      </c>
      <c r="J1955" s="29">
        <v>0.26</v>
      </c>
      <c r="K1955" s="28">
        <v>48.1</v>
      </c>
      <c r="L1955" s="28">
        <v>55</v>
      </c>
      <c r="M1955" s="29">
        <v>0.26</v>
      </c>
      <c r="N1955" s="30" t="s">
        <v>2568</v>
      </c>
      <c r="O1955" s="27">
        <v>85</v>
      </c>
      <c r="P1955" s="27">
        <v>8516</v>
      </c>
      <c r="Q1955" s="27" t="s">
        <v>2428</v>
      </c>
      <c r="R1955" s="31">
        <f>VLOOKUP(Q1955,[1]Страна!D$1:F$120,2,FALSE)</f>
        <v>0.03</v>
      </c>
      <c r="S1955" s="32" t="s">
        <v>2540</v>
      </c>
      <c r="T1955" s="27" t="str">
        <f>VLOOKUP(S1955,[1]Страна!$A$2:$B$246,2,0)</f>
        <v>ЧЕХИЯ</v>
      </c>
      <c r="W1955" s="34"/>
      <c r="X1955" s="35"/>
      <c r="Y1955" s="35"/>
      <c r="Z1955" s="36"/>
      <c r="AA1955" s="37"/>
      <c r="AB1955" s="38"/>
      <c r="AC1955" s="39"/>
    </row>
    <row r="1956" spans="1:29" ht="10.5" customHeight="1">
      <c r="A1956" s="25">
        <v>46942</v>
      </c>
      <c r="B1956" s="26" t="s">
        <v>2569</v>
      </c>
      <c r="C1956" s="27">
        <v>2</v>
      </c>
      <c r="D1956" s="27" t="s">
        <v>26</v>
      </c>
      <c r="E1956" s="28">
        <v>12376</v>
      </c>
      <c r="F1956" s="28">
        <v>24752</v>
      </c>
      <c r="G1956" s="28">
        <v>742.56</v>
      </c>
      <c r="H1956" s="28">
        <v>41.8</v>
      </c>
      <c r="I1956" s="28">
        <v>45.8</v>
      </c>
      <c r="J1956" s="29">
        <v>0.38709199999999999</v>
      </c>
      <c r="K1956" s="28">
        <v>83.6</v>
      </c>
      <c r="L1956" s="28">
        <v>91.6</v>
      </c>
      <c r="M1956" s="29">
        <f>C1956*J1956</f>
        <v>0.77418399999999998</v>
      </c>
      <c r="N1956" s="30">
        <v>3838942717239</v>
      </c>
      <c r="O1956" s="27">
        <v>85</v>
      </c>
      <c r="P1956" s="27">
        <v>8516</v>
      </c>
      <c r="Q1956" s="27" t="s">
        <v>2428</v>
      </c>
      <c r="R1956" s="31">
        <f>VLOOKUP(Q1956,[1]Страна!D$1:F$120,2,FALSE)</f>
        <v>0.03</v>
      </c>
      <c r="S1956" s="32" t="s">
        <v>506</v>
      </c>
      <c r="T1956" s="27" t="str">
        <f>VLOOKUP(S1956,[1]Страна!$A$2:$B$246,2,0)</f>
        <v xml:space="preserve">СЛОВЕНИЯ </v>
      </c>
      <c r="W1956" s="34"/>
      <c r="X1956" s="35"/>
      <c r="Y1956" s="35"/>
      <c r="Z1956" s="36"/>
      <c r="AA1956" s="37"/>
      <c r="AB1956" s="38"/>
      <c r="AC1956" s="39"/>
    </row>
    <row r="1957" spans="1:29" ht="10.5" customHeight="1">
      <c r="A1957" s="25">
        <v>8863</v>
      </c>
      <c r="B1957" s="26" t="s">
        <v>2570</v>
      </c>
      <c r="C1957" s="27">
        <v>1</v>
      </c>
      <c r="D1957" s="27" t="s">
        <v>26</v>
      </c>
      <c r="E1957" s="28">
        <v>6877</v>
      </c>
      <c r="F1957" s="28">
        <v>6877</v>
      </c>
      <c r="G1957" s="28">
        <v>343.85</v>
      </c>
      <c r="H1957" s="28">
        <v>37</v>
      </c>
      <c r="I1957" s="28">
        <v>41</v>
      </c>
      <c r="J1957" s="29">
        <v>0.356352</v>
      </c>
      <c r="K1957" s="28">
        <v>37</v>
      </c>
      <c r="L1957" s="28">
        <v>41</v>
      </c>
      <c r="M1957" s="29">
        <v>0.356352</v>
      </c>
      <c r="N1957" s="30">
        <v>4820009040366</v>
      </c>
      <c r="O1957" s="27">
        <v>73</v>
      </c>
      <c r="P1957" s="27">
        <v>7321</v>
      </c>
      <c r="Q1957" s="27" t="s">
        <v>2420</v>
      </c>
      <c r="R1957" s="31">
        <f>VLOOKUP(Q1957,[1]Страна!D$1:F$120,2,FALSE)</f>
        <v>0.05</v>
      </c>
      <c r="S1957" s="32" t="s">
        <v>1966</v>
      </c>
      <c r="T1957" s="27" t="str">
        <f>VLOOKUP(S1957,[1]Страна!$A$2:$B$246,2,0)</f>
        <v xml:space="preserve">УКРАИНА </v>
      </c>
      <c r="W1957" s="34"/>
      <c r="X1957" s="35"/>
      <c r="Y1957" s="35"/>
      <c r="Z1957" s="36"/>
      <c r="AA1957" s="37"/>
      <c r="AB1957" s="38"/>
      <c r="AC1957" s="39"/>
    </row>
    <row r="1958" spans="1:29" ht="10.5" customHeight="1">
      <c r="A1958" s="25">
        <v>8864</v>
      </c>
      <c r="B1958" s="26" t="s">
        <v>2571</v>
      </c>
      <c r="C1958" s="27">
        <v>1</v>
      </c>
      <c r="D1958" s="27" t="s">
        <v>26</v>
      </c>
      <c r="E1958" s="28">
        <v>6877</v>
      </c>
      <c r="F1958" s="28">
        <v>6877</v>
      </c>
      <c r="G1958" s="28">
        <v>343.85</v>
      </c>
      <c r="H1958" s="28">
        <v>37</v>
      </c>
      <c r="I1958" s="28">
        <v>41</v>
      </c>
      <c r="J1958" s="29">
        <v>0.35078399999999998</v>
      </c>
      <c r="K1958" s="28">
        <v>37</v>
      </c>
      <c r="L1958" s="28">
        <v>41</v>
      </c>
      <c r="M1958" s="29">
        <v>0.35078399999999998</v>
      </c>
      <c r="N1958" s="30">
        <v>4820009040427</v>
      </c>
      <c r="O1958" s="27">
        <v>73</v>
      </c>
      <c r="P1958" s="27">
        <v>7321</v>
      </c>
      <c r="Q1958" s="27" t="s">
        <v>2420</v>
      </c>
      <c r="R1958" s="31">
        <f>VLOOKUP(Q1958,[1]Страна!D$1:F$120,2,FALSE)</f>
        <v>0.05</v>
      </c>
      <c r="S1958" s="32" t="s">
        <v>1966</v>
      </c>
      <c r="T1958" s="27" t="str">
        <f>VLOOKUP(S1958,[1]Страна!$A$2:$B$246,2,0)</f>
        <v xml:space="preserve">УКРАИНА </v>
      </c>
      <c r="W1958" s="34"/>
      <c r="X1958" s="35"/>
      <c r="Y1958" s="35"/>
      <c r="Z1958" s="36"/>
      <c r="AA1958" s="37"/>
      <c r="AB1958" s="38"/>
      <c r="AC1958" s="39"/>
    </row>
    <row r="1959" spans="1:29" ht="10.5" customHeight="1">
      <c r="A1959" s="25">
        <v>2462</v>
      </c>
      <c r="B1959" s="26" t="s">
        <v>2572</v>
      </c>
      <c r="C1959" s="27">
        <v>2</v>
      </c>
      <c r="D1959" s="27" t="s">
        <v>26</v>
      </c>
      <c r="E1959" s="28">
        <v>7268</v>
      </c>
      <c r="F1959" s="28">
        <v>14536</v>
      </c>
      <c r="G1959" s="28">
        <v>726.8</v>
      </c>
      <c r="H1959" s="28">
        <v>38</v>
      </c>
      <c r="I1959" s="28">
        <v>42</v>
      </c>
      <c r="J1959" s="29">
        <v>0.356352</v>
      </c>
      <c r="K1959" s="28">
        <v>76</v>
      </c>
      <c r="L1959" s="28">
        <v>84</v>
      </c>
      <c r="M1959" s="29">
        <v>0.712704</v>
      </c>
      <c r="N1959" s="30">
        <v>4820009040403</v>
      </c>
      <c r="O1959" s="27">
        <v>73</v>
      </c>
      <c r="P1959" s="27">
        <v>7321</v>
      </c>
      <c r="Q1959" s="27" t="s">
        <v>2420</v>
      </c>
      <c r="R1959" s="31">
        <f>VLOOKUP(Q1959,[1]Страна!D$1:F$120,2,FALSE)</f>
        <v>0.05</v>
      </c>
      <c r="S1959" s="32" t="s">
        <v>1966</v>
      </c>
      <c r="T1959" s="27" t="str">
        <f>VLOOKUP(S1959,[1]Страна!$A$2:$B$246,2,0)</f>
        <v xml:space="preserve">УКРАИНА </v>
      </c>
      <c r="W1959" s="34"/>
      <c r="X1959" s="35"/>
      <c r="Y1959" s="35"/>
      <c r="Z1959" s="36"/>
      <c r="AA1959" s="37"/>
      <c r="AB1959" s="38"/>
      <c r="AC1959" s="39"/>
    </row>
    <row r="1960" spans="1:29" ht="10.5" customHeight="1">
      <c r="A1960" s="25">
        <v>215520</v>
      </c>
      <c r="B1960" s="26" t="s">
        <v>2573</v>
      </c>
      <c r="C1960" s="27">
        <v>2</v>
      </c>
      <c r="D1960" s="27" t="s">
        <v>26</v>
      </c>
      <c r="E1960" s="28">
        <v>8455</v>
      </c>
      <c r="F1960" s="28">
        <v>16910</v>
      </c>
      <c r="G1960" s="28">
        <v>845.5</v>
      </c>
      <c r="H1960" s="28">
        <v>38</v>
      </c>
      <c r="I1960" s="28">
        <v>42</v>
      </c>
      <c r="J1960" s="29">
        <v>0.33396300000000001</v>
      </c>
      <c r="K1960" s="28">
        <v>76</v>
      </c>
      <c r="L1960" s="28">
        <v>84</v>
      </c>
      <c r="M1960" s="29">
        <f>C1960*J1960</f>
        <v>0.66792600000000002</v>
      </c>
      <c r="N1960" s="30">
        <v>0</v>
      </c>
      <c r="O1960" s="27">
        <v>73</v>
      </c>
      <c r="P1960" s="27">
        <v>7321</v>
      </c>
      <c r="Q1960" s="27" t="s">
        <v>2420</v>
      </c>
      <c r="R1960" s="31">
        <f>VLOOKUP(Q1960,[1]Страна!D$1:F$120,2,FALSE)</f>
        <v>0.05</v>
      </c>
      <c r="S1960" s="32" t="s">
        <v>1966</v>
      </c>
      <c r="T1960" s="27" t="str">
        <f>VLOOKUP(S1960,[1]Страна!$A$2:$B$246,2,0)</f>
        <v xml:space="preserve">УКРАИНА </v>
      </c>
      <c r="W1960" s="34"/>
      <c r="X1960" s="35"/>
      <c r="Y1960" s="35"/>
      <c r="Z1960" s="36"/>
      <c r="AA1960" s="37"/>
      <c r="AB1960" s="38"/>
      <c r="AC1960" s="39"/>
    </row>
    <row r="1961" spans="1:29" ht="10.5" customHeight="1">
      <c r="A1961" s="41">
        <v>21363</v>
      </c>
      <c r="B1961" s="42" t="s">
        <v>2574</v>
      </c>
      <c r="C1961" s="43">
        <v>1</v>
      </c>
      <c r="D1961" s="44" t="s">
        <v>26</v>
      </c>
      <c r="E1961" s="45">
        <v>7916</v>
      </c>
      <c r="F1961" s="45">
        <v>7916</v>
      </c>
      <c r="G1961" s="46">
        <v>395.8</v>
      </c>
      <c r="H1961" s="46">
        <v>38</v>
      </c>
      <c r="I1961" s="46">
        <v>41</v>
      </c>
      <c r="J1961" s="47">
        <v>0.349885</v>
      </c>
      <c r="K1961" s="46">
        <v>38</v>
      </c>
      <c r="L1961" s="46">
        <v>41</v>
      </c>
      <c r="M1961" s="47">
        <v>0.349885</v>
      </c>
      <c r="N1961" s="48" t="s">
        <v>2575</v>
      </c>
      <c r="O1961" s="49">
        <v>73</v>
      </c>
      <c r="P1961" s="49">
        <v>7321</v>
      </c>
      <c r="Q1961" s="49" t="s">
        <v>2420</v>
      </c>
      <c r="R1961" s="50">
        <v>0.05</v>
      </c>
      <c r="S1961" s="51" t="s">
        <v>1966</v>
      </c>
      <c r="T1961" s="27" t="str">
        <f>VLOOKUP(S1961,[1]Страна!$A$2:$B$246,2,0)</f>
        <v xml:space="preserve">УКРАИНА </v>
      </c>
      <c r="W1961" s="34"/>
      <c r="X1961" s="35"/>
      <c r="Y1961" s="35"/>
      <c r="Z1961" s="36"/>
      <c r="AA1961" s="37"/>
      <c r="AB1961" s="38"/>
      <c r="AC1961" s="39"/>
    </row>
    <row r="1962" spans="1:29" ht="10.5" customHeight="1">
      <c r="A1962" s="25">
        <v>28789</v>
      </c>
      <c r="B1962" s="26" t="s">
        <v>2576</v>
      </c>
      <c r="C1962" s="27">
        <v>1</v>
      </c>
      <c r="D1962" s="27" t="s">
        <v>26</v>
      </c>
      <c r="E1962" s="28">
        <v>8364</v>
      </c>
      <c r="F1962" s="28">
        <v>8364</v>
      </c>
      <c r="G1962" s="28">
        <v>418.2</v>
      </c>
      <c r="H1962" s="28">
        <v>44</v>
      </c>
      <c r="I1962" s="28">
        <v>47</v>
      </c>
      <c r="J1962" s="29">
        <v>0.33572999999999997</v>
      </c>
      <c r="K1962" s="28">
        <v>44</v>
      </c>
      <c r="L1962" s="28">
        <v>47</v>
      </c>
      <c r="M1962" s="29">
        <v>0.33572999999999997</v>
      </c>
      <c r="N1962" s="30">
        <v>4820009041752</v>
      </c>
      <c r="O1962" s="27">
        <v>73</v>
      </c>
      <c r="P1962" s="27">
        <v>7321</v>
      </c>
      <c r="Q1962" s="27" t="s">
        <v>2420</v>
      </c>
      <c r="R1962" s="31">
        <f>VLOOKUP(Q1962,[1]Страна!D$1:F$120,2,FALSE)</f>
        <v>0.05</v>
      </c>
      <c r="S1962" s="32" t="s">
        <v>1966</v>
      </c>
      <c r="T1962" s="27" t="str">
        <f>VLOOKUP(S1962,[1]Страна!$A$2:$B$246,2,0)</f>
        <v xml:space="preserve">УКРАИНА </v>
      </c>
      <c r="W1962" s="40"/>
      <c r="X1962" s="35"/>
      <c r="Y1962" s="35"/>
      <c r="Z1962" s="36"/>
      <c r="AA1962" s="37"/>
      <c r="AB1962" s="38"/>
      <c r="AC1962" s="39"/>
    </row>
    <row r="1963" spans="1:29" ht="10.5" customHeight="1">
      <c r="A1963" s="41">
        <v>21824</v>
      </c>
      <c r="B1963" s="42" t="s">
        <v>2577</v>
      </c>
      <c r="C1963" s="43">
        <v>2</v>
      </c>
      <c r="D1963" s="44" t="s">
        <v>26</v>
      </c>
      <c r="E1963" s="45">
        <v>7916</v>
      </c>
      <c r="F1963" s="45">
        <v>15832</v>
      </c>
      <c r="G1963" s="46">
        <v>791.6</v>
      </c>
      <c r="H1963" s="46">
        <v>38</v>
      </c>
      <c r="I1963" s="46">
        <v>47</v>
      </c>
      <c r="J1963" s="47">
        <v>0.34712999999999999</v>
      </c>
      <c r="K1963" s="46">
        <v>76</v>
      </c>
      <c r="L1963" s="46">
        <v>94</v>
      </c>
      <c r="M1963" s="47">
        <v>0.69425999999999999</v>
      </c>
      <c r="N1963" s="48" t="s">
        <v>2578</v>
      </c>
      <c r="O1963" s="49">
        <v>73</v>
      </c>
      <c r="P1963" s="49">
        <v>7321</v>
      </c>
      <c r="Q1963" s="49" t="s">
        <v>2420</v>
      </c>
      <c r="R1963" s="50">
        <v>0.05</v>
      </c>
      <c r="S1963" s="51" t="s">
        <v>1966</v>
      </c>
      <c r="T1963" s="27" t="str">
        <f>VLOOKUP(S1963,[1]Страна!$A$2:$B$246,2,0)</f>
        <v xml:space="preserve">УКРАИНА </v>
      </c>
      <c r="W1963" s="34"/>
      <c r="X1963" s="35"/>
      <c r="Y1963" s="35"/>
      <c r="Z1963" s="36"/>
      <c r="AA1963" s="37"/>
      <c r="AB1963" s="38"/>
      <c r="AC1963" s="39"/>
    </row>
    <row r="1964" spans="1:29" ht="10.5" customHeight="1">
      <c r="A1964" s="25">
        <v>1015</v>
      </c>
      <c r="B1964" s="26" t="s">
        <v>2579</v>
      </c>
      <c r="C1964" s="27">
        <v>2</v>
      </c>
      <c r="D1964" s="27" t="s">
        <v>26</v>
      </c>
      <c r="E1964" s="28">
        <v>7100</v>
      </c>
      <c r="F1964" s="28">
        <v>14200</v>
      </c>
      <c r="G1964" s="28">
        <v>710</v>
      </c>
      <c r="H1964" s="28">
        <v>38</v>
      </c>
      <c r="I1964" s="28">
        <v>42</v>
      </c>
      <c r="J1964" s="29">
        <v>0.35871999999999998</v>
      </c>
      <c r="K1964" s="28">
        <v>76</v>
      </c>
      <c r="L1964" s="28">
        <v>84</v>
      </c>
      <c r="M1964" s="29">
        <f>C1964*J1964</f>
        <v>0.71743999999999997</v>
      </c>
      <c r="N1964" s="30">
        <v>4820009040380</v>
      </c>
      <c r="O1964" s="27">
        <v>73</v>
      </c>
      <c r="P1964" s="27">
        <v>7321</v>
      </c>
      <c r="Q1964" s="27" t="s">
        <v>2420</v>
      </c>
      <c r="R1964" s="31">
        <f>VLOOKUP(Q1964,[1]Страна!D$1:F$120,2,FALSE)</f>
        <v>0.05</v>
      </c>
      <c r="S1964" s="32" t="s">
        <v>1966</v>
      </c>
      <c r="T1964" s="27" t="str">
        <f>VLOOKUP(S1964,[1]Страна!$A$2:$B$246,2,0)</f>
        <v xml:space="preserve">УКРАИНА </v>
      </c>
      <c r="W1964" s="40"/>
      <c r="X1964" s="35"/>
      <c r="Y1964" s="35"/>
      <c r="Z1964" s="36"/>
      <c r="AA1964" s="37"/>
      <c r="AB1964" s="38"/>
      <c r="AC1964" s="39"/>
    </row>
    <row r="1965" spans="1:29" ht="10.5" customHeight="1">
      <c r="A1965" s="25">
        <v>14112</v>
      </c>
      <c r="B1965" s="26" t="s">
        <v>2580</v>
      </c>
      <c r="C1965" s="27">
        <v>5</v>
      </c>
      <c r="D1965" s="27" t="s">
        <v>26</v>
      </c>
      <c r="E1965" s="28">
        <v>6983</v>
      </c>
      <c r="F1965" s="28">
        <v>34915</v>
      </c>
      <c r="G1965" s="28">
        <v>1745.75</v>
      </c>
      <c r="H1965" s="28">
        <v>40</v>
      </c>
      <c r="I1965" s="28">
        <v>45</v>
      </c>
      <c r="J1965" s="29">
        <v>0.33982200000000001</v>
      </c>
      <c r="K1965" s="28">
        <v>200</v>
      </c>
      <c r="L1965" s="28">
        <v>225</v>
      </c>
      <c r="M1965" s="29">
        <f>C1965*J1965</f>
        <v>1.6991100000000001</v>
      </c>
      <c r="N1965" s="30">
        <v>4820009041158</v>
      </c>
      <c r="O1965" s="27">
        <v>73</v>
      </c>
      <c r="P1965" s="27">
        <v>7321</v>
      </c>
      <c r="Q1965" s="27" t="s">
        <v>2420</v>
      </c>
      <c r="R1965" s="31">
        <f>VLOOKUP(Q1965,[1]Страна!D$1:F$120,2,FALSE)</f>
        <v>0.05</v>
      </c>
      <c r="S1965" s="32" t="s">
        <v>1966</v>
      </c>
      <c r="T1965" s="27" t="str">
        <f>VLOOKUP(S1965,[1]Страна!$A$2:$B$246,2,0)</f>
        <v xml:space="preserve">УКРАИНА </v>
      </c>
      <c r="W1965" s="34"/>
      <c r="X1965" s="35"/>
      <c r="Y1965" s="35"/>
      <c r="Z1965" s="36"/>
      <c r="AA1965" s="37"/>
      <c r="AB1965" s="38"/>
      <c r="AC1965" s="39"/>
    </row>
    <row r="1966" spans="1:29" ht="10.5" customHeight="1">
      <c r="A1966" s="25">
        <v>1016</v>
      </c>
      <c r="B1966" s="26" t="s">
        <v>2581</v>
      </c>
      <c r="C1966" s="27">
        <v>1</v>
      </c>
      <c r="D1966" s="27" t="s">
        <v>26</v>
      </c>
      <c r="E1966" s="28">
        <v>6299</v>
      </c>
      <c r="F1966" s="28">
        <v>6299</v>
      </c>
      <c r="G1966" s="28">
        <v>314.95</v>
      </c>
      <c r="H1966" s="28">
        <v>35.5</v>
      </c>
      <c r="I1966" s="28">
        <v>39.5</v>
      </c>
      <c r="J1966" s="29">
        <v>0.35078399999999998</v>
      </c>
      <c r="K1966" s="28">
        <v>35.5</v>
      </c>
      <c r="L1966" s="28">
        <v>39.5</v>
      </c>
      <c r="M1966" s="29">
        <v>0.35078399999999998</v>
      </c>
      <c r="N1966" s="30">
        <v>4820009040106</v>
      </c>
      <c r="O1966" s="27">
        <v>73</v>
      </c>
      <c r="P1966" s="27">
        <v>7321</v>
      </c>
      <c r="Q1966" s="27" t="s">
        <v>2420</v>
      </c>
      <c r="R1966" s="31">
        <f>VLOOKUP(Q1966,[1]Страна!D$1:F$120,2,FALSE)</f>
        <v>0.05</v>
      </c>
      <c r="S1966" s="32" t="s">
        <v>1966</v>
      </c>
      <c r="T1966" s="27" t="str">
        <f>VLOOKUP(S1966,[1]Страна!$A$2:$B$246,2,0)</f>
        <v xml:space="preserve">УКРАИНА </v>
      </c>
      <c r="W1966" s="34"/>
      <c r="X1966" s="35"/>
      <c r="Y1966" s="35"/>
      <c r="Z1966" s="36"/>
      <c r="AA1966" s="37"/>
      <c r="AB1966" s="38"/>
      <c r="AC1966" s="39"/>
    </row>
    <row r="1967" spans="1:29" ht="10.5" customHeight="1">
      <c r="A1967" s="25">
        <v>2349</v>
      </c>
      <c r="B1967" s="26" t="s">
        <v>2582</v>
      </c>
      <c r="C1967" s="27">
        <v>1</v>
      </c>
      <c r="D1967" s="27" t="s">
        <v>26</v>
      </c>
      <c r="E1967" s="28">
        <v>6299</v>
      </c>
      <c r="F1967" s="28">
        <v>6299</v>
      </c>
      <c r="G1967" s="28">
        <v>314.95</v>
      </c>
      <c r="H1967" s="28">
        <v>35.5</v>
      </c>
      <c r="I1967" s="28">
        <v>39.5</v>
      </c>
      <c r="J1967" s="29">
        <v>0.35311500000000001</v>
      </c>
      <c r="K1967" s="28">
        <v>35.5</v>
      </c>
      <c r="L1967" s="28">
        <v>39.5</v>
      </c>
      <c r="M1967" s="29">
        <f t="shared" ref="M1967:M1972" si="184">C1967*J1967</f>
        <v>0.35311500000000001</v>
      </c>
      <c r="N1967" s="30">
        <v>4820009040649</v>
      </c>
      <c r="O1967" s="27">
        <v>73</v>
      </c>
      <c r="P1967" s="27">
        <v>7321</v>
      </c>
      <c r="Q1967" s="27" t="s">
        <v>2420</v>
      </c>
      <c r="R1967" s="31">
        <f>VLOOKUP(Q1967,[1]Страна!D$1:F$120,2,FALSE)</f>
        <v>0.05</v>
      </c>
      <c r="S1967" s="32" t="s">
        <v>1966</v>
      </c>
      <c r="T1967" s="27" t="str">
        <f>VLOOKUP(S1967,[1]Страна!$A$2:$B$246,2,0)</f>
        <v xml:space="preserve">УКРАИНА </v>
      </c>
      <c r="W1967" s="34"/>
      <c r="X1967" s="35"/>
      <c r="Y1967" s="35"/>
      <c r="Z1967" s="36"/>
      <c r="AA1967" s="37"/>
      <c r="AB1967" s="38"/>
      <c r="AC1967" s="39"/>
    </row>
    <row r="1968" spans="1:29" ht="10.5" customHeight="1">
      <c r="A1968" s="25">
        <v>1702</v>
      </c>
      <c r="B1968" s="26" t="s">
        <v>2583</v>
      </c>
      <c r="C1968" s="27">
        <v>1</v>
      </c>
      <c r="D1968" s="27" t="s">
        <v>26</v>
      </c>
      <c r="E1968" s="28">
        <v>6520</v>
      </c>
      <c r="F1968" s="28">
        <v>6520</v>
      </c>
      <c r="G1968" s="28">
        <v>326</v>
      </c>
      <c r="H1968" s="28">
        <v>37</v>
      </c>
      <c r="I1968" s="28">
        <v>41</v>
      </c>
      <c r="J1968" s="29">
        <v>0.35264000000000001</v>
      </c>
      <c r="K1968" s="28">
        <v>37</v>
      </c>
      <c r="L1968" s="28">
        <v>41</v>
      </c>
      <c r="M1968" s="29">
        <f t="shared" si="184"/>
        <v>0.35264000000000001</v>
      </c>
      <c r="N1968" s="30">
        <v>4820009040137</v>
      </c>
      <c r="O1968" s="27">
        <v>73</v>
      </c>
      <c r="P1968" s="27">
        <v>7321</v>
      </c>
      <c r="Q1968" s="27" t="s">
        <v>2420</v>
      </c>
      <c r="R1968" s="31">
        <f>VLOOKUP(Q1968,[1]Страна!D$1:F$120,2,FALSE)</f>
        <v>0.05</v>
      </c>
      <c r="S1968" s="32" t="s">
        <v>1966</v>
      </c>
      <c r="T1968" s="27" t="str">
        <f>VLOOKUP(S1968,[1]Страна!$A$2:$B$246,2,0)</f>
        <v xml:space="preserve">УКРАИНА </v>
      </c>
      <c r="W1968" s="34"/>
      <c r="X1968" s="35"/>
      <c r="Y1968" s="35"/>
      <c r="Z1968" s="36"/>
      <c r="AA1968" s="37"/>
      <c r="AB1968" s="38"/>
      <c r="AC1968" s="39"/>
    </row>
    <row r="1969" spans="1:29" ht="10.5" customHeight="1">
      <c r="A1969" s="25">
        <v>5743</v>
      </c>
      <c r="B1969" s="26" t="s">
        <v>2584</v>
      </c>
      <c r="C1969" s="27">
        <v>1</v>
      </c>
      <c r="D1969" s="27" t="s">
        <v>26</v>
      </c>
      <c r="E1969" s="28">
        <v>6524</v>
      </c>
      <c r="F1969" s="28">
        <v>6524</v>
      </c>
      <c r="G1969" s="28">
        <v>130.47999999999999</v>
      </c>
      <c r="H1969" s="28">
        <v>37</v>
      </c>
      <c r="I1969" s="28">
        <v>41</v>
      </c>
      <c r="J1969" s="29">
        <v>0.35264000000000001</v>
      </c>
      <c r="K1969" s="28">
        <v>37</v>
      </c>
      <c r="L1969" s="28">
        <v>41</v>
      </c>
      <c r="M1969" s="29">
        <f t="shared" si="184"/>
        <v>0.35264000000000001</v>
      </c>
      <c r="N1969" s="30">
        <v>4820009040687</v>
      </c>
      <c r="O1969" s="27">
        <v>73</v>
      </c>
      <c r="P1969" s="27">
        <v>7321</v>
      </c>
      <c r="Q1969" s="27" t="s">
        <v>2420</v>
      </c>
      <c r="R1969" s="31">
        <f>VLOOKUP(Q1969,[1]Страна!D$1:F$120,2,FALSE)</f>
        <v>0.05</v>
      </c>
      <c r="S1969" s="32" t="s">
        <v>1966</v>
      </c>
      <c r="T1969" s="27" t="str">
        <f>VLOOKUP(S1969,[1]Страна!$A$2:$B$246,2,0)</f>
        <v xml:space="preserve">УКРАИНА </v>
      </c>
      <c r="W1969" s="34"/>
      <c r="X1969" s="35"/>
      <c r="Y1969" s="35"/>
      <c r="Z1969" s="36"/>
      <c r="AA1969" s="37"/>
      <c r="AB1969" s="38"/>
      <c r="AC1969" s="39"/>
    </row>
    <row r="1970" spans="1:29" ht="10.5" customHeight="1">
      <c r="A1970" s="25">
        <v>3548</v>
      </c>
      <c r="B1970" s="26" t="s">
        <v>2585</v>
      </c>
      <c r="C1970" s="27">
        <v>1</v>
      </c>
      <c r="D1970" s="27" t="s">
        <v>26</v>
      </c>
      <c r="E1970" s="28">
        <v>6324</v>
      </c>
      <c r="F1970" s="28">
        <v>6324</v>
      </c>
      <c r="G1970" s="28">
        <v>316.20000000000005</v>
      </c>
      <c r="H1970" s="28">
        <v>32</v>
      </c>
      <c r="I1970" s="28">
        <v>36</v>
      </c>
      <c r="J1970" s="29">
        <v>0.35264000000000001</v>
      </c>
      <c r="K1970" s="28">
        <v>32</v>
      </c>
      <c r="L1970" s="28">
        <v>36</v>
      </c>
      <c r="M1970" s="29">
        <f t="shared" si="184"/>
        <v>0.35264000000000001</v>
      </c>
      <c r="N1970" s="30">
        <v>4820009040168</v>
      </c>
      <c r="O1970" s="27">
        <v>73</v>
      </c>
      <c r="P1970" s="27">
        <v>7321</v>
      </c>
      <c r="Q1970" s="27" t="s">
        <v>2420</v>
      </c>
      <c r="R1970" s="31">
        <f>VLOOKUP(Q1970,[1]Страна!D$1:F$120,2,FALSE)</f>
        <v>0.05</v>
      </c>
      <c r="S1970" s="32" t="s">
        <v>1966</v>
      </c>
      <c r="T1970" s="27" t="str">
        <f>VLOOKUP(S1970,[1]Страна!$A$2:$B$246,2,0)</f>
        <v xml:space="preserve">УКРАИНА </v>
      </c>
      <c r="W1970" s="34"/>
      <c r="X1970" s="35"/>
      <c r="Y1970" s="35"/>
      <c r="Z1970" s="36"/>
      <c r="AA1970" s="37"/>
      <c r="AB1970" s="38"/>
      <c r="AC1970" s="39"/>
    </row>
    <row r="1971" spans="1:29" ht="10.5" customHeight="1">
      <c r="A1971" s="25">
        <v>24114</v>
      </c>
      <c r="B1971" s="26" t="s">
        <v>2586</v>
      </c>
      <c r="C1971" s="27">
        <v>1</v>
      </c>
      <c r="D1971" s="27" t="s">
        <v>26</v>
      </c>
      <c r="E1971" s="28">
        <v>6010</v>
      </c>
      <c r="F1971" s="28">
        <v>6010</v>
      </c>
      <c r="G1971" s="28">
        <v>300.5</v>
      </c>
      <c r="H1971" s="28">
        <v>36</v>
      </c>
      <c r="I1971" s="28">
        <v>39</v>
      </c>
      <c r="J1971" s="29">
        <v>0.22950000000000001</v>
      </c>
      <c r="K1971" s="28">
        <v>36</v>
      </c>
      <c r="L1971" s="28">
        <v>39</v>
      </c>
      <c r="M1971" s="29">
        <f t="shared" si="184"/>
        <v>0.22950000000000001</v>
      </c>
      <c r="N1971" s="30">
        <v>4820009042193</v>
      </c>
      <c r="O1971" s="27">
        <v>73</v>
      </c>
      <c r="P1971" s="27">
        <v>7321</v>
      </c>
      <c r="Q1971" s="27" t="s">
        <v>2420</v>
      </c>
      <c r="R1971" s="31">
        <f>VLOOKUP(Q1971,[1]Страна!D$1:F$120,2,FALSE)</f>
        <v>0.05</v>
      </c>
      <c r="S1971" s="32" t="s">
        <v>1966</v>
      </c>
      <c r="T1971" s="27" t="str">
        <f>VLOOKUP(S1971,[1]Страна!$A$2:$B$246,2,0)</f>
        <v xml:space="preserve">УКРАИНА </v>
      </c>
      <c r="W1971" s="34"/>
      <c r="X1971" s="35"/>
      <c r="Y1971" s="35"/>
      <c r="Z1971" s="36"/>
      <c r="AA1971" s="37"/>
      <c r="AB1971" s="38"/>
      <c r="AC1971" s="39"/>
    </row>
    <row r="1972" spans="1:29" ht="10.5" customHeight="1">
      <c r="A1972" s="25">
        <v>24004</v>
      </c>
      <c r="B1972" s="26" t="s">
        <v>2587</v>
      </c>
      <c r="C1972" s="27">
        <v>1</v>
      </c>
      <c r="D1972" s="27" t="s">
        <v>26</v>
      </c>
      <c r="E1972" s="28">
        <v>6231</v>
      </c>
      <c r="F1972" s="28">
        <v>6231</v>
      </c>
      <c r="G1972" s="28">
        <v>311.55</v>
      </c>
      <c r="H1972" s="28">
        <v>35.5</v>
      </c>
      <c r="I1972" s="28">
        <v>39.5</v>
      </c>
      <c r="J1972" s="29">
        <v>0.35078399999999998</v>
      </c>
      <c r="K1972" s="28">
        <v>35.5</v>
      </c>
      <c r="L1972" s="28">
        <v>39.5</v>
      </c>
      <c r="M1972" s="29">
        <f t="shared" si="184"/>
        <v>0.35078399999999998</v>
      </c>
      <c r="N1972" s="30">
        <v>4820009041837</v>
      </c>
      <c r="O1972" s="27">
        <v>73</v>
      </c>
      <c r="P1972" s="27">
        <v>7321</v>
      </c>
      <c r="Q1972" s="27" t="s">
        <v>2420</v>
      </c>
      <c r="R1972" s="31">
        <f>VLOOKUP(Q1972,[1]Страна!D$1:F$120,2,FALSE)</f>
        <v>0.05</v>
      </c>
      <c r="S1972" s="32" t="s">
        <v>1966</v>
      </c>
      <c r="T1972" s="27" t="str">
        <f>VLOOKUP(S1972,[1]Страна!$A$2:$B$246,2,0)</f>
        <v xml:space="preserve">УКРАИНА </v>
      </c>
      <c r="W1972" s="34"/>
      <c r="X1972" s="35"/>
      <c r="Y1972" s="35"/>
      <c r="Z1972" s="36"/>
      <c r="AA1972" s="37"/>
      <c r="AB1972" s="38"/>
      <c r="AC1972" s="39"/>
    </row>
    <row r="1973" spans="1:29" ht="10.5" customHeight="1">
      <c r="A1973" s="25">
        <v>33175</v>
      </c>
      <c r="B1973" s="26" t="s">
        <v>2588</v>
      </c>
      <c r="C1973" s="27">
        <v>1</v>
      </c>
      <c r="D1973" s="27" t="s">
        <v>26</v>
      </c>
      <c r="E1973" s="28">
        <v>6086</v>
      </c>
      <c r="F1973" s="28">
        <v>6086</v>
      </c>
      <c r="G1973" s="28">
        <v>304.3</v>
      </c>
      <c r="H1973" s="28">
        <v>37</v>
      </c>
      <c r="I1973" s="28">
        <v>40</v>
      </c>
      <c r="J1973" s="29">
        <v>0.33219599999999999</v>
      </c>
      <c r="K1973" s="28">
        <v>37</v>
      </c>
      <c r="L1973" s="28">
        <v>40</v>
      </c>
      <c r="M1973" s="29">
        <v>0.33219599999999999</v>
      </c>
      <c r="N1973" s="30">
        <v>4820009041974</v>
      </c>
      <c r="O1973" s="27">
        <v>73</v>
      </c>
      <c r="P1973" s="27">
        <v>7321</v>
      </c>
      <c r="Q1973" s="27" t="s">
        <v>2420</v>
      </c>
      <c r="R1973" s="31">
        <f>VLOOKUP(Q1973,[1]Страна!D$1:F$120,2,FALSE)</f>
        <v>0.05</v>
      </c>
      <c r="S1973" s="32" t="s">
        <v>1966</v>
      </c>
      <c r="T1973" s="27" t="str">
        <f>VLOOKUP(S1973,[1]Страна!$A$2:$B$246,2,0)</f>
        <v xml:space="preserve">УКРАИНА </v>
      </c>
      <c r="W1973" s="34"/>
      <c r="X1973" s="35"/>
      <c r="Y1973" s="35"/>
      <c r="Z1973" s="36"/>
      <c r="AA1973" s="37"/>
      <c r="AB1973" s="38"/>
      <c r="AC1973" s="39"/>
    </row>
    <row r="1974" spans="1:29" ht="10.5" customHeight="1">
      <c r="A1974" s="25">
        <v>32000</v>
      </c>
      <c r="B1974" s="26" t="s">
        <v>2589</v>
      </c>
      <c r="C1974" s="27">
        <v>1</v>
      </c>
      <c r="D1974" s="27" t="s">
        <v>26</v>
      </c>
      <c r="E1974" s="28">
        <v>8713</v>
      </c>
      <c r="F1974" s="28">
        <v>8713</v>
      </c>
      <c r="G1974" s="28">
        <v>435.65000000000003</v>
      </c>
      <c r="H1974" s="28">
        <v>31</v>
      </c>
      <c r="I1974" s="28">
        <v>35</v>
      </c>
      <c r="J1974" s="29">
        <v>0.34712999999999999</v>
      </c>
      <c r="K1974" s="28">
        <v>31</v>
      </c>
      <c r="L1974" s="28">
        <v>35</v>
      </c>
      <c r="M1974" s="29">
        <v>0.34712999999999999</v>
      </c>
      <c r="N1974" s="30" t="s">
        <v>2590</v>
      </c>
      <c r="O1974" s="27">
        <v>85</v>
      </c>
      <c r="P1974" s="27">
        <v>8516</v>
      </c>
      <c r="Q1974" s="27" t="s">
        <v>389</v>
      </c>
      <c r="R1974" s="31">
        <f>VLOOKUP(Q1974,[1]Страна!D$1:F$120,2,FALSE)</f>
        <v>0.05</v>
      </c>
      <c r="S1974" s="32" t="s">
        <v>1966</v>
      </c>
      <c r="T1974" s="27" t="str">
        <f>VLOOKUP(S1974,[1]Страна!$A$2:$B$246,2,0)</f>
        <v xml:space="preserve">УКРАИНА </v>
      </c>
      <c r="W1974" s="34"/>
      <c r="X1974" s="35"/>
      <c r="Y1974" s="35"/>
      <c r="Z1974" s="36"/>
      <c r="AA1974" s="37"/>
      <c r="AB1974" s="38"/>
      <c r="AC1974" s="39"/>
    </row>
    <row r="1975" spans="1:29" ht="10.5" customHeight="1">
      <c r="A1975" s="41">
        <v>17782</v>
      </c>
      <c r="B1975" s="42" t="s">
        <v>2591</v>
      </c>
      <c r="C1975" s="43">
        <v>1</v>
      </c>
      <c r="D1975" s="44" t="s">
        <v>26</v>
      </c>
      <c r="E1975" s="45">
        <v>8073</v>
      </c>
      <c r="F1975" s="45">
        <v>8073</v>
      </c>
      <c r="G1975" s="46">
        <v>242.19</v>
      </c>
      <c r="H1975" s="46">
        <v>36</v>
      </c>
      <c r="I1975" s="46">
        <v>41</v>
      </c>
      <c r="J1975" s="47">
        <v>0.24</v>
      </c>
      <c r="K1975" s="46">
        <v>36</v>
      </c>
      <c r="L1975" s="46">
        <v>41</v>
      </c>
      <c r="M1975" s="47">
        <v>0.24</v>
      </c>
      <c r="N1975" s="48" t="s">
        <v>2592</v>
      </c>
      <c r="O1975" s="49">
        <v>85</v>
      </c>
      <c r="P1975" s="49">
        <v>8516</v>
      </c>
      <c r="Q1975" s="49" t="s">
        <v>2430</v>
      </c>
      <c r="R1975" s="50">
        <v>0.03</v>
      </c>
      <c r="S1975" s="51" t="s">
        <v>1966</v>
      </c>
      <c r="T1975" s="27" t="str">
        <f>VLOOKUP(S1975,[1]Страна!$A$2:$B$246,2,0)</f>
        <v xml:space="preserve">УКРАИНА </v>
      </c>
      <c r="W1975" s="34"/>
      <c r="X1975" s="35"/>
      <c r="Y1975" s="35"/>
      <c r="Z1975" s="36"/>
      <c r="AA1975" s="37"/>
      <c r="AB1975" s="38"/>
      <c r="AC1975" s="39"/>
    </row>
    <row r="1976" spans="1:29" ht="10.5" customHeight="1">
      <c r="A1976" s="25">
        <v>18308</v>
      </c>
      <c r="B1976" s="26" t="s">
        <v>2593</v>
      </c>
      <c r="C1976" s="27">
        <v>1</v>
      </c>
      <c r="D1976" s="27" t="s">
        <v>26</v>
      </c>
      <c r="E1976" s="28">
        <v>7854</v>
      </c>
      <c r="F1976" s="28">
        <v>7854</v>
      </c>
      <c r="G1976" s="28">
        <v>235.62</v>
      </c>
      <c r="H1976" s="28">
        <v>37</v>
      </c>
      <c r="I1976" s="28">
        <v>41</v>
      </c>
      <c r="J1976" s="29">
        <v>0.18</v>
      </c>
      <c r="K1976" s="28">
        <v>37</v>
      </c>
      <c r="L1976" s="28">
        <v>41</v>
      </c>
      <c r="M1976" s="29">
        <v>0.18</v>
      </c>
      <c r="N1976" s="30">
        <v>4820009041608</v>
      </c>
      <c r="O1976" s="27">
        <v>85</v>
      </c>
      <c r="P1976" s="27">
        <v>8516</v>
      </c>
      <c r="Q1976" s="27" t="s">
        <v>2430</v>
      </c>
      <c r="R1976" s="31">
        <f>VLOOKUP(Q1976,[1]Страна!D$1:F$120,2,FALSE)</f>
        <v>0.03</v>
      </c>
      <c r="S1976" s="32" t="s">
        <v>1966</v>
      </c>
      <c r="T1976" s="27" t="str">
        <f>VLOOKUP(S1976,[1]Страна!$A$2:$B$246,2,0)</f>
        <v xml:space="preserve">УКРАИНА </v>
      </c>
      <c r="W1976" s="40"/>
      <c r="X1976" s="35"/>
      <c r="Y1976" s="35"/>
      <c r="Z1976" s="36"/>
      <c r="AA1976" s="37"/>
      <c r="AB1976" s="38"/>
      <c r="AC1976" s="39"/>
    </row>
    <row r="1977" spans="1:29" ht="10.5" customHeight="1">
      <c r="A1977" s="25">
        <v>201394</v>
      </c>
      <c r="B1977" s="26" t="s">
        <v>2594</v>
      </c>
      <c r="C1977" s="27">
        <v>2</v>
      </c>
      <c r="D1977" s="27" t="s">
        <v>26</v>
      </c>
      <c r="E1977" s="28">
        <v>7293</v>
      </c>
      <c r="F1977" s="28">
        <v>14586</v>
      </c>
      <c r="G1977" s="28">
        <v>729.30000000000007</v>
      </c>
      <c r="H1977" s="28">
        <v>38</v>
      </c>
      <c r="I1977" s="28">
        <v>45</v>
      </c>
      <c r="J1977" s="29">
        <v>0.38669399999999998</v>
      </c>
      <c r="K1977" s="28">
        <v>76</v>
      </c>
      <c r="L1977" s="28">
        <v>90</v>
      </c>
      <c r="M1977" s="29">
        <f t="shared" ref="M1977:M1994" si="185">C1977*J1977</f>
        <v>0.77338799999999996</v>
      </c>
      <c r="N1977" s="30">
        <v>4820009042544</v>
      </c>
      <c r="O1977" s="27">
        <v>73</v>
      </c>
      <c r="P1977" s="27">
        <v>7321</v>
      </c>
      <c r="Q1977" s="27" t="s">
        <v>2420</v>
      </c>
      <c r="R1977" s="31">
        <f>VLOOKUP(Q1977,[1]Страна!D$1:F$120,2,FALSE)</f>
        <v>0.05</v>
      </c>
      <c r="S1977" s="32" t="s">
        <v>1966</v>
      </c>
      <c r="T1977" s="27" t="str">
        <f>VLOOKUP(S1977,[1]Страна!$A$2:$B$246,2,0)</f>
        <v xml:space="preserve">УКРАИНА </v>
      </c>
      <c r="W1977" s="34"/>
      <c r="X1977" s="35"/>
      <c r="Y1977" s="35"/>
      <c r="Z1977" s="36"/>
      <c r="AA1977" s="37"/>
      <c r="AB1977" s="38"/>
      <c r="AC1977" s="39"/>
    </row>
    <row r="1978" spans="1:29" ht="10.5" customHeight="1">
      <c r="A1978" s="25">
        <v>210491</v>
      </c>
      <c r="B1978" s="26" t="s">
        <v>2595</v>
      </c>
      <c r="C1978" s="27">
        <v>2</v>
      </c>
      <c r="D1978" s="27" t="s">
        <v>26</v>
      </c>
      <c r="E1978" s="28">
        <v>8068</v>
      </c>
      <c r="F1978" s="28">
        <v>16136</v>
      </c>
      <c r="G1978" s="28">
        <v>806.80000000000007</v>
      </c>
      <c r="H1978" s="28">
        <v>38</v>
      </c>
      <c r="I1978" s="28">
        <v>45</v>
      </c>
      <c r="J1978" s="29">
        <v>0.38669399999999998</v>
      </c>
      <c r="K1978" s="28">
        <v>76</v>
      </c>
      <c r="L1978" s="28">
        <v>90</v>
      </c>
      <c r="M1978" s="29">
        <f t="shared" si="185"/>
        <v>0.77338799999999996</v>
      </c>
      <c r="N1978" s="30">
        <v>4820009042605</v>
      </c>
      <c r="O1978" s="27">
        <v>73</v>
      </c>
      <c r="P1978" s="27">
        <v>7321</v>
      </c>
      <c r="Q1978" s="27" t="s">
        <v>2420</v>
      </c>
      <c r="R1978" s="31">
        <f>VLOOKUP(Q1978,[1]Страна!D$1:F$120,2,FALSE)</f>
        <v>0.05</v>
      </c>
      <c r="S1978" s="32" t="s">
        <v>1966</v>
      </c>
      <c r="T1978" s="27" t="str">
        <f>VLOOKUP(S1978,[1]Страна!$A$2:$B$246,2,0)</f>
        <v xml:space="preserve">УКРАИНА </v>
      </c>
      <c r="W1978" s="34"/>
      <c r="X1978" s="35"/>
      <c r="Y1978" s="35"/>
      <c r="Z1978" s="36"/>
      <c r="AA1978" s="37"/>
      <c r="AB1978" s="38"/>
      <c r="AC1978" s="39"/>
    </row>
    <row r="1979" spans="1:29" ht="10.5" customHeight="1">
      <c r="A1979" s="25">
        <v>198222</v>
      </c>
      <c r="B1979" s="26" t="s">
        <v>2596</v>
      </c>
      <c r="C1979" s="27">
        <v>1</v>
      </c>
      <c r="D1979" s="27" t="s">
        <v>26</v>
      </c>
      <c r="E1979" s="28">
        <v>8000</v>
      </c>
      <c r="F1979" s="28">
        <v>8000</v>
      </c>
      <c r="G1979" s="28">
        <v>400</v>
      </c>
      <c r="H1979" s="28">
        <v>36</v>
      </c>
      <c r="I1979" s="28">
        <v>40</v>
      </c>
      <c r="J1979" s="29">
        <v>0.39395400000000003</v>
      </c>
      <c r="K1979" s="28">
        <v>36</v>
      </c>
      <c r="L1979" s="28">
        <v>40</v>
      </c>
      <c r="M1979" s="29">
        <f t="shared" si="185"/>
        <v>0.39395400000000003</v>
      </c>
      <c r="N1979" s="30">
        <v>4820009042506</v>
      </c>
      <c r="O1979" s="27">
        <v>73</v>
      </c>
      <c r="P1979" s="27">
        <v>7321</v>
      </c>
      <c r="Q1979" s="27" t="s">
        <v>2420</v>
      </c>
      <c r="R1979" s="31">
        <f>VLOOKUP(Q1979,[1]Страна!D$1:F$120,2,FALSE)</f>
        <v>0.05</v>
      </c>
      <c r="S1979" s="32" t="s">
        <v>1966</v>
      </c>
      <c r="T1979" s="27" t="str">
        <f>VLOOKUP(S1979,[1]Страна!$A$2:$B$246,2,0)</f>
        <v xml:space="preserve">УКРАИНА </v>
      </c>
      <c r="W1979" s="34"/>
      <c r="X1979" s="35"/>
      <c r="Y1979" s="35"/>
      <c r="Z1979" s="36"/>
      <c r="AA1979" s="37"/>
      <c r="AB1979" s="38"/>
      <c r="AC1979" s="39"/>
    </row>
    <row r="1980" spans="1:29" ht="10.5" customHeight="1">
      <c r="A1980" s="25">
        <v>219506</v>
      </c>
      <c r="B1980" s="26" t="s">
        <v>2597</v>
      </c>
      <c r="C1980" s="27">
        <v>1</v>
      </c>
      <c r="D1980" s="27" t="s">
        <v>26</v>
      </c>
      <c r="E1980" s="28">
        <v>9809</v>
      </c>
      <c r="F1980" s="28">
        <v>9809</v>
      </c>
      <c r="G1980" s="28">
        <v>490.45000000000005</v>
      </c>
      <c r="H1980" s="28">
        <v>36</v>
      </c>
      <c r="I1980" s="28">
        <v>40</v>
      </c>
      <c r="J1980" s="29">
        <v>0.37646400000000002</v>
      </c>
      <c r="K1980" s="28">
        <v>36</v>
      </c>
      <c r="L1980" s="28">
        <v>40</v>
      </c>
      <c r="M1980" s="29">
        <f t="shared" si="185"/>
        <v>0.37646400000000002</v>
      </c>
      <c r="N1980" s="30">
        <v>0</v>
      </c>
      <c r="O1980" s="27">
        <v>73</v>
      </c>
      <c r="P1980" s="27">
        <v>7321</v>
      </c>
      <c r="Q1980" s="27" t="s">
        <v>2420</v>
      </c>
      <c r="R1980" s="31">
        <f>VLOOKUP(Q1980,[1]Страна!D$1:F$120,2,FALSE)</f>
        <v>0.05</v>
      </c>
      <c r="S1980" s="32" t="s">
        <v>1966</v>
      </c>
      <c r="T1980" s="27" t="str">
        <f>VLOOKUP(S1980,[1]Страна!$A$2:$B$246,2,0)</f>
        <v xml:space="preserve">УКРАИНА </v>
      </c>
      <c r="W1980" s="34"/>
      <c r="X1980" s="35"/>
      <c r="Y1980" s="35"/>
      <c r="Z1980" s="36"/>
      <c r="AA1980" s="37"/>
      <c r="AB1980" s="38"/>
      <c r="AC1980" s="39"/>
    </row>
    <row r="1981" spans="1:29" ht="10.5" customHeight="1">
      <c r="A1981" s="25">
        <v>218143</v>
      </c>
      <c r="B1981" s="26" t="s">
        <v>2598</v>
      </c>
      <c r="C1981" s="27">
        <v>1</v>
      </c>
      <c r="D1981" s="27" t="s">
        <v>26</v>
      </c>
      <c r="E1981" s="28">
        <v>8500</v>
      </c>
      <c r="F1981" s="28">
        <v>8500</v>
      </c>
      <c r="G1981" s="28">
        <v>425</v>
      </c>
      <c r="H1981" s="28">
        <v>32</v>
      </c>
      <c r="I1981" s="28">
        <v>34</v>
      </c>
      <c r="J1981" s="29">
        <v>0.39085199999999998</v>
      </c>
      <c r="K1981" s="28">
        <v>32</v>
      </c>
      <c r="L1981" s="28">
        <v>34</v>
      </c>
      <c r="M1981" s="29">
        <f t="shared" si="185"/>
        <v>0.39085199999999998</v>
      </c>
      <c r="N1981" s="30">
        <v>0</v>
      </c>
      <c r="O1981" s="27">
        <v>73</v>
      </c>
      <c r="P1981" s="27">
        <v>7321</v>
      </c>
      <c r="Q1981" s="27" t="s">
        <v>2420</v>
      </c>
      <c r="R1981" s="31">
        <f>VLOOKUP(Q1981,[1]Страна!D$1:F$120,2,FALSE)</f>
        <v>0.05</v>
      </c>
      <c r="S1981" s="32" t="s">
        <v>1966</v>
      </c>
      <c r="T1981" s="27" t="str">
        <f>VLOOKUP(S1981,[1]Страна!$A$2:$B$246,2,0)</f>
        <v xml:space="preserve">УКРАИНА </v>
      </c>
      <c r="W1981" s="34"/>
      <c r="X1981" s="35"/>
      <c r="Y1981" s="35"/>
      <c r="Z1981" s="36"/>
      <c r="AA1981" s="37"/>
      <c r="AB1981" s="38"/>
      <c r="AC1981" s="39"/>
    </row>
    <row r="1982" spans="1:29" ht="10.5" customHeight="1">
      <c r="A1982" s="25">
        <v>191040</v>
      </c>
      <c r="B1982" s="26" t="s">
        <v>2599</v>
      </c>
      <c r="C1982" s="27">
        <v>1</v>
      </c>
      <c r="D1982" s="27" t="s">
        <v>26</v>
      </c>
      <c r="E1982" s="28">
        <v>7871</v>
      </c>
      <c r="F1982" s="28">
        <v>7871</v>
      </c>
      <c r="G1982" s="28">
        <v>393.55</v>
      </c>
      <c r="H1982" s="28">
        <v>34</v>
      </c>
      <c r="I1982" s="28">
        <v>36</v>
      </c>
      <c r="J1982" s="29">
        <v>0.38669399999999998</v>
      </c>
      <c r="K1982" s="28">
        <v>34</v>
      </c>
      <c r="L1982" s="28">
        <v>34</v>
      </c>
      <c r="M1982" s="29">
        <f t="shared" si="185"/>
        <v>0.38669399999999998</v>
      </c>
      <c r="N1982" s="30">
        <v>4820009042520</v>
      </c>
      <c r="O1982" s="27">
        <v>73</v>
      </c>
      <c r="P1982" s="27">
        <v>7321</v>
      </c>
      <c r="Q1982" s="27" t="s">
        <v>2420</v>
      </c>
      <c r="R1982" s="31">
        <f>VLOOKUP(Q1982,[1]Страна!D$1:F$120,2,FALSE)</f>
        <v>0.05</v>
      </c>
      <c r="S1982" s="32" t="s">
        <v>1966</v>
      </c>
      <c r="T1982" s="27" t="str">
        <f>VLOOKUP(S1982,[1]Страна!$A$2:$B$246,2,0)</f>
        <v xml:space="preserve">УКРАИНА </v>
      </c>
      <c r="W1982" s="34"/>
      <c r="X1982" s="35"/>
      <c r="Y1982" s="35"/>
      <c r="Z1982" s="36"/>
      <c r="AA1982" s="37"/>
      <c r="AB1982" s="38"/>
      <c r="AC1982" s="39"/>
    </row>
    <row r="1983" spans="1:29" ht="10.5" customHeight="1">
      <c r="A1983" s="25">
        <v>217621</v>
      </c>
      <c r="B1983" s="26" t="s">
        <v>2600</v>
      </c>
      <c r="C1983" s="27">
        <v>2</v>
      </c>
      <c r="D1983" s="27" t="s">
        <v>26</v>
      </c>
      <c r="E1983" s="28">
        <v>8798</v>
      </c>
      <c r="F1983" s="28">
        <v>17596</v>
      </c>
      <c r="G1983" s="28">
        <v>879.80000000000007</v>
      </c>
      <c r="H1983" s="28">
        <v>34</v>
      </c>
      <c r="I1983" s="28">
        <v>36</v>
      </c>
      <c r="J1983" s="29">
        <v>0.38669399999999998</v>
      </c>
      <c r="K1983" s="28">
        <v>68</v>
      </c>
      <c r="L1983" s="28">
        <v>68</v>
      </c>
      <c r="M1983" s="29">
        <f t="shared" si="185"/>
        <v>0.77338799999999996</v>
      </c>
      <c r="N1983" s="30"/>
      <c r="O1983" s="27">
        <v>73</v>
      </c>
      <c r="P1983" s="27">
        <v>7321</v>
      </c>
      <c r="Q1983" s="27" t="s">
        <v>2420</v>
      </c>
      <c r="R1983" s="31">
        <f>VLOOKUP(Q1983,[1]Страна!D$1:F$120,2,FALSE)</f>
        <v>0.05</v>
      </c>
      <c r="S1983" s="32" t="s">
        <v>1966</v>
      </c>
      <c r="T1983" s="27" t="str">
        <f>VLOOKUP(S1983,[1]Страна!$A$2:$B$246,2,0)</f>
        <v xml:space="preserve">УКРАИНА </v>
      </c>
      <c r="W1983" s="34"/>
      <c r="X1983" s="35"/>
      <c r="Y1983" s="35"/>
      <c r="Z1983" s="36"/>
      <c r="AA1983" s="37"/>
      <c r="AB1983" s="38"/>
      <c r="AC1983" s="39"/>
    </row>
    <row r="1984" spans="1:29" ht="10.5" customHeight="1">
      <c r="A1984" s="25">
        <v>31782</v>
      </c>
      <c r="B1984" s="26" t="s">
        <v>2601</v>
      </c>
      <c r="C1984" s="27">
        <v>1</v>
      </c>
      <c r="D1984" s="27" t="s">
        <v>26</v>
      </c>
      <c r="E1984" s="28">
        <v>8033</v>
      </c>
      <c r="F1984" s="28">
        <v>8033</v>
      </c>
      <c r="G1984" s="28">
        <v>401.65000000000003</v>
      </c>
      <c r="H1984" s="28">
        <v>44</v>
      </c>
      <c r="I1984" s="28">
        <v>49.5</v>
      </c>
      <c r="J1984" s="29">
        <v>0.41343999999999997</v>
      </c>
      <c r="K1984" s="28">
        <v>44</v>
      </c>
      <c r="L1984" s="28">
        <v>49.5</v>
      </c>
      <c r="M1984" s="29">
        <f t="shared" si="185"/>
        <v>0.41343999999999997</v>
      </c>
      <c r="N1984" s="30">
        <v>4820009041929</v>
      </c>
      <c r="O1984" s="27">
        <v>73</v>
      </c>
      <c r="P1984" s="27">
        <v>7321</v>
      </c>
      <c r="Q1984" s="27" t="s">
        <v>2420</v>
      </c>
      <c r="R1984" s="31">
        <f>VLOOKUP(Q1984,[1]Страна!D$1:F$120,2,FALSE)</f>
        <v>0.05</v>
      </c>
      <c r="S1984" s="32" t="s">
        <v>1966</v>
      </c>
      <c r="T1984" s="27" t="str">
        <f>VLOOKUP(S1984,[1]Страна!$A$2:$B$246,2,0)</f>
        <v xml:space="preserve">УКРАИНА </v>
      </c>
      <c r="W1984" s="34"/>
      <c r="X1984" s="35"/>
      <c r="Y1984" s="35"/>
      <c r="Z1984" s="36"/>
      <c r="AA1984" s="37"/>
      <c r="AB1984" s="38"/>
      <c r="AC1984" s="39"/>
    </row>
    <row r="1985" spans="1:29" ht="10.5" customHeight="1">
      <c r="A1985" s="25">
        <v>218145</v>
      </c>
      <c r="B1985" s="26" t="s">
        <v>2602</v>
      </c>
      <c r="C1985" s="27">
        <v>1</v>
      </c>
      <c r="D1985" s="27" t="s">
        <v>26</v>
      </c>
      <c r="E1985" s="28">
        <v>7500</v>
      </c>
      <c r="F1985" s="28">
        <v>7500</v>
      </c>
      <c r="G1985" s="28">
        <v>375</v>
      </c>
      <c r="H1985" s="28">
        <v>32</v>
      </c>
      <c r="I1985" s="28">
        <v>34</v>
      </c>
      <c r="J1985" s="29">
        <v>0.400752</v>
      </c>
      <c r="K1985" s="28">
        <v>32</v>
      </c>
      <c r="L1985" s="28">
        <v>34</v>
      </c>
      <c r="M1985" s="29">
        <f t="shared" si="185"/>
        <v>0.400752</v>
      </c>
      <c r="N1985" s="30">
        <v>0</v>
      </c>
      <c r="O1985" s="27">
        <v>73</v>
      </c>
      <c r="P1985" s="27">
        <v>7321</v>
      </c>
      <c r="Q1985" s="27" t="s">
        <v>2420</v>
      </c>
      <c r="R1985" s="31">
        <f>VLOOKUP(Q1985,[1]Страна!D$1:F$120,2,FALSE)</f>
        <v>0.05</v>
      </c>
      <c r="S1985" s="32" t="s">
        <v>1966</v>
      </c>
      <c r="T1985" s="27" t="str">
        <f>VLOOKUP(S1985,[1]Страна!$A$2:$B$246,2,0)</f>
        <v xml:space="preserve">УКРАИНА </v>
      </c>
      <c r="W1985" s="34"/>
      <c r="X1985" s="35"/>
      <c r="Y1985" s="35"/>
      <c r="Z1985" s="36"/>
      <c r="AA1985" s="37"/>
      <c r="AB1985" s="38"/>
      <c r="AC1985" s="39"/>
    </row>
    <row r="1986" spans="1:29" ht="10.5" customHeight="1">
      <c r="A1986" s="25">
        <v>217622</v>
      </c>
      <c r="B1986" s="26" t="s">
        <v>2603</v>
      </c>
      <c r="C1986" s="27">
        <v>2</v>
      </c>
      <c r="D1986" s="27" t="s">
        <v>26</v>
      </c>
      <c r="E1986" s="28">
        <v>8407</v>
      </c>
      <c r="F1986" s="28">
        <v>16814</v>
      </c>
      <c r="G1986" s="28">
        <v>840.7</v>
      </c>
      <c r="H1986" s="28">
        <v>38</v>
      </c>
      <c r="I1986" s="28">
        <v>45</v>
      </c>
      <c r="J1986" s="29">
        <v>0.39255299999999999</v>
      </c>
      <c r="K1986" s="28">
        <v>76</v>
      </c>
      <c r="L1986" s="28">
        <v>90</v>
      </c>
      <c r="M1986" s="29">
        <f t="shared" si="185"/>
        <v>0.78510599999999997</v>
      </c>
      <c r="N1986" s="30"/>
      <c r="O1986" s="27">
        <v>73</v>
      </c>
      <c r="P1986" s="27">
        <v>7321</v>
      </c>
      <c r="Q1986" s="27" t="s">
        <v>2420</v>
      </c>
      <c r="R1986" s="31">
        <f>VLOOKUP(Q1986,[1]Страна!D$1:F$120,2,FALSE)</f>
        <v>0.05</v>
      </c>
      <c r="S1986" s="32" t="s">
        <v>1966</v>
      </c>
      <c r="T1986" s="27" t="str">
        <f>VLOOKUP(S1986,[1]Страна!$A$2:$B$246,2,0)</f>
        <v xml:space="preserve">УКРАИНА </v>
      </c>
      <c r="W1986" s="34"/>
      <c r="X1986" s="35"/>
      <c r="Y1986" s="35"/>
      <c r="Z1986" s="36"/>
      <c r="AA1986" s="37"/>
      <c r="AB1986" s="38"/>
      <c r="AC1986" s="39"/>
    </row>
    <row r="1987" spans="1:29" ht="10.5" customHeight="1">
      <c r="A1987" s="25">
        <v>175481</v>
      </c>
      <c r="B1987" s="26" t="s">
        <v>2604</v>
      </c>
      <c r="C1987" s="27">
        <v>1</v>
      </c>
      <c r="D1987" s="27" t="s">
        <v>1009</v>
      </c>
      <c r="E1987" s="28">
        <v>7331</v>
      </c>
      <c r="F1987" s="28">
        <v>7331</v>
      </c>
      <c r="G1987" s="28">
        <v>366.55</v>
      </c>
      <c r="H1987" s="28">
        <v>38</v>
      </c>
      <c r="I1987" s="28">
        <v>45</v>
      </c>
      <c r="J1987" s="29">
        <v>0.39255299999999999</v>
      </c>
      <c r="K1987" s="28">
        <v>38</v>
      </c>
      <c r="L1987" s="28">
        <v>45</v>
      </c>
      <c r="M1987" s="29">
        <f t="shared" si="185"/>
        <v>0.39255299999999999</v>
      </c>
      <c r="N1987" s="30">
        <v>4820009042568</v>
      </c>
      <c r="O1987" s="27">
        <v>73</v>
      </c>
      <c r="P1987" s="27">
        <v>7321</v>
      </c>
      <c r="Q1987" s="27" t="s">
        <v>2420</v>
      </c>
      <c r="R1987" s="31">
        <f>VLOOKUP(Q1987,[1]Страна!D$1:F$120,2,FALSE)</f>
        <v>0.05</v>
      </c>
      <c r="S1987" s="32" t="s">
        <v>1966</v>
      </c>
      <c r="T1987" s="27" t="str">
        <f>VLOOKUP(S1987,[1]Страна!$A$2:$B$246,2,0)</f>
        <v xml:space="preserve">УКРАИНА </v>
      </c>
      <c r="W1987" s="34"/>
      <c r="X1987" s="35"/>
      <c r="Y1987" s="35"/>
      <c r="Z1987" s="36"/>
      <c r="AA1987" s="37"/>
      <c r="AB1987" s="38"/>
      <c r="AC1987" s="39"/>
    </row>
    <row r="1988" spans="1:29" ht="10.5" customHeight="1">
      <c r="A1988" s="25">
        <v>16822</v>
      </c>
      <c r="B1988" s="26" t="s">
        <v>2605</v>
      </c>
      <c r="C1988" s="27">
        <v>2</v>
      </c>
      <c r="D1988" s="27" t="s">
        <v>26</v>
      </c>
      <c r="E1988" s="28">
        <v>1573</v>
      </c>
      <c r="F1988" s="28">
        <v>3146</v>
      </c>
      <c r="G1988" s="28">
        <v>157.30000000000001</v>
      </c>
      <c r="H1988" s="28">
        <v>3</v>
      </c>
      <c r="I1988" s="28">
        <v>4</v>
      </c>
      <c r="J1988" s="29">
        <v>2.4354000000000001E-2</v>
      </c>
      <c r="K1988" s="28">
        <v>6</v>
      </c>
      <c r="L1988" s="28">
        <v>8</v>
      </c>
      <c r="M1988" s="29">
        <f t="shared" si="185"/>
        <v>4.8708000000000001E-2</v>
      </c>
      <c r="N1988" s="30">
        <v>4820009040311</v>
      </c>
      <c r="O1988" s="27">
        <v>73</v>
      </c>
      <c r="P1988" s="27">
        <v>7321</v>
      </c>
      <c r="Q1988" s="27" t="s">
        <v>415</v>
      </c>
      <c r="R1988" s="31">
        <f>VLOOKUP(Q1988,[1]Страна!D$1:F$120,2,FALSE)</f>
        <v>0.05</v>
      </c>
      <c r="S1988" s="32" t="s">
        <v>1966</v>
      </c>
      <c r="T1988" s="27" t="str">
        <f>VLOOKUP(S1988,[1]Страна!$A$2:$B$246,2,0)</f>
        <v xml:space="preserve">УКРАИНА </v>
      </c>
      <c r="W1988" s="34"/>
      <c r="X1988" s="35"/>
      <c r="Y1988" s="35"/>
      <c r="Z1988" s="36"/>
      <c r="AA1988" s="37"/>
      <c r="AB1988" s="38"/>
      <c r="AC1988" s="39"/>
    </row>
    <row r="1989" spans="1:29" ht="10.5" customHeight="1">
      <c r="A1989" s="25">
        <v>46799</v>
      </c>
      <c r="B1989" s="26" t="s">
        <v>2606</v>
      </c>
      <c r="C1989" s="27">
        <v>2</v>
      </c>
      <c r="D1989" s="27" t="s">
        <v>26</v>
      </c>
      <c r="E1989" s="28">
        <v>11894</v>
      </c>
      <c r="F1989" s="28">
        <v>23788</v>
      </c>
      <c r="G1989" s="28">
        <v>713.64</v>
      </c>
      <c r="H1989" s="28">
        <v>40</v>
      </c>
      <c r="I1989" s="28">
        <v>47</v>
      </c>
      <c r="J1989" s="29">
        <v>0.35985600000000001</v>
      </c>
      <c r="K1989" s="28">
        <v>80</v>
      </c>
      <c r="L1989" s="28">
        <v>94</v>
      </c>
      <c r="M1989" s="29">
        <f t="shared" si="185"/>
        <v>0.71971200000000002</v>
      </c>
      <c r="N1989" s="30">
        <v>0</v>
      </c>
      <c r="O1989" s="27">
        <v>85</v>
      </c>
      <c r="P1989" s="27">
        <v>8516</v>
      </c>
      <c r="Q1989" s="27" t="s">
        <v>2430</v>
      </c>
      <c r="R1989" s="31">
        <f>VLOOKUP(Q1989,[1]Страна!D$1:F$120,2,FALSE)</f>
        <v>0.03</v>
      </c>
      <c r="S1989" s="32" t="s">
        <v>540</v>
      </c>
      <c r="T1989" s="27" t="str">
        <f>VLOOKUP(S1989,[1]Страна!$A$2:$B$246,2,0)</f>
        <v>ПОЛЬША</v>
      </c>
      <c r="W1989" s="34"/>
      <c r="X1989" s="35"/>
      <c r="Y1989" s="35"/>
      <c r="Z1989" s="36"/>
      <c r="AA1989" s="37"/>
      <c r="AB1989" s="38"/>
      <c r="AC1989" s="39"/>
    </row>
    <row r="1990" spans="1:29" ht="10.5" customHeight="1">
      <c r="A1990" s="25">
        <v>36919</v>
      </c>
      <c r="B1990" s="26" t="s">
        <v>2607</v>
      </c>
      <c r="C1990" s="27">
        <v>1</v>
      </c>
      <c r="D1990" s="27" t="s">
        <v>26</v>
      </c>
      <c r="E1990" s="28">
        <v>11514</v>
      </c>
      <c r="F1990" s="28">
        <v>11514</v>
      </c>
      <c r="G1990" s="28">
        <v>345.41999999999996</v>
      </c>
      <c r="H1990" s="28">
        <v>40</v>
      </c>
      <c r="I1990" s="28">
        <v>44</v>
      </c>
      <c r="J1990" s="29">
        <v>0.35914600000000002</v>
      </c>
      <c r="K1990" s="28">
        <v>40</v>
      </c>
      <c r="L1990" s="28">
        <v>44</v>
      </c>
      <c r="M1990" s="29">
        <f t="shared" si="185"/>
        <v>0.35914600000000002</v>
      </c>
      <c r="N1990" s="30">
        <v>5906006542849</v>
      </c>
      <c r="O1990" s="27">
        <v>85</v>
      </c>
      <c r="P1990" s="27">
        <v>8516</v>
      </c>
      <c r="Q1990" s="27" t="s">
        <v>2430</v>
      </c>
      <c r="R1990" s="31">
        <f>VLOOKUP(Q1990,[1]Страна!D$1:F$120,2,FALSE)</f>
        <v>0.03</v>
      </c>
      <c r="S1990" s="32" t="s">
        <v>540</v>
      </c>
      <c r="T1990" s="27" t="str">
        <f>VLOOKUP(S1990,[1]Страна!$A$2:$B$246,2,0)</f>
        <v>ПОЛЬША</v>
      </c>
      <c r="W1990" s="34"/>
      <c r="X1990" s="35"/>
      <c r="Y1990" s="35"/>
      <c r="Z1990" s="36"/>
      <c r="AA1990" s="37"/>
      <c r="AB1990" s="38"/>
      <c r="AC1990" s="39"/>
    </row>
    <row r="1991" spans="1:29" ht="10.5" customHeight="1">
      <c r="A1991" s="25">
        <v>52759</v>
      </c>
      <c r="B1991" s="26" t="s">
        <v>2608</v>
      </c>
      <c r="C1991" s="27">
        <v>1</v>
      </c>
      <c r="D1991" s="27" t="s">
        <v>26</v>
      </c>
      <c r="E1991" s="28">
        <v>8568</v>
      </c>
      <c r="F1991" s="28">
        <v>8568</v>
      </c>
      <c r="G1991" s="28">
        <v>428.40000000000003</v>
      </c>
      <c r="H1991" s="28">
        <v>37.799999999999997</v>
      </c>
      <c r="I1991" s="28">
        <v>39</v>
      </c>
      <c r="J1991" s="29">
        <v>0.34799799999999997</v>
      </c>
      <c r="K1991" s="28">
        <v>37.799999999999997</v>
      </c>
      <c r="L1991" s="28">
        <v>39</v>
      </c>
      <c r="M1991" s="29">
        <f t="shared" si="185"/>
        <v>0.34799799999999997</v>
      </c>
      <c r="N1991" s="30">
        <v>5906006543037</v>
      </c>
      <c r="O1991" s="27">
        <v>73</v>
      </c>
      <c r="P1991" s="27">
        <v>7321</v>
      </c>
      <c r="Q1991" s="27" t="s">
        <v>2420</v>
      </c>
      <c r="R1991" s="31">
        <f>VLOOKUP(Q1991,[1]Страна!D$1:F$120,2,FALSE)</f>
        <v>0.05</v>
      </c>
      <c r="S1991" s="32" t="s">
        <v>540</v>
      </c>
      <c r="T1991" s="27" t="str">
        <f>VLOOKUP(S1991,[1]Страна!$A$2:$B$246,2,0)</f>
        <v>ПОЛЬША</v>
      </c>
      <c r="W1991" s="34"/>
      <c r="X1991" s="35"/>
      <c r="Y1991" s="35"/>
      <c r="Z1991" s="36"/>
      <c r="AA1991" s="37"/>
      <c r="AB1991" s="38"/>
      <c r="AC1991" s="39"/>
    </row>
    <row r="1992" spans="1:29" ht="10.5" customHeight="1">
      <c r="A1992" s="25">
        <v>36922</v>
      </c>
      <c r="B1992" s="26" t="s">
        <v>2609</v>
      </c>
      <c r="C1992" s="27">
        <v>1</v>
      </c>
      <c r="D1992" s="27" t="s">
        <v>26</v>
      </c>
      <c r="E1992" s="28">
        <v>14510</v>
      </c>
      <c r="F1992" s="28">
        <v>14510</v>
      </c>
      <c r="G1992" s="28">
        <v>725.5</v>
      </c>
      <c r="H1992" s="28">
        <v>38.200000000000003</v>
      </c>
      <c r="I1992" s="28">
        <v>39</v>
      </c>
      <c r="J1992" s="29">
        <v>0.35985600000000001</v>
      </c>
      <c r="K1992" s="28">
        <v>38.200000000000003</v>
      </c>
      <c r="L1992" s="28">
        <v>39</v>
      </c>
      <c r="M1992" s="29">
        <f t="shared" si="185"/>
        <v>0.35985600000000001</v>
      </c>
      <c r="N1992" s="30">
        <v>5906006543020</v>
      </c>
      <c r="O1992" s="27">
        <v>73</v>
      </c>
      <c r="P1992" s="27">
        <v>7321</v>
      </c>
      <c r="Q1992" s="27" t="s">
        <v>2420</v>
      </c>
      <c r="R1992" s="31">
        <f>VLOOKUP(Q1992,[1]Страна!D$1:F$120,2,FALSE)</f>
        <v>0.05</v>
      </c>
      <c r="S1992" s="32" t="s">
        <v>540</v>
      </c>
      <c r="T1992" s="27" t="str">
        <f>VLOOKUP(S1992,[1]Страна!$A$2:$B$246,2,0)</f>
        <v>ПОЛЬША</v>
      </c>
      <c r="W1992" s="34"/>
      <c r="X1992" s="35"/>
      <c r="Y1992" s="35"/>
      <c r="Z1992" s="36"/>
      <c r="AA1992" s="37"/>
      <c r="AB1992" s="38"/>
      <c r="AC1992" s="39"/>
    </row>
    <row r="1993" spans="1:29" ht="10.5" customHeight="1">
      <c r="A1993" s="25">
        <v>36923</v>
      </c>
      <c r="B1993" s="26" t="s">
        <v>2610</v>
      </c>
      <c r="C1993" s="27">
        <v>1</v>
      </c>
      <c r="D1993" s="27" t="s">
        <v>26</v>
      </c>
      <c r="E1993" s="28">
        <v>10846</v>
      </c>
      <c r="F1993" s="28">
        <v>10846</v>
      </c>
      <c r="G1993" s="28">
        <v>542.30000000000007</v>
      </c>
      <c r="H1993" s="28">
        <v>38.200000000000003</v>
      </c>
      <c r="I1993" s="28">
        <v>39</v>
      </c>
      <c r="J1993" s="29">
        <v>0.35319200000000001</v>
      </c>
      <c r="K1993" s="28">
        <v>38.200000000000003</v>
      </c>
      <c r="L1993" s="28">
        <v>39</v>
      </c>
      <c r="M1993" s="29">
        <f t="shared" si="185"/>
        <v>0.35319200000000001</v>
      </c>
      <c r="N1993" s="30">
        <v>5906006543013</v>
      </c>
      <c r="O1993" s="27">
        <v>73</v>
      </c>
      <c r="P1993" s="27">
        <v>7321</v>
      </c>
      <c r="Q1993" s="27" t="s">
        <v>2420</v>
      </c>
      <c r="R1993" s="31">
        <f>VLOOKUP(Q1993,[1]Страна!D$1:F$120,2,FALSE)</f>
        <v>0.05</v>
      </c>
      <c r="S1993" s="32" t="s">
        <v>540</v>
      </c>
      <c r="T1993" s="27" t="str">
        <f>VLOOKUP(S1993,[1]Страна!$A$2:$B$246,2,0)</f>
        <v>ПОЛЬША</v>
      </c>
      <c r="W1993" s="34"/>
      <c r="X1993" s="35"/>
      <c r="Y1993" s="35"/>
      <c r="Z1993" s="36"/>
      <c r="AA1993" s="37"/>
      <c r="AB1993" s="38"/>
      <c r="AC1993" s="39"/>
    </row>
    <row r="1994" spans="1:29" ht="10.5" customHeight="1">
      <c r="A1994" s="25">
        <v>36925</v>
      </c>
      <c r="B1994" s="26" t="s">
        <v>2611</v>
      </c>
      <c r="C1994" s="27">
        <v>1</v>
      </c>
      <c r="D1994" s="27" t="s">
        <v>26</v>
      </c>
      <c r="E1994" s="28">
        <v>13396</v>
      </c>
      <c r="F1994" s="28">
        <v>13396</v>
      </c>
      <c r="G1994" s="28">
        <v>669.80000000000007</v>
      </c>
      <c r="H1994" s="28">
        <v>37</v>
      </c>
      <c r="I1994" s="28">
        <v>39</v>
      </c>
      <c r="J1994" s="29">
        <v>0.35319200000000001</v>
      </c>
      <c r="K1994" s="28">
        <v>37</v>
      </c>
      <c r="L1994" s="28">
        <v>39</v>
      </c>
      <c r="M1994" s="29">
        <f t="shared" si="185"/>
        <v>0.35319200000000001</v>
      </c>
      <c r="N1994" s="30">
        <v>5906006543051</v>
      </c>
      <c r="O1994" s="27">
        <v>73</v>
      </c>
      <c r="P1994" s="27">
        <v>7321</v>
      </c>
      <c r="Q1994" s="27" t="s">
        <v>2420</v>
      </c>
      <c r="R1994" s="31">
        <f>VLOOKUP(Q1994,[1]Страна!D$1:F$120,2,FALSE)</f>
        <v>0.05</v>
      </c>
      <c r="S1994" s="32" t="s">
        <v>540</v>
      </c>
      <c r="T1994" s="27" t="str">
        <f>VLOOKUP(S1994,[1]Страна!$A$2:$B$246,2,0)</f>
        <v>ПОЛЬША</v>
      </c>
      <c r="W1994" s="34"/>
      <c r="X1994" s="35"/>
      <c r="Y1994" s="35"/>
      <c r="Z1994" s="36"/>
      <c r="AA1994" s="37"/>
      <c r="AB1994" s="38"/>
      <c r="AC1994" s="39"/>
    </row>
    <row r="1995" spans="1:29" ht="10.5" customHeight="1">
      <c r="A1995" s="25">
        <v>57626</v>
      </c>
      <c r="B1995" s="26" t="s">
        <v>2612</v>
      </c>
      <c r="C1995" s="27">
        <v>1</v>
      </c>
      <c r="D1995" s="27" t="s">
        <v>26</v>
      </c>
      <c r="E1995" s="28">
        <v>10075</v>
      </c>
      <c r="F1995" s="28">
        <v>10075</v>
      </c>
      <c r="G1995" s="28">
        <v>503.75</v>
      </c>
      <c r="H1995" s="28">
        <v>37</v>
      </c>
      <c r="I1995" s="28">
        <v>38</v>
      </c>
      <c r="J1995" s="29">
        <v>0.31</v>
      </c>
      <c r="K1995" s="28">
        <v>37</v>
      </c>
      <c r="L1995" s="28">
        <v>38</v>
      </c>
      <c r="M1995" s="29">
        <v>0.31</v>
      </c>
      <c r="N1995" s="30">
        <v>5906006550424</v>
      </c>
      <c r="O1995" s="27">
        <v>73</v>
      </c>
      <c r="P1995" s="27">
        <v>7321</v>
      </c>
      <c r="Q1995" s="27" t="s">
        <v>2420</v>
      </c>
      <c r="R1995" s="31">
        <f>VLOOKUP(Q1995,[1]Страна!D$1:F$120,2,FALSE)</f>
        <v>0.05</v>
      </c>
      <c r="S1995" s="32" t="s">
        <v>540</v>
      </c>
      <c r="T1995" s="27" t="str">
        <f>VLOOKUP(S1995,[1]Страна!$A$2:$B$246,2,0)</f>
        <v>ПОЛЬША</v>
      </c>
      <c r="W1995" s="34"/>
      <c r="X1995" s="35"/>
      <c r="Y1995" s="35"/>
      <c r="Z1995" s="36"/>
      <c r="AA1995" s="37"/>
      <c r="AB1995" s="38"/>
      <c r="AC1995" s="39"/>
    </row>
    <row r="1996" spans="1:29" ht="10.5" customHeight="1">
      <c r="A1996" s="25">
        <v>239304</v>
      </c>
      <c r="B1996" s="26" t="s">
        <v>2613</v>
      </c>
      <c r="C1996" s="27">
        <v>5</v>
      </c>
      <c r="D1996" s="27" t="s">
        <v>26</v>
      </c>
      <c r="E1996" s="28">
        <v>8076</v>
      </c>
      <c r="F1996" s="28">
        <v>40380</v>
      </c>
      <c r="G1996" s="28">
        <v>2019</v>
      </c>
      <c r="H1996" s="28">
        <v>35</v>
      </c>
      <c r="I1996" s="28">
        <v>39</v>
      </c>
      <c r="J1996" s="29">
        <v>0.28151999999999999</v>
      </c>
      <c r="K1996" s="28">
        <v>175</v>
      </c>
      <c r="L1996" s="28">
        <v>195</v>
      </c>
      <c r="M1996" s="29">
        <v>1.4076</v>
      </c>
      <c r="N1996" s="30">
        <v>5906006548261</v>
      </c>
      <c r="O1996" s="27">
        <v>73</v>
      </c>
      <c r="P1996" s="27">
        <v>7321</v>
      </c>
      <c r="Q1996" s="27" t="s">
        <v>2420</v>
      </c>
      <c r="R1996" s="31">
        <v>0.05</v>
      </c>
      <c r="S1996" s="32" t="s">
        <v>540</v>
      </c>
      <c r="T1996" s="27" t="str">
        <f>VLOOKUP(S1996,[1]Страна!$A$2:$B$246,2,0)</f>
        <v>ПОЛЬША</v>
      </c>
      <c r="W1996" s="34"/>
      <c r="X1996" s="35"/>
      <c r="Y1996" s="35"/>
      <c r="Z1996" s="36"/>
      <c r="AA1996" s="37"/>
      <c r="AB1996" s="38"/>
      <c r="AC1996" s="39"/>
    </row>
    <row r="1997" spans="1:29" ht="10.5" customHeight="1">
      <c r="A1997" s="25">
        <v>236269</v>
      </c>
      <c r="B1997" s="26" t="s">
        <v>2614</v>
      </c>
      <c r="C1997" s="27">
        <v>2</v>
      </c>
      <c r="D1997" s="27" t="s">
        <v>26</v>
      </c>
      <c r="E1997" s="28">
        <v>11237</v>
      </c>
      <c r="F1997" s="28">
        <f>C1997*E1997</f>
        <v>22474</v>
      </c>
      <c r="G1997" s="28">
        <f>F1997*R1997</f>
        <v>1123.7</v>
      </c>
      <c r="H1997" s="28">
        <v>37</v>
      </c>
      <c r="I1997" s="28">
        <v>39</v>
      </c>
      <c r="J1997" s="29">
        <v>0.35299999999999998</v>
      </c>
      <c r="K1997" s="28">
        <f>H1997*C1997</f>
        <v>74</v>
      </c>
      <c r="L1997" s="28">
        <f>I1997*C1997</f>
        <v>78</v>
      </c>
      <c r="M1997" s="29">
        <f>J1997*C1997</f>
        <v>0.70599999999999996</v>
      </c>
      <c r="N1997" s="30" t="s">
        <v>2615</v>
      </c>
      <c r="O1997" s="27">
        <v>73</v>
      </c>
      <c r="P1997" s="27">
        <v>7321</v>
      </c>
      <c r="Q1997" s="27" t="s">
        <v>2420</v>
      </c>
      <c r="R1997" s="31">
        <f>VLOOKUP(Q1997,[1]Страна!D$1:F$120,2,FALSE)</f>
        <v>0.05</v>
      </c>
      <c r="S1997" s="32" t="s">
        <v>540</v>
      </c>
      <c r="T1997" s="27" t="str">
        <f>VLOOKUP(S1997,[1]Страна!$A$2:$B$246,2,0)</f>
        <v>ПОЛЬША</v>
      </c>
      <c r="W1997" s="40"/>
      <c r="X1997" s="35"/>
      <c r="Y1997" s="35"/>
      <c r="Z1997" s="36"/>
      <c r="AA1997" s="37"/>
      <c r="AB1997" s="38"/>
      <c r="AC1997" s="39"/>
    </row>
    <row r="1998" spans="1:29" ht="10.5" customHeight="1">
      <c r="A1998" s="25">
        <v>239305</v>
      </c>
      <c r="B1998" s="26" t="s">
        <v>2616</v>
      </c>
      <c r="C1998" s="27">
        <v>2</v>
      </c>
      <c r="D1998" s="27" t="s">
        <v>26</v>
      </c>
      <c r="E1998" s="28">
        <v>11529</v>
      </c>
      <c r="F1998" s="28">
        <v>23058</v>
      </c>
      <c r="G1998" s="28">
        <v>1152.9000000000001</v>
      </c>
      <c r="H1998" s="28">
        <v>41</v>
      </c>
      <c r="I1998" s="28">
        <v>45</v>
      </c>
      <c r="J1998" s="29">
        <v>0.29660799999999998</v>
      </c>
      <c r="K1998" s="28">
        <v>82</v>
      </c>
      <c r="L1998" s="28">
        <v>90</v>
      </c>
      <c r="M1998" s="29">
        <v>0.59321599999999997</v>
      </c>
      <c r="N1998" s="30">
        <v>5906006557706</v>
      </c>
      <c r="O1998" s="27">
        <v>73</v>
      </c>
      <c r="P1998" s="27">
        <v>7321</v>
      </c>
      <c r="Q1998" s="27" t="s">
        <v>2420</v>
      </c>
      <c r="R1998" s="31">
        <v>0.05</v>
      </c>
      <c r="S1998" s="32" t="s">
        <v>540</v>
      </c>
      <c r="T1998" s="27" t="str">
        <f>VLOOKUP(S1998,[1]Страна!$A$2:$B$246,2,0)</f>
        <v>ПОЛЬША</v>
      </c>
      <c r="W1998" s="34"/>
      <c r="X1998" s="35"/>
      <c r="Y1998" s="35"/>
      <c r="Z1998" s="36"/>
      <c r="AA1998" s="37"/>
      <c r="AB1998" s="38"/>
      <c r="AC1998" s="39"/>
    </row>
    <row r="1999" spans="1:29" ht="10.5" customHeight="1">
      <c r="A1999" s="25">
        <v>57628</v>
      </c>
      <c r="B1999" s="26" t="s">
        <v>2617</v>
      </c>
      <c r="C1999" s="27">
        <v>3</v>
      </c>
      <c r="D1999" s="27" t="s">
        <v>26</v>
      </c>
      <c r="E1999" s="28">
        <v>11781</v>
      </c>
      <c r="F1999" s="28">
        <v>35343</v>
      </c>
      <c r="G1999" s="28">
        <v>706.86</v>
      </c>
      <c r="H1999" s="28">
        <v>42</v>
      </c>
      <c r="I1999" s="28">
        <v>44</v>
      </c>
      <c r="J1999" s="29">
        <v>0.431396</v>
      </c>
      <c r="K1999" s="28">
        <v>126</v>
      </c>
      <c r="L1999" s="28">
        <v>132</v>
      </c>
      <c r="M1999" s="29">
        <v>1.2941880000000001</v>
      </c>
      <c r="N1999" s="30">
        <v>5906006550394</v>
      </c>
      <c r="O1999" s="27">
        <v>73</v>
      </c>
      <c r="P1999" s="27">
        <v>7321</v>
      </c>
      <c r="Q1999" s="27" t="s">
        <v>415</v>
      </c>
      <c r="R1999" s="31">
        <f>VLOOKUP(Q1999,[1]Страна!D$1:F$120,2,FALSE)</f>
        <v>0.05</v>
      </c>
      <c r="S1999" s="32" t="s">
        <v>540</v>
      </c>
      <c r="T1999" s="27" t="str">
        <f>VLOOKUP(S1999,[1]Страна!$A$2:$B$246,2,0)</f>
        <v>ПОЛЬША</v>
      </c>
      <c r="W1999" s="40"/>
      <c r="X1999" s="35"/>
      <c r="Y1999" s="35"/>
      <c r="Z1999" s="36"/>
      <c r="AA1999" s="37"/>
      <c r="AB1999" s="38"/>
      <c r="AC1999" s="39"/>
    </row>
    <row r="2000" spans="1:29" ht="10.5" customHeight="1">
      <c r="A2000" s="25">
        <v>57624</v>
      </c>
      <c r="B2000" s="26" t="s">
        <v>2618</v>
      </c>
      <c r="C2000" s="27">
        <v>1</v>
      </c>
      <c r="D2000" s="27" t="s">
        <v>26</v>
      </c>
      <c r="E2000" s="28">
        <v>13660</v>
      </c>
      <c r="F2000" s="28">
        <v>13660</v>
      </c>
      <c r="G2000" s="28">
        <v>409.8</v>
      </c>
      <c r="H2000" s="28">
        <v>36.700000000000003</v>
      </c>
      <c r="I2000" s="28">
        <v>38</v>
      </c>
      <c r="J2000" s="29">
        <v>0.36665999999999999</v>
      </c>
      <c r="K2000" s="28">
        <v>36.700000000000003</v>
      </c>
      <c r="L2000" s="28">
        <v>38</v>
      </c>
      <c r="M2000" s="29">
        <f>C2000*J2000</f>
        <v>0.36665999999999999</v>
      </c>
      <c r="N2000" s="30">
        <v>5906006542917</v>
      </c>
      <c r="O2000" s="27">
        <v>85</v>
      </c>
      <c r="P2000" s="27">
        <v>8516</v>
      </c>
      <c r="Q2000" s="27" t="s">
        <v>2428</v>
      </c>
      <c r="R2000" s="31">
        <f>VLOOKUP(Q2000,[1]Страна!D$1:F$120,2,FALSE)</f>
        <v>0.03</v>
      </c>
      <c r="S2000" s="32" t="s">
        <v>540</v>
      </c>
      <c r="T2000" s="27" t="str">
        <f>VLOOKUP(S2000,[1]Страна!$A$2:$B$246,2,0)</f>
        <v>ПОЛЬША</v>
      </c>
      <c r="W2000" s="34"/>
      <c r="X2000" s="35"/>
      <c r="Y2000" s="35"/>
      <c r="Z2000" s="36"/>
      <c r="AA2000" s="37"/>
      <c r="AB2000" s="38"/>
      <c r="AC2000" s="39"/>
    </row>
    <row r="2001" spans="1:29" ht="10.5" customHeight="1">
      <c r="A2001" s="25">
        <v>46976</v>
      </c>
      <c r="B2001" s="26" t="s">
        <v>2619</v>
      </c>
      <c r="C2001" s="27">
        <v>1</v>
      </c>
      <c r="D2001" s="27" t="s">
        <v>26</v>
      </c>
      <c r="E2001" s="28">
        <v>14351</v>
      </c>
      <c r="F2001" s="28">
        <v>14351</v>
      </c>
      <c r="G2001" s="28">
        <v>430.53</v>
      </c>
      <c r="H2001" s="28">
        <v>37</v>
      </c>
      <c r="I2001" s="28">
        <v>39</v>
      </c>
      <c r="J2001" s="29">
        <v>0.36514799999999997</v>
      </c>
      <c r="K2001" s="28">
        <v>37</v>
      </c>
      <c r="L2001" s="28">
        <v>39</v>
      </c>
      <c r="M2001" s="29">
        <v>0.36514799999999997</v>
      </c>
      <c r="N2001" s="30" t="s">
        <v>2620</v>
      </c>
      <c r="O2001" s="27">
        <v>85</v>
      </c>
      <c r="P2001" s="27">
        <v>8516</v>
      </c>
      <c r="Q2001" s="27" t="s">
        <v>2428</v>
      </c>
      <c r="R2001" s="31">
        <f>VLOOKUP(Q2001,[1]Страна!D$1:F$120,2,FALSE)</f>
        <v>0.03</v>
      </c>
      <c r="S2001" s="32" t="s">
        <v>540</v>
      </c>
      <c r="T2001" s="27" t="str">
        <f>VLOOKUP(S2001,[1]Страна!$A$2:$B$246,2,0)</f>
        <v>ПОЛЬША</v>
      </c>
      <c r="W2001" s="34"/>
      <c r="X2001" s="35"/>
      <c r="Y2001" s="35"/>
      <c r="Z2001" s="36"/>
      <c r="AA2001" s="37"/>
      <c r="AB2001" s="38"/>
      <c r="AC2001" s="39"/>
    </row>
    <row r="2002" spans="1:29" ht="10.5" customHeight="1">
      <c r="A2002" s="25">
        <v>36920</v>
      </c>
      <c r="B2002" s="26" t="s">
        <v>2621</v>
      </c>
      <c r="C2002" s="27">
        <v>2</v>
      </c>
      <c r="D2002" s="27" t="s">
        <v>26</v>
      </c>
      <c r="E2002" s="28">
        <v>10085</v>
      </c>
      <c r="F2002" s="28">
        <v>20170</v>
      </c>
      <c r="G2002" s="28">
        <v>605.1</v>
      </c>
      <c r="H2002" s="28">
        <v>43.4</v>
      </c>
      <c r="I2002" s="28">
        <v>45</v>
      </c>
      <c r="J2002" s="29">
        <v>0.35985600000000001</v>
      </c>
      <c r="K2002" s="28">
        <v>86.8</v>
      </c>
      <c r="L2002" s="28">
        <v>90</v>
      </c>
      <c r="M2002" s="29">
        <f t="shared" ref="M2002:M2007" si="186">C2002*J2002</f>
        <v>0.71971200000000002</v>
      </c>
      <c r="N2002" s="30">
        <v>5906006542900</v>
      </c>
      <c r="O2002" s="27">
        <v>85</v>
      </c>
      <c r="P2002" s="27">
        <v>8516</v>
      </c>
      <c r="Q2002" s="27" t="s">
        <v>2428</v>
      </c>
      <c r="R2002" s="31">
        <f>VLOOKUP(Q2002,[1]Страна!D$1:F$120,2,FALSE)</f>
        <v>0.03</v>
      </c>
      <c r="S2002" s="32" t="s">
        <v>540</v>
      </c>
      <c r="T2002" s="27" t="str">
        <f>VLOOKUP(S2002,[1]Страна!$A$2:$B$246,2,0)</f>
        <v>ПОЛЬША</v>
      </c>
      <c r="W2002" s="34"/>
      <c r="X2002" s="35"/>
      <c r="Y2002" s="35"/>
      <c r="Z2002" s="36"/>
      <c r="AA2002" s="37"/>
      <c r="AB2002" s="38"/>
      <c r="AC2002" s="39"/>
    </row>
    <row r="2003" spans="1:29" ht="10.5" customHeight="1">
      <c r="A2003" s="25">
        <v>106335</v>
      </c>
      <c r="B2003" s="26" t="s">
        <v>2622</v>
      </c>
      <c r="C2003" s="27">
        <v>2</v>
      </c>
      <c r="D2003" s="27" t="s">
        <v>26</v>
      </c>
      <c r="E2003" s="28">
        <v>10326</v>
      </c>
      <c r="F2003" s="28">
        <v>20652</v>
      </c>
      <c r="G2003" s="28">
        <v>619.55999999999995</v>
      </c>
      <c r="H2003" s="28">
        <v>43.4</v>
      </c>
      <c r="I2003" s="28">
        <v>45</v>
      </c>
      <c r="J2003" s="29">
        <v>0.34958800000000001</v>
      </c>
      <c r="K2003" s="28">
        <v>86.8</v>
      </c>
      <c r="L2003" s="28">
        <v>90</v>
      </c>
      <c r="M2003" s="29">
        <f t="shared" si="186"/>
        <v>0.69917600000000002</v>
      </c>
      <c r="N2003" s="30">
        <v>0</v>
      </c>
      <c r="O2003" s="27">
        <v>85</v>
      </c>
      <c r="P2003" s="27">
        <v>8516</v>
      </c>
      <c r="Q2003" s="27" t="s">
        <v>2428</v>
      </c>
      <c r="R2003" s="31">
        <f>VLOOKUP(Q2003,[1]Страна!D$1:F$120,2,FALSE)</f>
        <v>0.03</v>
      </c>
      <c r="S2003" s="32" t="s">
        <v>540</v>
      </c>
      <c r="T2003" s="27" t="str">
        <f>VLOOKUP(S2003,[1]Страна!$A$2:$B$246,2,0)</f>
        <v>ПОЛЬША</v>
      </c>
      <c r="W2003" s="34"/>
      <c r="X2003" s="35"/>
      <c r="Y2003" s="35"/>
      <c r="Z2003" s="36"/>
      <c r="AA2003" s="37"/>
      <c r="AB2003" s="38"/>
      <c r="AC2003" s="39"/>
    </row>
    <row r="2004" spans="1:29" ht="10.5" customHeight="1">
      <c r="A2004" s="25">
        <v>36921</v>
      </c>
      <c r="B2004" s="26" t="s">
        <v>2623</v>
      </c>
      <c r="C2004" s="27">
        <v>1</v>
      </c>
      <c r="D2004" s="27" t="s">
        <v>26</v>
      </c>
      <c r="E2004" s="28">
        <v>13250</v>
      </c>
      <c r="F2004" s="28">
        <v>13250</v>
      </c>
      <c r="G2004" s="28">
        <v>662.5</v>
      </c>
      <c r="H2004" s="28">
        <v>37</v>
      </c>
      <c r="I2004" s="28">
        <v>39</v>
      </c>
      <c r="J2004" s="29">
        <v>0.35985600000000001</v>
      </c>
      <c r="K2004" s="28">
        <v>37</v>
      </c>
      <c r="L2004" s="28">
        <v>39</v>
      </c>
      <c r="M2004" s="29">
        <f t="shared" si="186"/>
        <v>0.35985600000000001</v>
      </c>
      <c r="N2004" s="30">
        <v>5906006543150</v>
      </c>
      <c r="O2004" s="27">
        <v>85</v>
      </c>
      <c r="P2004" s="27">
        <v>8516</v>
      </c>
      <c r="Q2004" s="27" t="s">
        <v>389</v>
      </c>
      <c r="R2004" s="31">
        <f>VLOOKUP(Q2004,[1]Страна!D$1:F$120,2,FALSE)</f>
        <v>0.05</v>
      </c>
      <c r="S2004" s="32" t="s">
        <v>540</v>
      </c>
      <c r="T2004" s="27" t="str">
        <f>VLOOKUP(S2004,[1]Страна!$A$2:$B$246,2,0)</f>
        <v>ПОЛЬША</v>
      </c>
      <c r="W2004" s="34"/>
      <c r="X2004" s="35"/>
      <c r="Y2004" s="35"/>
      <c r="Z2004" s="36"/>
      <c r="AA2004" s="37"/>
      <c r="AB2004" s="38"/>
      <c r="AC2004" s="39"/>
    </row>
    <row r="2005" spans="1:29" ht="10.5" customHeight="1">
      <c r="A2005" s="25">
        <v>37559</v>
      </c>
      <c r="B2005" s="26" t="s">
        <v>2624</v>
      </c>
      <c r="C2005" s="27">
        <v>1</v>
      </c>
      <c r="D2005" s="27" t="s">
        <v>26</v>
      </c>
      <c r="E2005" s="28">
        <v>14042</v>
      </c>
      <c r="F2005" s="28">
        <v>14042</v>
      </c>
      <c r="G2005" s="28">
        <v>421.26</v>
      </c>
      <c r="H2005" s="28">
        <v>47</v>
      </c>
      <c r="I2005" s="28">
        <v>49</v>
      </c>
      <c r="J2005" s="29">
        <v>0.43999199999999999</v>
      </c>
      <c r="K2005" s="28">
        <v>47</v>
      </c>
      <c r="L2005" s="28">
        <v>49</v>
      </c>
      <c r="M2005" s="29">
        <f t="shared" si="186"/>
        <v>0.43999199999999999</v>
      </c>
      <c r="N2005" s="30">
        <v>5906006543365</v>
      </c>
      <c r="O2005" s="27">
        <v>85</v>
      </c>
      <c r="P2005" s="27">
        <v>8516</v>
      </c>
      <c r="Q2005" s="27" t="s">
        <v>2428</v>
      </c>
      <c r="R2005" s="31">
        <f>VLOOKUP(Q2005,[1]Страна!D$1:F$120,2,FALSE)</f>
        <v>0.03</v>
      </c>
      <c r="S2005" s="32" t="s">
        <v>540</v>
      </c>
      <c r="T2005" s="27" t="str">
        <f>VLOOKUP(S2005,[1]Страна!$A$2:$B$246,2,0)</f>
        <v>ПОЛЬША</v>
      </c>
      <c r="W2005" s="34"/>
      <c r="X2005" s="35"/>
      <c r="Y2005" s="35"/>
      <c r="Z2005" s="36"/>
      <c r="AA2005" s="37"/>
      <c r="AB2005" s="38"/>
      <c r="AC2005" s="39"/>
    </row>
    <row r="2006" spans="1:29" ht="10.5" customHeight="1">
      <c r="A2006" s="25">
        <v>132609</v>
      </c>
      <c r="B2006" s="26" t="s">
        <v>2625</v>
      </c>
      <c r="C2006" s="27">
        <v>3</v>
      </c>
      <c r="D2006" s="27" t="s">
        <v>26</v>
      </c>
      <c r="E2006" s="28">
        <v>12028</v>
      </c>
      <c r="F2006" s="28">
        <v>36084</v>
      </c>
      <c r="G2006" s="28">
        <v>1804.2</v>
      </c>
      <c r="H2006" s="28">
        <v>43</v>
      </c>
      <c r="I2006" s="28">
        <v>45</v>
      </c>
      <c r="J2006" s="29">
        <v>0.42699399999999998</v>
      </c>
      <c r="K2006" s="28">
        <v>129</v>
      </c>
      <c r="L2006" s="28">
        <v>135</v>
      </c>
      <c r="M2006" s="29">
        <f t="shared" si="186"/>
        <v>1.2809819999999998</v>
      </c>
      <c r="N2006" s="30">
        <v>0</v>
      </c>
      <c r="O2006" s="27">
        <v>85</v>
      </c>
      <c r="P2006" s="27">
        <v>8516</v>
      </c>
      <c r="Q2006" s="27" t="s">
        <v>2428</v>
      </c>
      <c r="R2006" s="31">
        <f>VLOOKUP(Q2006,[1]Страна!D$1:F$120,2,FALSE)</f>
        <v>0.03</v>
      </c>
      <c r="S2006" s="32" t="s">
        <v>540</v>
      </c>
      <c r="T2006" s="27" t="str">
        <f>VLOOKUP(S2006,[1]Страна!$A$2:$B$246,2,0)</f>
        <v>ПОЛЬША</v>
      </c>
      <c r="W2006" s="34"/>
      <c r="X2006" s="35"/>
      <c r="Y2006" s="35"/>
      <c r="Z2006" s="36"/>
      <c r="AA2006" s="37"/>
      <c r="AB2006" s="38"/>
      <c r="AC2006" s="39"/>
    </row>
    <row r="2007" spans="1:29" ht="10.5" customHeight="1">
      <c r="A2007" s="25">
        <v>106339</v>
      </c>
      <c r="B2007" s="26" t="s">
        <v>2626</v>
      </c>
      <c r="C2007" s="27">
        <v>1</v>
      </c>
      <c r="D2007" s="27" t="s">
        <v>26</v>
      </c>
      <c r="E2007" s="28">
        <v>13065</v>
      </c>
      <c r="F2007" s="28">
        <v>13065</v>
      </c>
      <c r="G2007" s="28">
        <v>391.95</v>
      </c>
      <c r="H2007" s="28">
        <v>43</v>
      </c>
      <c r="I2007" s="28">
        <v>45</v>
      </c>
      <c r="J2007" s="29">
        <v>0.44452799999999998</v>
      </c>
      <c r="K2007" s="28">
        <v>43</v>
      </c>
      <c r="L2007" s="28">
        <v>45</v>
      </c>
      <c r="M2007" s="29">
        <f t="shared" si="186"/>
        <v>0.44452799999999998</v>
      </c>
      <c r="N2007" s="30">
        <v>5906006543372</v>
      </c>
      <c r="O2007" s="27">
        <v>85</v>
      </c>
      <c r="P2007" s="27">
        <v>8516</v>
      </c>
      <c r="Q2007" s="27" t="s">
        <v>2428</v>
      </c>
      <c r="R2007" s="31">
        <f>VLOOKUP(Q2007,[1]Страна!D$1:F$120,2,FALSE)</f>
        <v>0.03</v>
      </c>
      <c r="S2007" s="32" t="s">
        <v>47</v>
      </c>
      <c r="T2007" s="27" t="str">
        <f>VLOOKUP(S2007,[1]Страна!$A$2:$B$246,2,0)</f>
        <v>РОССИЯ</v>
      </c>
      <c r="W2007" s="34"/>
      <c r="X2007" s="35"/>
      <c r="Y2007" s="35"/>
      <c r="Z2007" s="36"/>
      <c r="AA2007" s="37"/>
      <c r="AB2007" s="38"/>
      <c r="AC2007" s="39"/>
    </row>
    <row r="2008" spans="1:29" ht="10.5" customHeight="1">
      <c r="A2008" s="25">
        <v>124645</v>
      </c>
      <c r="B2008" s="26" t="s">
        <v>2627</v>
      </c>
      <c r="C2008" s="27">
        <v>1</v>
      </c>
      <c r="D2008" s="27" t="s">
        <v>26</v>
      </c>
      <c r="E2008" s="28">
        <v>13277</v>
      </c>
      <c r="F2008" s="28">
        <f>C2008*E2008</f>
        <v>13277</v>
      </c>
      <c r="G2008" s="28">
        <f>F2008*R2008</f>
        <v>398.31</v>
      </c>
      <c r="H2008" s="28">
        <v>43</v>
      </c>
      <c r="I2008" s="28">
        <v>45</v>
      </c>
      <c r="J2008" s="29">
        <v>0.35319</v>
      </c>
      <c r="K2008" s="28">
        <f>H2008*C2008</f>
        <v>43</v>
      </c>
      <c r="L2008" s="28">
        <f>I2008*C2008</f>
        <v>45</v>
      </c>
      <c r="M2008" s="29">
        <f>J2008*C2008</f>
        <v>0.35319</v>
      </c>
      <c r="N2008" s="30">
        <v>0</v>
      </c>
      <c r="O2008" s="27">
        <v>85</v>
      </c>
      <c r="P2008" s="27">
        <v>8516</v>
      </c>
      <c r="Q2008" s="27" t="s">
        <v>2428</v>
      </c>
      <c r="R2008" s="31">
        <f>VLOOKUP(Q2008,[1]Страна!D$1:F$120,2,FALSE)</f>
        <v>0.03</v>
      </c>
      <c r="S2008" s="32" t="s">
        <v>540</v>
      </c>
      <c r="T2008" s="27" t="str">
        <f>VLOOKUP(S2008,[1]Страна!$A$2:$B$246,2,0)</f>
        <v>ПОЛЬША</v>
      </c>
      <c r="W2008" s="34"/>
      <c r="X2008" s="35"/>
      <c r="Y2008" s="35"/>
      <c r="Z2008" s="36"/>
      <c r="AA2008" s="37"/>
      <c r="AB2008" s="38"/>
      <c r="AC2008" s="39"/>
    </row>
    <row r="2009" spans="1:29" ht="10.5" customHeight="1">
      <c r="A2009" s="25">
        <v>46982</v>
      </c>
      <c r="B2009" s="26" t="s">
        <v>2628</v>
      </c>
      <c r="C2009" s="27">
        <v>1</v>
      </c>
      <c r="D2009" s="27" t="s">
        <v>26</v>
      </c>
      <c r="E2009" s="28">
        <v>11587</v>
      </c>
      <c r="F2009" s="28">
        <f>C2009*E2009</f>
        <v>11587</v>
      </c>
      <c r="G2009" s="28">
        <f>F2009*R2009</f>
        <v>579.35</v>
      </c>
      <c r="H2009" s="28">
        <v>43</v>
      </c>
      <c r="I2009" s="28">
        <v>45</v>
      </c>
      <c r="J2009" s="29">
        <v>0.346528</v>
      </c>
      <c r="K2009" s="28">
        <f>H2009*C2009</f>
        <v>43</v>
      </c>
      <c r="L2009" s="28">
        <f>I2009*C2009</f>
        <v>45</v>
      </c>
      <c r="M2009" s="29">
        <f>J2009*C2009</f>
        <v>0.346528</v>
      </c>
      <c r="N2009" s="30" t="s">
        <v>2629</v>
      </c>
      <c r="O2009" s="27">
        <v>73</v>
      </c>
      <c r="P2009" s="27">
        <v>7321</v>
      </c>
      <c r="Q2009" s="27" t="s">
        <v>2420</v>
      </c>
      <c r="R2009" s="31">
        <f>VLOOKUP(Q2009,[1]Страна!D$1:F$120,2,FALSE)</f>
        <v>0.05</v>
      </c>
      <c r="S2009" s="32" t="s">
        <v>540</v>
      </c>
      <c r="T2009" s="27" t="str">
        <f>VLOOKUP(S2009,[1]Страна!$A$2:$B$246,2,0)</f>
        <v>ПОЛЬША</v>
      </c>
      <c r="W2009" s="34"/>
      <c r="X2009" s="35"/>
      <c r="Y2009" s="35"/>
      <c r="Z2009" s="36"/>
      <c r="AA2009" s="37"/>
      <c r="AB2009" s="38"/>
      <c r="AC2009" s="39"/>
    </row>
    <row r="2010" spans="1:29" ht="10.5" customHeight="1">
      <c r="A2010" s="25">
        <v>46983</v>
      </c>
      <c r="B2010" s="26" t="s">
        <v>2630</v>
      </c>
      <c r="C2010" s="27">
        <v>1</v>
      </c>
      <c r="D2010" s="27" t="s">
        <v>26</v>
      </c>
      <c r="E2010" s="28">
        <v>13737</v>
      </c>
      <c r="F2010" s="28">
        <f>C2010*E2010</f>
        <v>13737</v>
      </c>
      <c r="G2010" s="28">
        <f>F2010*R2010</f>
        <v>412.10999999999996</v>
      </c>
      <c r="H2010" s="28">
        <v>43</v>
      </c>
      <c r="I2010" s="28">
        <v>45</v>
      </c>
      <c r="J2010" s="29">
        <v>0.35838599999999998</v>
      </c>
      <c r="K2010" s="28">
        <f>H2010*C2010</f>
        <v>43</v>
      </c>
      <c r="L2010" s="28">
        <f>I2010*C2010</f>
        <v>45</v>
      </c>
      <c r="M2010" s="29">
        <f>J2010*C2010</f>
        <v>0.35838599999999998</v>
      </c>
      <c r="N2010" s="30">
        <v>0</v>
      </c>
      <c r="O2010" s="27">
        <v>85</v>
      </c>
      <c r="P2010" s="27">
        <v>8516</v>
      </c>
      <c r="Q2010" s="27" t="s">
        <v>2428</v>
      </c>
      <c r="R2010" s="31">
        <f>VLOOKUP(Q2010,[1]Страна!D$1:F$120,2,FALSE)</f>
        <v>0.03</v>
      </c>
      <c r="S2010" s="32" t="s">
        <v>540</v>
      </c>
      <c r="T2010" s="27" t="str">
        <f>VLOOKUP(S2010,[1]Страна!$A$2:$B$246,2,0)</f>
        <v>ПОЛЬША</v>
      </c>
      <c r="W2010" s="34"/>
      <c r="X2010" s="35"/>
      <c r="Y2010" s="35"/>
      <c r="Z2010" s="36"/>
      <c r="AA2010" s="37"/>
      <c r="AB2010" s="38"/>
      <c r="AC2010" s="39"/>
    </row>
    <row r="2011" spans="1:29" ht="10.5" customHeight="1">
      <c r="A2011" s="41">
        <v>239308</v>
      </c>
      <c r="B2011" s="42" t="s">
        <v>2631</v>
      </c>
      <c r="C2011" s="43">
        <v>1</v>
      </c>
      <c r="D2011" s="44" t="s">
        <v>26</v>
      </c>
      <c r="E2011" s="45">
        <v>10243</v>
      </c>
      <c r="F2011" s="45">
        <v>10243</v>
      </c>
      <c r="G2011" s="46">
        <v>307.28999999999996</v>
      </c>
      <c r="H2011" s="46">
        <v>41</v>
      </c>
      <c r="I2011" s="46">
        <v>45</v>
      </c>
      <c r="J2011" s="47">
        <v>0.35499999999999998</v>
      </c>
      <c r="K2011" s="46">
        <v>41</v>
      </c>
      <c r="L2011" s="46">
        <v>45</v>
      </c>
      <c r="M2011" s="47">
        <v>0.35499999999999998</v>
      </c>
      <c r="N2011" s="48" t="s">
        <v>2632</v>
      </c>
      <c r="O2011" s="49">
        <v>85</v>
      </c>
      <c r="P2011" s="49">
        <v>8516</v>
      </c>
      <c r="Q2011" s="49" t="s">
        <v>2428</v>
      </c>
      <c r="R2011" s="50">
        <v>0.03</v>
      </c>
      <c r="S2011" s="51" t="s">
        <v>540</v>
      </c>
      <c r="T2011" s="27" t="str">
        <f>VLOOKUP(S2011,[1]Страна!$A$2:$B$246,2,0)</f>
        <v>ПОЛЬША</v>
      </c>
      <c r="W2011" s="34"/>
      <c r="X2011" s="35"/>
      <c r="Y2011" s="35"/>
      <c r="Z2011" s="36"/>
      <c r="AA2011" s="37"/>
      <c r="AB2011" s="38"/>
      <c r="AC2011" s="39"/>
    </row>
    <row r="2012" spans="1:29" ht="10.5" customHeight="1">
      <c r="A2012" s="25">
        <v>239307</v>
      </c>
      <c r="B2012" s="26" t="s">
        <v>2633</v>
      </c>
      <c r="C2012" s="27">
        <v>1</v>
      </c>
      <c r="D2012" s="27" t="s">
        <v>26</v>
      </c>
      <c r="E2012" s="28">
        <v>9454</v>
      </c>
      <c r="F2012" s="28">
        <v>9454</v>
      </c>
      <c r="G2012" s="28">
        <v>283.62</v>
      </c>
      <c r="H2012" s="28">
        <v>33.1</v>
      </c>
      <c r="I2012" s="28">
        <v>37.1</v>
      </c>
      <c r="J2012" s="29">
        <v>0.2964</v>
      </c>
      <c r="K2012" s="28">
        <v>33.1</v>
      </c>
      <c r="L2012" s="28">
        <v>37.1</v>
      </c>
      <c r="M2012" s="29">
        <v>0.2964</v>
      </c>
      <c r="N2012" s="30" t="s">
        <v>2634</v>
      </c>
      <c r="O2012" s="27">
        <v>85</v>
      </c>
      <c r="P2012" s="27">
        <v>8516</v>
      </c>
      <c r="Q2012" s="27" t="s">
        <v>2428</v>
      </c>
      <c r="R2012" s="31">
        <f>VLOOKUP(Q2012,[1]Страна!D$1:F$120,2,FALSE)</f>
        <v>0.03</v>
      </c>
      <c r="S2012" s="32" t="s">
        <v>540</v>
      </c>
      <c r="T2012" s="27" t="str">
        <f>VLOOKUP(S2012,[1]Страна!$A$2:$B$246,2,0)</f>
        <v>ПОЛЬША</v>
      </c>
      <c r="W2012" s="40"/>
      <c r="X2012" s="35"/>
      <c r="Y2012" s="35"/>
      <c r="Z2012" s="36"/>
      <c r="AA2012" s="37"/>
      <c r="AB2012" s="38"/>
      <c r="AC2012" s="39"/>
    </row>
    <row r="2013" spans="1:29" ht="10.5" customHeight="1">
      <c r="A2013" s="25">
        <v>46990</v>
      </c>
      <c r="B2013" s="26" t="s">
        <v>2635</v>
      </c>
      <c r="C2013" s="27">
        <v>1</v>
      </c>
      <c r="D2013" s="27" t="s">
        <v>26</v>
      </c>
      <c r="E2013" s="28">
        <v>14750</v>
      </c>
      <c r="F2013" s="28">
        <f>C2013*E2013</f>
        <v>14750</v>
      </c>
      <c r="G2013" s="28">
        <f>F2013*R2013</f>
        <v>442.5</v>
      </c>
      <c r="H2013" s="28">
        <v>43</v>
      </c>
      <c r="I2013" s="28">
        <v>45</v>
      </c>
      <c r="J2013" s="29">
        <v>0.31</v>
      </c>
      <c r="K2013" s="28">
        <f>H2013*C2013</f>
        <v>43</v>
      </c>
      <c r="L2013" s="28">
        <f>I2013*C2013</f>
        <v>45</v>
      </c>
      <c r="M2013" s="29">
        <f>J2013*C2013</f>
        <v>0.31</v>
      </c>
      <c r="N2013" s="30">
        <v>0</v>
      </c>
      <c r="O2013" s="27">
        <v>85</v>
      </c>
      <c r="P2013" s="27">
        <v>8516</v>
      </c>
      <c r="Q2013" s="27" t="s">
        <v>2428</v>
      </c>
      <c r="R2013" s="31">
        <f>VLOOKUP(Q2013,[1]Страна!D$1:F$120,2,FALSE)</f>
        <v>0.03</v>
      </c>
      <c r="S2013" s="32" t="s">
        <v>540</v>
      </c>
      <c r="T2013" s="27" t="str">
        <f>VLOOKUP(S2013,[1]Страна!$A$2:$B$246,2,0)</f>
        <v>ПОЛЬША</v>
      </c>
      <c r="W2013" s="40"/>
      <c r="X2013" s="35"/>
      <c r="Y2013" s="35"/>
      <c r="Z2013" s="36"/>
      <c r="AA2013" s="37"/>
      <c r="AB2013" s="38"/>
      <c r="AC2013" s="39"/>
    </row>
    <row r="2014" spans="1:29" ht="10.5" customHeight="1">
      <c r="A2014" s="41">
        <v>239312</v>
      </c>
      <c r="B2014" s="42" t="s">
        <v>2636</v>
      </c>
      <c r="C2014" s="52">
        <v>1</v>
      </c>
      <c r="D2014" s="53" t="s">
        <v>26</v>
      </c>
      <c r="E2014" s="54">
        <v>14000</v>
      </c>
      <c r="F2014" s="54">
        <v>14000</v>
      </c>
      <c r="G2014" s="46">
        <v>700</v>
      </c>
      <c r="H2014" s="46">
        <v>45</v>
      </c>
      <c r="I2014" s="46">
        <v>50</v>
      </c>
      <c r="J2014" s="47">
        <v>0.433</v>
      </c>
      <c r="K2014" s="46">
        <v>45</v>
      </c>
      <c r="L2014" s="46">
        <v>50</v>
      </c>
      <c r="M2014" s="47">
        <v>0.433</v>
      </c>
      <c r="N2014" s="48" t="s">
        <v>2637</v>
      </c>
      <c r="O2014" s="63">
        <v>73</v>
      </c>
      <c r="P2014" s="63">
        <v>7321</v>
      </c>
      <c r="Q2014" s="49" t="s">
        <v>2420</v>
      </c>
      <c r="R2014" s="31">
        <f>VLOOKUP(Q2014,[1]Страна!D$1:F$120,2,FALSE)</f>
        <v>0.05</v>
      </c>
      <c r="S2014" s="51" t="s">
        <v>540</v>
      </c>
      <c r="T2014" s="27" t="str">
        <f>VLOOKUP(S2014,[1]Страна!$A$2:$B$246,2,0)</f>
        <v>ПОЛЬША</v>
      </c>
      <c r="W2014" s="34"/>
      <c r="X2014" s="35"/>
      <c r="Y2014" s="35"/>
      <c r="Z2014" s="36"/>
      <c r="AA2014" s="37"/>
      <c r="AB2014" s="38"/>
      <c r="AC2014" s="39"/>
    </row>
    <row r="2015" spans="1:29" ht="10.5" customHeight="1">
      <c r="A2015" s="25">
        <v>106362</v>
      </c>
      <c r="B2015" s="26" t="s">
        <v>2638</v>
      </c>
      <c r="C2015" s="27">
        <v>1</v>
      </c>
      <c r="D2015" s="27" t="s">
        <v>26</v>
      </c>
      <c r="E2015" s="28">
        <v>12708</v>
      </c>
      <c r="F2015" s="28">
        <v>12708</v>
      </c>
      <c r="G2015" s="28">
        <v>635.40000000000009</v>
      </c>
      <c r="H2015" s="28">
        <v>41</v>
      </c>
      <c r="I2015" s="28">
        <v>45</v>
      </c>
      <c r="J2015" s="29">
        <v>0.37240000000000001</v>
      </c>
      <c r="K2015" s="28">
        <v>41</v>
      </c>
      <c r="L2015" s="28">
        <v>45</v>
      </c>
      <c r="M2015" s="29">
        <f t="shared" ref="M2015:M2022" si="187">C2015*J2015</f>
        <v>0.37240000000000001</v>
      </c>
      <c r="N2015" s="30">
        <v>8590371054372</v>
      </c>
      <c r="O2015" s="27">
        <v>85</v>
      </c>
      <c r="P2015" s="27">
        <v>8516</v>
      </c>
      <c r="Q2015" s="27" t="s">
        <v>2428</v>
      </c>
      <c r="R2015" s="31">
        <f>VLOOKUP(Q2015,[1]Страна!D$1:F$120,2,FALSE)</f>
        <v>0.03</v>
      </c>
      <c r="S2015" s="32" t="s">
        <v>2540</v>
      </c>
      <c r="T2015" s="27" t="str">
        <f>VLOOKUP(S2015,[1]Страна!$A$2:$B$246,2,0)</f>
        <v>ЧЕХИЯ</v>
      </c>
      <c r="W2015" s="40"/>
      <c r="X2015" s="35"/>
      <c r="Y2015" s="35"/>
      <c r="Z2015" s="36"/>
      <c r="AA2015" s="37"/>
      <c r="AB2015" s="38"/>
      <c r="AC2015" s="39"/>
    </row>
    <row r="2016" spans="1:29" ht="10.5" customHeight="1">
      <c r="A2016" s="25">
        <v>106379</v>
      </c>
      <c r="B2016" s="26" t="s">
        <v>2639</v>
      </c>
      <c r="C2016" s="27">
        <v>1</v>
      </c>
      <c r="D2016" s="27" t="s">
        <v>26</v>
      </c>
      <c r="E2016" s="28">
        <v>12342</v>
      </c>
      <c r="F2016" s="28">
        <v>12342</v>
      </c>
      <c r="G2016" s="28">
        <v>617.1</v>
      </c>
      <c r="H2016" s="28">
        <v>43</v>
      </c>
      <c r="I2016" s="28">
        <v>46</v>
      </c>
      <c r="J2016" s="29">
        <v>0.3619</v>
      </c>
      <c r="K2016" s="28">
        <v>43</v>
      </c>
      <c r="L2016" s="28">
        <v>46</v>
      </c>
      <c r="M2016" s="29">
        <f t="shared" si="187"/>
        <v>0.3619</v>
      </c>
      <c r="N2016" s="30">
        <v>8590371043604</v>
      </c>
      <c r="O2016" s="27">
        <v>73</v>
      </c>
      <c r="P2016" s="27">
        <v>7321</v>
      </c>
      <c r="Q2016" s="27" t="s">
        <v>2420</v>
      </c>
      <c r="R2016" s="31">
        <f>VLOOKUP(Q2016,[1]Страна!D$1:F$120,2,FALSE)</f>
        <v>0.05</v>
      </c>
      <c r="S2016" s="32" t="s">
        <v>2540</v>
      </c>
      <c r="T2016" s="27" t="str">
        <f>VLOOKUP(S2016,[1]Страна!$A$2:$B$246,2,0)</f>
        <v>ЧЕХИЯ</v>
      </c>
      <c r="W2016" s="34"/>
      <c r="X2016" s="35"/>
      <c r="Y2016" s="35"/>
      <c r="Z2016" s="36"/>
      <c r="AA2016" s="37"/>
      <c r="AB2016" s="38"/>
      <c r="AC2016" s="39"/>
    </row>
    <row r="2017" spans="1:29" ht="10.5" customHeight="1">
      <c r="A2017" s="25">
        <v>221102</v>
      </c>
      <c r="B2017" s="26" t="s">
        <v>2640</v>
      </c>
      <c r="C2017" s="27">
        <v>1</v>
      </c>
      <c r="D2017" s="27" t="s">
        <v>26</v>
      </c>
      <c r="E2017" s="28">
        <v>6923</v>
      </c>
      <c r="F2017" s="28">
        <v>6923</v>
      </c>
      <c r="G2017" s="28">
        <v>346.15000000000003</v>
      </c>
      <c r="H2017" s="28">
        <v>31</v>
      </c>
      <c r="I2017" s="28">
        <v>33</v>
      </c>
      <c r="J2017" s="29">
        <v>0.2465</v>
      </c>
      <c r="K2017" s="28">
        <v>31</v>
      </c>
      <c r="L2017" s="28">
        <v>33</v>
      </c>
      <c r="M2017" s="29">
        <f t="shared" si="187"/>
        <v>0.2465</v>
      </c>
      <c r="N2017" s="30">
        <v>4607149502813</v>
      </c>
      <c r="O2017" s="27">
        <v>73</v>
      </c>
      <c r="P2017" s="27">
        <v>7321</v>
      </c>
      <c r="Q2017" s="27" t="s">
        <v>415</v>
      </c>
      <c r="R2017" s="31">
        <f>VLOOKUP(Q2017,[1]Страна!D$1:F$120,2,FALSE)</f>
        <v>0.05</v>
      </c>
      <c r="S2017" s="32" t="s">
        <v>457</v>
      </c>
      <c r="T2017" s="27" t="str">
        <f>VLOOKUP(S2017,[1]Страна!$A$2:$B$246,2,0)</f>
        <v xml:space="preserve">БЕЛАРУСЬ </v>
      </c>
      <c r="W2017" s="34"/>
      <c r="X2017" s="35"/>
      <c r="Y2017" s="35"/>
      <c r="Z2017" s="36"/>
      <c r="AA2017" s="37"/>
      <c r="AB2017" s="38"/>
      <c r="AC2017" s="39"/>
    </row>
    <row r="2018" spans="1:29" ht="10.5" customHeight="1">
      <c r="A2018" s="25">
        <v>221101</v>
      </c>
      <c r="B2018" s="26" t="s">
        <v>2641</v>
      </c>
      <c r="C2018" s="27">
        <v>1</v>
      </c>
      <c r="D2018" s="27" t="s">
        <v>26</v>
      </c>
      <c r="E2018" s="28">
        <v>6831</v>
      </c>
      <c r="F2018" s="28">
        <v>6831</v>
      </c>
      <c r="G2018" s="28">
        <v>341.55</v>
      </c>
      <c r="H2018" s="28">
        <v>31</v>
      </c>
      <c r="I2018" s="28">
        <v>33</v>
      </c>
      <c r="J2018" s="29">
        <v>0.2465</v>
      </c>
      <c r="K2018" s="28">
        <v>31</v>
      </c>
      <c r="L2018" s="28">
        <v>33</v>
      </c>
      <c r="M2018" s="29">
        <f t="shared" si="187"/>
        <v>0.2465</v>
      </c>
      <c r="N2018" s="30">
        <v>4607149502806</v>
      </c>
      <c r="O2018" s="27">
        <v>73</v>
      </c>
      <c r="P2018" s="27">
        <v>7321</v>
      </c>
      <c r="Q2018" s="27" t="s">
        <v>415</v>
      </c>
      <c r="R2018" s="31">
        <f>VLOOKUP(Q2018,[1]Страна!D$1:F$120,2,FALSE)</f>
        <v>0.05</v>
      </c>
      <c r="S2018" s="32" t="s">
        <v>457</v>
      </c>
      <c r="T2018" s="27" t="str">
        <f>VLOOKUP(S2018,[1]Страна!$A$2:$B$246,2,0)</f>
        <v xml:space="preserve">БЕЛАРУСЬ </v>
      </c>
      <c r="W2018" s="34"/>
      <c r="X2018" s="35"/>
      <c r="Y2018" s="35"/>
      <c r="Z2018" s="36"/>
      <c r="AA2018" s="37"/>
      <c r="AB2018" s="38"/>
      <c r="AC2018" s="39"/>
    </row>
    <row r="2019" spans="1:29" ht="10.5" customHeight="1">
      <c r="A2019" s="25">
        <v>221099</v>
      </c>
      <c r="B2019" s="26" t="s">
        <v>2642</v>
      </c>
      <c r="C2019" s="27">
        <v>1</v>
      </c>
      <c r="D2019" s="27" t="s">
        <v>26</v>
      </c>
      <c r="E2019" s="28">
        <v>6582</v>
      </c>
      <c r="F2019" s="28">
        <v>6582</v>
      </c>
      <c r="G2019" s="28">
        <v>329.1</v>
      </c>
      <c r="H2019" s="28">
        <v>31</v>
      </c>
      <c r="I2019" s="28">
        <v>33</v>
      </c>
      <c r="J2019" s="29">
        <v>0.2465</v>
      </c>
      <c r="K2019" s="28">
        <v>31</v>
      </c>
      <c r="L2019" s="28">
        <v>33</v>
      </c>
      <c r="M2019" s="29">
        <f t="shared" si="187"/>
        <v>0.2465</v>
      </c>
      <c r="N2019" s="30">
        <v>4607149502783</v>
      </c>
      <c r="O2019" s="27">
        <v>73</v>
      </c>
      <c r="P2019" s="27">
        <v>7321</v>
      </c>
      <c r="Q2019" s="27" t="s">
        <v>415</v>
      </c>
      <c r="R2019" s="31">
        <f>VLOOKUP(Q2019,[1]Страна!D$1:F$120,2,FALSE)</f>
        <v>0.05</v>
      </c>
      <c r="S2019" s="32" t="s">
        <v>457</v>
      </c>
      <c r="T2019" s="27" t="str">
        <f>VLOOKUP(S2019,[1]Страна!$A$2:$B$246,2,0)</f>
        <v xml:space="preserve">БЕЛАРУСЬ </v>
      </c>
      <c r="W2019" s="34"/>
      <c r="X2019" s="35"/>
      <c r="Y2019" s="35"/>
      <c r="Z2019" s="36"/>
      <c r="AA2019" s="37"/>
      <c r="AB2019" s="38"/>
      <c r="AC2019" s="39"/>
    </row>
    <row r="2020" spans="1:29" ht="10.5" customHeight="1">
      <c r="A2020" s="25">
        <v>221096</v>
      </c>
      <c r="B2020" s="26" t="s">
        <v>2643</v>
      </c>
      <c r="C2020" s="27">
        <v>1</v>
      </c>
      <c r="D2020" s="27" t="s">
        <v>26</v>
      </c>
      <c r="E2020" s="28">
        <v>5964</v>
      </c>
      <c r="F2020" s="28">
        <v>5964</v>
      </c>
      <c r="G2020" s="28">
        <v>298.2</v>
      </c>
      <c r="H2020" s="28">
        <v>7</v>
      </c>
      <c r="I2020" s="28">
        <v>8</v>
      </c>
      <c r="J2020" s="29">
        <v>0.2465</v>
      </c>
      <c r="K2020" s="28">
        <v>7</v>
      </c>
      <c r="L2020" s="28">
        <v>8</v>
      </c>
      <c r="M2020" s="29">
        <f t="shared" si="187"/>
        <v>0.2465</v>
      </c>
      <c r="N2020" s="30">
        <v>4607149502752</v>
      </c>
      <c r="O2020" s="27">
        <v>73</v>
      </c>
      <c r="P2020" s="27">
        <v>7321</v>
      </c>
      <c r="Q2020" s="27" t="s">
        <v>2420</v>
      </c>
      <c r="R2020" s="31">
        <f>VLOOKUP(Q2020,[1]Страна!D$1:F$120,2,FALSE)</f>
        <v>0.05</v>
      </c>
      <c r="S2020" s="32" t="s">
        <v>47</v>
      </c>
      <c r="T2020" s="27" t="str">
        <f>VLOOKUP(S2020,[1]Страна!$A$2:$B$246,2,0)</f>
        <v>РОССИЯ</v>
      </c>
      <c r="W2020" s="34"/>
      <c r="X2020" s="35"/>
      <c r="Y2020" s="35"/>
      <c r="Z2020" s="36"/>
      <c r="AA2020" s="37"/>
      <c r="AB2020" s="38"/>
      <c r="AC2020" s="39"/>
    </row>
    <row r="2021" spans="1:29" ht="10.5" customHeight="1">
      <c r="A2021" s="25">
        <v>221095</v>
      </c>
      <c r="B2021" s="26" t="s">
        <v>2644</v>
      </c>
      <c r="C2021" s="27">
        <v>1</v>
      </c>
      <c r="D2021" s="27" t="s">
        <v>26</v>
      </c>
      <c r="E2021" s="28">
        <v>5950</v>
      </c>
      <c r="F2021" s="28">
        <v>5950</v>
      </c>
      <c r="G2021" s="28">
        <v>297.5</v>
      </c>
      <c r="H2021" s="28">
        <v>31</v>
      </c>
      <c r="I2021" s="28">
        <v>33</v>
      </c>
      <c r="J2021" s="29">
        <v>0.2465</v>
      </c>
      <c r="K2021" s="28">
        <v>31</v>
      </c>
      <c r="L2021" s="28">
        <v>33</v>
      </c>
      <c r="M2021" s="29">
        <f t="shared" si="187"/>
        <v>0.2465</v>
      </c>
      <c r="N2021" s="30">
        <v>4607149502745</v>
      </c>
      <c r="O2021" s="27">
        <v>73</v>
      </c>
      <c r="P2021" s="27">
        <v>7321</v>
      </c>
      <c r="Q2021" s="27" t="s">
        <v>2420</v>
      </c>
      <c r="R2021" s="31">
        <f>VLOOKUP(Q2021,[1]Страна!D$1:F$120,2,FALSE)</f>
        <v>0.05</v>
      </c>
      <c r="S2021" s="32" t="s">
        <v>47</v>
      </c>
      <c r="T2021" s="27" t="str">
        <f>VLOOKUP(S2021,[1]Страна!$A$2:$B$246,2,0)</f>
        <v>РОССИЯ</v>
      </c>
      <c r="W2021" s="34"/>
      <c r="X2021" s="35"/>
      <c r="Y2021" s="35"/>
      <c r="Z2021" s="36"/>
      <c r="AA2021" s="37"/>
      <c r="AB2021" s="38"/>
      <c r="AC2021" s="39"/>
    </row>
    <row r="2022" spans="1:29" ht="10.5" customHeight="1">
      <c r="A2022" s="25">
        <v>221097</v>
      </c>
      <c r="B2022" s="26" t="s">
        <v>2645</v>
      </c>
      <c r="C2022" s="27">
        <v>2</v>
      </c>
      <c r="D2022" s="27" t="s">
        <v>26</v>
      </c>
      <c r="E2022" s="28">
        <v>5976</v>
      </c>
      <c r="F2022" s="28">
        <v>11952</v>
      </c>
      <c r="G2022" s="28">
        <v>597.6</v>
      </c>
      <c r="H2022" s="28">
        <v>7</v>
      </c>
      <c r="I2022" s="28">
        <v>8</v>
      </c>
      <c r="J2022" s="29">
        <v>0.2465</v>
      </c>
      <c r="K2022" s="28">
        <v>14</v>
      </c>
      <c r="L2022" s="28">
        <v>16</v>
      </c>
      <c r="M2022" s="29">
        <f t="shared" si="187"/>
        <v>0.49299999999999999</v>
      </c>
      <c r="N2022" s="30">
        <v>4607149502769</v>
      </c>
      <c r="O2022" s="27">
        <v>73</v>
      </c>
      <c r="P2022" s="27">
        <v>7321</v>
      </c>
      <c r="Q2022" s="27" t="s">
        <v>2420</v>
      </c>
      <c r="R2022" s="31">
        <f>VLOOKUP(Q2022,[1]Страна!D$1:F$120,2,FALSE)</f>
        <v>0.05</v>
      </c>
      <c r="S2022" s="32" t="s">
        <v>457</v>
      </c>
      <c r="T2022" s="27" t="str">
        <f>VLOOKUP(S2022,[1]Страна!$A$2:$B$246,2,0)</f>
        <v xml:space="preserve">БЕЛАРУСЬ </v>
      </c>
      <c r="W2022" s="34"/>
      <c r="X2022" s="35"/>
      <c r="Y2022" s="35"/>
      <c r="Z2022" s="36"/>
      <c r="AA2022" s="37"/>
      <c r="AB2022" s="38"/>
      <c r="AC2022" s="39"/>
    </row>
    <row r="2023" spans="1:29" ht="10.5" customHeight="1">
      <c r="A2023" s="25">
        <v>237418</v>
      </c>
      <c r="B2023" s="26" t="s">
        <v>2646</v>
      </c>
      <c r="C2023" s="27">
        <v>2</v>
      </c>
      <c r="D2023" s="27" t="s">
        <v>26</v>
      </c>
      <c r="E2023" s="28">
        <v>690</v>
      </c>
      <c r="F2023" s="28">
        <v>1380</v>
      </c>
      <c r="G2023" s="28">
        <v>41.4</v>
      </c>
      <c r="H2023" s="28">
        <v>1.8</v>
      </c>
      <c r="I2023" s="28">
        <v>2</v>
      </c>
      <c r="J2023" s="29">
        <v>5.0000000000000001E-3</v>
      </c>
      <c r="K2023" s="28">
        <v>3.6</v>
      </c>
      <c r="L2023" s="28">
        <v>4</v>
      </c>
      <c r="M2023" s="29">
        <v>0.01</v>
      </c>
      <c r="N2023" s="30" t="s">
        <v>2647</v>
      </c>
      <c r="O2023" s="27">
        <v>85</v>
      </c>
      <c r="P2023" s="27">
        <v>8516</v>
      </c>
      <c r="Q2023" s="27" t="s">
        <v>421</v>
      </c>
      <c r="R2023" s="31">
        <f>VLOOKUP(Q2023,[1]Страна!D$1:F$120,2,FALSE)</f>
        <v>0.03</v>
      </c>
      <c r="S2023" s="32" t="s">
        <v>28</v>
      </c>
      <c r="T2023" s="27" t="str">
        <f>VLOOKUP(S2023,[1]Страна!$A$2:$B$246,2,0)</f>
        <v>КИТАЙ</v>
      </c>
      <c r="W2023" s="34"/>
      <c r="X2023" s="35"/>
      <c r="Y2023" s="35"/>
      <c r="Z2023" s="36"/>
      <c r="AA2023" s="37"/>
      <c r="AB2023" s="38"/>
      <c r="AC2023" s="39"/>
    </row>
    <row r="2024" spans="1:29" ht="10.5" customHeight="1">
      <c r="A2024" s="25">
        <v>134974</v>
      </c>
      <c r="B2024" s="26" t="s">
        <v>2648</v>
      </c>
      <c r="C2024" s="27">
        <v>3</v>
      </c>
      <c r="D2024" s="27" t="s">
        <v>26</v>
      </c>
      <c r="E2024" s="28">
        <v>655</v>
      </c>
      <c r="F2024" s="28">
        <v>1965</v>
      </c>
      <c r="G2024" s="28">
        <v>58.949999999999996</v>
      </c>
      <c r="H2024" s="28">
        <v>1.46</v>
      </c>
      <c r="I2024" s="28">
        <v>1.66</v>
      </c>
      <c r="J2024" s="29">
        <v>4.725E-3</v>
      </c>
      <c r="K2024" s="28">
        <v>4.38</v>
      </c>
      <c r="L2024" s="28">
        <v>4.9799999999999995</v>
      </c>
      <c r="M2024" s="29">
        <f t="shared" ref="M2024:M2052" si="188">C2024*J2024</f>
        <v>1.4175E-2</v>
      </c>
      <c r="N2024" s="30">
        <v>4895156876328</v>
      </c>
      <c r="O2024" s="27">
        <v>85</v>
      </c>
      <c r="P2024" s="27">
        <v>8516</v>
      </c>
      <c r="Q2024" s="27" t="s">
        <v>421</v>
      </c>
      <c r="R2024" s="31">
        <f>VLOOKUP(Q2024,[1]Страна!D$1:F$120,2,FALSE)</f>
        <v>0.03</v>
      </c>
      <c r="S2024" s="32" t="s">
        <v>28</v>
      </c>
      <c r="T2024" s="27" t="str">
        <f>VLOOKUP(S2024,[1]Страна!$A$2:$B$246,2,0)</f>
        <v>КИТАЙ</v>
      </c>
      <c r="W2024" s="34"/>
      <c r="X2024" s="35"/>
      <c r="Y2024" s="35"/>
      <c r="Z2024" s="36"/>
      <c r="AA2024" s="37"/>
      <c r="AB2024" s="38"/>
      <c r="AC2024" s="39"/>
    </row>
    <row r="2025" spans="1:29" ht="10.5" customHeight="1">
      <c r="A2025" s="25">
        <v>134975</v>
      </c>
      <c r="B2025" s="26" t="s">
        <v>2649</v>
      </c>
      <c r="C2025" s="27">
        <v>1</v>
      </c>
      <c r="D2025" s="27" t="s">
        <v>26</v>
      </c>
      <c r="E2025" s="28">
        <v>1067</v>
      </c>
      <c r="F2025" s="28">
        <v>1067</v>
      </c>
      <c r="G2025" s="28">
        <v>32.01</v>
      </c>
      <c r="H2025" s="28">
        <v>2.8</v>
      </c>
      <c r="I2025" s="28">
        <v>3.2</v>
      </c>
      <c r="J2025" s="29">
        <v>1.125E-2</v>
      </c>
      <c r="K2025" s="28">
        <v>2.8</v>
      </c>
      <c r="L2025" s="28">
        <v>3.2</v>
      </c>
      <c r="M2025" s="29">
        <f t="shared" si="188"/>
        <v>1.125E-2</v>
      </c>
      <c r="N2025" s="30">
        <v>4895156877370</v>
      </c>
      <c r="O2025" s="27">
        <v>85</v>
      </c>
      <c r="P2025" s="27">
        <v>8516</v>
      </c>
      <c r="Q2025" s="27" t="s">
        <v>421</v>
      </c>
      <c r="R2025" s="31">
        <f>VLOOKUP(Q2025,[1]Страна!D$1:F$120,2,FALSE)</f>
        <v>0.03</v>
      </c>
      <c r="S2025" s="32" t="s">
        <v>28</v>
      </c>
      <c r="T2025" s="27" t="str">
        <f>VLOOKUP(S2025,[1]Страна!$A$2:$B$246,2,0)</f>
        <v>КИТАЙ</v>
      </c>
      <c r="W2025" s="34"/>
      <c r="X2025" s="35"/>
      <c r="Y2025" s="35"/>
      <c r="Z2025" s="36"/>
      <c r="AA2025" s="37"/>
      <c r="AB2025" s="38"/>
      <c r="AC2025" s="39"/>
    </row>
    <row r="2026" spans="1:29" ht="10.5" customHeight="1">
      <c r="A2026" s="25">
        <v>134978</v>
      </c>
      <c r="B2026" s="26" t="s">
        <v>2650</v>
      </c>
      <c r="C2026" s="27">
        <v>1</v>
      </c>
      <c r="D2026" s="27" t="s">
        <v>26</v>
      </c>
      <c r="E2026" s="28">
        <v>2533</v>
      </c>
      <c r="F2026" s="28">
        <v>2533</v>
      </c>
      <c r="G2026" s="28">
        <v>75.989999999999995</v>
      </c>
      <c r="H2026" s="28">
        <v>1.8</v>
      </c>
      <c r="I2026" s="28">
        <v>2.6</v>
      </c>
      <c r="J2026" s="29">
        <v>1.2814000000000001E-2</v>
      </c>
      <c r="K2026" s="28">
        <v>1.8</v>
      </c>
      <c r="L2026" s="28">
        <v>2.6</v>
      </c>
      <c r="M2026" s="29">
        <f t="shared" si="188"/>
        <v>1.2814000000000001E-2</v>
      </c>
      <c r="N2026" s="30">
        <v>4895156861874</v>
      </c>
      <c r="O2026" s="27">
        <v>85</v>
      </c>
      <c r="P2026" s="27">
        <v>8516</v>
      </c>
      <c r="Q2026" s="27" t="s">
        <v>421</v>
      </c>
      <c r="R2026" s="31">
        <f>VLOOKUP(Q2026,[1]Страна!D$1:F$120,2,FALSE)</f>
        <v>0.03</v>
      </c>
      <c r="S2026" s="32" t="s">
        <v>28</v>
      </c>
      <c r="T2026" s="27" t="str">
        <f>VLOOKUP(S2026,[1]Страна!$A$2:$B$246,2,0)</f>
        <v>КИТАЙ</v>
      </c>
      <c r="W2026" s="34"/>
      <c r="X2026" s="35"/>
      <c r="Y2026" s="35"/>
      <c r="Z2026" s="36"/>
      <c r="AA2026" s="37"/>
      <c r="AB2026" s="38"/>
      <c r="AC2026" s="39"/>
    </row>
    <row r="2027" spans="1:29" ht="10.5" customHeight="1">
      <c r="A2027" s="25" t="s">
        <v>2651</v>
      </c>
      <c r="B2027" s="26" t="s">
        <v>2652</v>
      </c>
      <c r="C2027" s="27">
        <v>3</v>
      </c>
      <c r="D2027" s="27" t="s">
        <v>220</v>
      </c>
      <c r="E2027" s="28">
        <v>7765</v>
      </c>
      <c r="F2027" s="28">
        <v>23295</v>
      </c>
      <c r="G2027" s="28">
        <v>1164.75</v>
      </c>
      <c r="H2027" s="28">
        <v>30</v>
      </c>
      <c r="I2027" s="28">
        <v>34</v>
      </c>
      <c r="J2027" s="29">
        <v>0.33395999999999998</v>
      </c>
      <c r="K2027" s="28">
        <v>90</v>
      </c>
      <c r="L2027" s="28">
        <v>102</v>
      </c>
      <c r="M2027" s="29">
        <f t="shared" si="188"/>
        <v>1.0018799999999999</v>
      </c>
      <c r="N2027" s="30">
        <v>0</v>
      </c>
      <c r="O2027" s="27">
        <v>73</v>
      </c>
      <c r="P2027" s="27">
        <v>7321</v>
      </c>
      <c r="Q2027" s="27" t="s">
        <v>2420</v>
      </c>
      <c r="R2027" s="31">
        <f>VLOOKUP(Q2027,[1]Страна!D$1:F$120,2,FALSE)</f>
        <v>0.05</v>
      </c>
      <c r="S2027" s="32" t="s">
        <v>457</v>
      </c>
      <c r="T2027" s="27" t="str">
        <f>VLOOKUP(S2027,[1]Страна!$A$2:$B$246,2,0)</f>
        <v xml:space="preserve">БЕЛАРУСЬ </v>
      </c>
      <c r="W2027" s="34"/>
      <c r="X2027" s="35"/>
      <c r="Y2027" s="35"/>
      <c r="Z2027" s="36"/>
      <c r="AA2027" s="37"/>
      <c r="AB2027" s="38"/>
      <c r="AC2027" s="39"/>
    </row>
    <row r="2028" spans="1:29" ht="10.5" customHeight="1">
      <c r="A2028" s="25" t="s">
        <v>2653</v>
      </c>
      <c r="B2028" s="26" t="s">
        <v>2654</v>
      </c>
      <c r="C2028" s="27">
        <v>3</v>
      </c>
      <c r="D2028" s="27" t="s">
        <v>220</v>
      </c>
      <c r="E2028" s="28">
        <v>8404</v>
      </c>
      <c r="F2028" s="28">
        <v>25212</v>
      </c>
      <c r="G2028" s="28">
        <v>1260.6000000000001</v>
      </c>
      <c r="H2028" s="28">
        <v>30</v>
      </c>
      <c r="I2028" s="28">
        <v>34</v>
      </c>
      <c r="J2028" s="29">
        <v>0.33395999999999998</v>
      </c>
      <c r="K2028" s="28">
        <v>90</v>
      </c>
      <c r="L2028" s="28">
        <v>102</v>
      </c>
      <c r="M2028" s="29">
        <f t="shared" si="188"/>
        <v>1.0018799999999999</v>
      </c>
      <c r="N2028" s="30">
        <v>0</v>
      </c>
      <c r="O2028" s="27">
        <v>73</v>
      </c>
      <c r="P2028" s="27">
        <v>7321</v>
      </c>
      <c r="Q2028" s="27" t="s">
        <v>2420</v>
      </c>
      <c r="R2028" s="31">
        <f>VLOOKUP(Q2028,[1]Страна!D$1:F$120,2,FALSE)</f>
        <v>0.05</v>
      </c>
      <c r="S2028" s="32" t="s">
        <v>457</v>
      </c>
      <c r="T2028" s="27" t="str">
        <f>VLOOKUP(S2028,[1]Страна!$A$2:$B$246,2,0)</f>
        <v xml:space="preserve">БЕЛАРУСЬ </v>
      </c>
      <c r="W2028" s="34"/>
      <c r="X2028" s="35"/>
      <c r="Y2028" s="35"/>
      <c r="Z2028" s="36"/>
      <c r="AA2028" s="37"/>
      <c r="AB2028" s="38"/>
      <c r="AC2028" s="39"/>
    </row>
    <row r="2029" spans="1:29" ht="10.5" customHeight="1">
      <c r="A2029" s="25" t="s">
        <v>2655</v>
      </c>
      <c r="B2029" s="26" t="s">
        <v>2656</v>
      </c>
      <c r="C2029" s="27">
        <v>16</v>
      </c>
      <c r="D2029" s="27" t="s">
        <v>220</v>
      </c>
      <c r="E2029" s="28">
        <v>7890</v>
      </c>
      <c r="F2029" s="28">
        <v>126240</v>
      </c>
      <c r="G2029" s="28"/>
      <c r="H2029" s="28">
        <v>30</v>
      </c>
      <c r="I2029" s="28">
        <v>34</v>
      </c>
      <c r="J2029" s="29">
        <v>0.33395999999999998</v>
      </c>
      <c r="K2029" s="28"/>
      <c r="L2029" s="28"/>
      <c r="M2029" s="29">
        <f t="shared" si="188"/>
        <v>5.3433599999999997</v>
      </c>
      <c r="N2029" s="30"/>
      <c r="O2029" s="27">
        <v>73</v>
      </c>
      <c r="P2029" s="27">
        <v>7321</v>
      </c>
      <c r="Q2029" s="27" t="s">
        <v>2420</v>
      </c>
      <c r="R2029" s="31">
        <f>VLOOKUP(Q2029,[1]Страна!D$1:F$120,2,FALSE)</f>
        <v>0.05</v>
      </c>
      <c r="S2029" s="32" t="s">
        <v>457</v>
      </c>
      <c r="T2029" s="27" t="str">
        <f>VLOOKUP(S2029,[1]Страна!$A$2:$B$246,2,0)</f>
        <v xml:space="preserve">БЕЛАРУСЬ </v>
      </c>
      <c r="W2029" s="34"/>
      <c r="X2029" s="35"/>
      <c r="Y2029" s="35"/>
      <c r="Z2029" s="36"/>
      <c r="AA2029" s="37"/>
      <c r="AB2029" s="38"/>
      <c r="AC2029" s="39"/>
    </row>
    <row r="2030" spans="1:29" ht="10.5" customHeight="1">
      <c r="A2030" s="25" t="s">
        <v>2657</v>
      </c>
      <c r="B2030" s="26" t="s">
        <v>2658</v>
      </c>
      <c r="C2030" s="27">
        <v>9</v>
      </c>
      <c r="D2030" s="27" t="s">
        <v>220</v>
      </c>
      <c r="E2030" s="28">
        <v>7890</v>
      </c>
      <c r="F2030" s="28">
        <v>71010</v>
      </c>
      <c r="G2030" s="28"/>
      <c r="H2030" s="28">
        <v>30</v>
      </c>
      <c r="I2030" s="28">
        <v>34</v>
      </c>
      <c r="J2030" s="29">
        <v>0.33395999999999998</v>
      </c>
      <c r="K2030" s="28"/>
      <c r="L2030" s="28"/>
      <c r="M2030" s="29">
        <f t="shared" si="188"/>
        <v>3.0056399999999996</v>
      </c>
      <c r="N2030" s="30"/>
      <c r="O2030" s="27">
        <v>73</v>
      </c>
      <c r="P2030" s="27">
        <v>7321</v>
      </c>
      <c r="Q2030" s="27" t="s">
        <v>2420</v>
      </c>
      <c r="R2030" s="31">
        <f>VLOOKUP(Q2030,[1]Страна!D$1:F$120,2,FALSE)</f>
        <v>0.05</v>
      </c>
      <c r="S2030" s="32" t="s">
        <v>457</v>
      </c>
      <c r="T2030" s="27" t="str">
        <f>VLOOKUP(S2030,[1]Страна!$A$2:$B$246,2,0)</f>
        <v xml:space="preserve">БЕЛАРУСЬ </v>
      </c>
      <c r="W2030" s="34"/>
      <c r="X2030" s="35"/>
      <c r="Y2030" s="35"/>
      <c r="Z2030" s="36"/>
      <c r="AA2030" s="37"/>
      <c r="AB2030" s="38"/>
      <c r="AC2030" s="39"/>
    </row>
    <row r="2031" spans="1:29" ht="10.5" customHeight="1">
      <c r="A2031" s="25" t="s">
        <v>2659</v>
      </c>
      <c r="B2031" s="26" t="s">
        <v>2660</v>
      </c>
      <c r="C2031" s="27">
        <v>40</v>
      </c>
      <c r="D2031" s="27" t="s">
        <v>220</v>
      </c>
      <c r="E2031" s="28">
        <v>5932</v>
      </c>
      <c r="F2031" s="28">
        <v>237280</v>
      </c>
      <c r="G2031" s="28"/>
      <c r="H2031" s="28">
        <v>30</v>
      </c>
      <c r="I2031" s="28">
        <v>34</v>
      </c>
      <c r="J2031" s="29">
        <v>0.33395999999999998</v>
      </c>
      <c r="K2031" s="28"/>
      <c r="L2031" s="28"/>
      <c r="M2031" s="29">
        <f t="shared" si="188"/>
        <v>13.3584</v>
      </c>
      <c r="N2031" s="30"/>
      <c r="O2031" s="27">
        <v>73</v>
      </c>
      <c r="P2031" s="27">
        <v>7321</v>
      </c>
      <c r="Q2031" s="27" t="s">
        <v>2420</v>
      </c>
      <c r="R2031" s="31">
        <f>VLOOKUP(Q2031,[1]Страна!D$1:F$120,2,FALSE)</f>
        <v>0.05</v>
      </c>
      <c r="S2031" s="32" t="s">
        <v>457</v>
      </c>
      <c r="T2031" s="27" t="str">
        <f>VLOOKUP(S2031,[1]Страна!$A$2:$B$246,2,0)</f>
        <v xml:space="preserve">БЕЛАРУСЬ </v>
      </c>
      <c r="W2031" s="34"/>
      <c r="X2031" s="35"/>
      <c r="Y2031" s="35"/>
      <c r="Z2031" s="36"/>
      <c r="AA2031" s="37"/>
      <c r="AB2031" s="38"/>
      <c r="AC2031" s="39"/>
    </row>
    <row r="2032" spans="1:29" ht="10.5" customHeight="1">
      <c r="A2032" s="25" t="s">
        <v>2661</v>
      </c>
      <c r="B2032" s="26" t="s">
        <v>2662</v>
      </c>
      <c r="C2032" s="27">
        <v>15</v>
      </c>
      <c r="D2032" s="27" t="s">
        <v>220</v>
      </c>
      <c r="E2032" s="28">
        <v>8954</v>
      </c>
      <c r="F2032" s="28">
        <v>134310</v>
      </c>
      <c r="G2032" s="28">
        <v>6715.5</v>
      </c>
      <c r="H2032" s="28">
        <v>30</v>
      </c>
      <c r="I2032" s="28">
        <v>34</v>
      </c>
      <c r="J2032" s="29">
        <v>0.33395999999999998</v>
      </c>
      <c r="K2032" s="28">
        <v>450</v>
      </c>
      <c r="L2032" s="28">
        <v>510</v>
      </c>
      <c r="M2032" s="29">
        <f t="shared" si="188"/>
        <v>5.0093999999999994</v>
      </c>
      <c r="N2032" s="30">
        <v>0</v>
      </c>
      <c r="O2032" s="27">
        <v>73</v>
      </c>
      <c r="P2032" s="27">
        <v>7321</v>
      </c>
      <c r="Q2032" s="27" t="s">
        <v>2420</v>
      </c>
      <c r="R2032" s="31">
        <f>VLOOKUP(Q2032,[1]Страна!D$1:F$120,2,FALSE)</f>
        <v>0.05</v>
      </c>
      <c r="S2032" s="32" t="s">
        <v>457</v>
      </c>
      <c r="T2032" s="27" t="str">
        <f>VLOOKUP(S2032,[1]Страна!$A$2:$B$246,2,0)</f>
        <v xml:space="preserve">БЕЛАРУСЬ </v>
      </c>
      <c r="W2032" s="34"/>
      <c r="X2032" s="35"/>
      <c r="Y2032" s="35"/>
      <c r="Z2032" s="36"/>
      <c r="AA2032" s="37"/>
      <c r="AB2032" s="38"/>
      <c r="AC2032" s="39"/>
    </row>
    <row r="2033" spans="1:29" ht="10.5" customHeight="1">
      <c r="A2033" s="25" t="s">
        <v>2663</v>
      </c>
      <c r="B2033" s="26" t="s">
        <v>2664</v>
      </c>
      <c r="C2033" s="27">
        <v>15</v>
      </c>
      <c r="D2033" s="27" t="s">
        <v>220</v>
      </c>
      <c r="E2033" s="28">
        <v>8954</v>
      </c>
      <c r="F2033" s="28">
        <v>134310</v>
      </c>
      <c r="G2033" s="28">
        <v>6715.5</v>
      </c>
      <c r="H2033" s="28">
        <v>30</v>
      </c>
      <c r="I2033" s="28">
        <v>34</v>
      </c>
      <c r="J2033" s="29">
        <v>0.33395999999999998</v>
      </c>
      <c r="K2033" s="28">
        <v>450</v>
      </c>
      <c r="L2033" s="28">
        <v>510</v>
      </c>
      <c r="M2033" s="29">
        <f t="shared" si="188"/>
        <v>5.0093999999999994</v>
      </c>
      <c r="N2033" s="30">
        <v>0</v>
      </c>
      <c r="O2033" s="27">
        <v>73</v>
      </c>
      <c r="P2033" s="27">
        <v>7321</v>
      </c>
      <c r="Q2033" s="27" t="s">
        <v>2420</v>
      </c>
      <c r="R2033" s="31">
        <f>VLOOKUP(Q2033,[1]Страна!D$1:F$120,2,FALSE)</f>
        <v>0.05</v>
      </c>
      <c r="S2033" s="32" t="s">
        <v>457</v>
      </c>
      <c r="T2033" s="27" t="str">
        <f>VLOOKUP(S2033,[1]Страна!$A$2:$B$246,2,0)</f>
        <v xml:space="preserve">БЕЛАРУСЬ </v>
      </c>
      <c r="W2033" s="34"/>
      <c r="X2033" s="35"/>
      <c r="Y2033" s="35"/>
      <c r="Z2033" s="36"/>
      <c r="AA2033" s="37"/>
      <c r="AB2033" s="38"/>
      <c r="AC2033" s="39"/>
    </row>
    <row r="2034" spans="1:29" ht="10.5" customHeight="1">
      <c r="A2034" s="25" t="s">
        <v>2665</v>
      </c>
      <c r="B2034" s="26" t="s">
        <v>2666</v>
      </c>
      <c r="C2034" s="27">
        <v>10</v>
      </c>
      <c r="D2034" s="27" t="s">
        <v>220</v>
      </c>
      <c r="E2034" s="28">
        <v>9490</v>
      </c>
      <c r="F2034" s="28">
        <v>94900</v>
      </c>
      <c r="G2034" s="28">
        <v>4745</v>
      </c>
      <c r="H2034" s="28">
        <v>30</v>
      </c>
      <c r="I2034" s="28">
        <v>34</v>
      </c>
      <c r="J2034" s="29">
        <v>0.33395999999999998</v>
      </c>
      <c r="K2034" s="28">
        <v>300</v>
      </c>
      <c r="L2034" s="28">
        <v>340</v>
      </c>
      <c r="M2034" s="29">
        <f t="shared" si="188"/>
        <v>3.3395999999999999</v>
      </c>
      <c r="N2034" s="30">
        <v>0</v>
      </c>
      <c r="O2034" s="27">
        <v>73</v>
      </c>
      <c r="P2034" s="27">
        <v>7321</v>
      </c>
      <c r="Q2034" s="27" t="s">
        <v>2420</v>
      </c>
      <c r="R2034" s="31">
        <f>VLOOKUP(Q2034,[1]Страна!D$1:F$120,2,FALSE)</f>
        <v>0.05</v>
      </c>
      <c r="S2034" s="32" t="s">
        <v>457</v>
      </c>
      <c r="T2034" s="27" t="str">
        <f>VLOOKUP(S2034,[1]Страна!$A$2:$B$246,2,0)</f>
        <v xml:space="preserve">БЕЛАРУСЬ </v>
      </c>
      <c r="W2034" s="34"/>
      <c r="X2034" s="35"/>
      <c r="Y2034" s="35"/>
      <c r="Z2034" s="36"/>
      <c r="AA2034" s="37"/>
      <c r="AB2034" s="38"/>
      <c r="AC2034" s="39"/>
    </row>
    <row r="2035" spans="1:29" ht="10.5" customHeight="1">
      <c r="A2035" s="25" t="s">
        <v>2667</v>
      </c>
      <c r="B2035" s="26" t="s">
        <v>2668</v>
      </c>
      <c r="C2035" s="27">
        <v>10</v>
      </c>
      <c r="D2035" s="27" t="s">
        <v>220</v>
      </c>
      <c r="E2035" s="28">
        <v>8294</v>
      </c>
      <c r="F2035" s="28">
        <v>82940</v>
      </c>
      <c r="G2035" s="28"/>
      <c r="H2035" s="28">
        <v>30</v>
      </c>
      <c r="I2035" s="28">
        <v>34</v>
      </c>
      <c r="J2035" s="29">
        <v>0.33395999999999998</v>
      </c>
      <c r="K2035" s="28"/>
      <c r="L2035" s="28"/>
      <c r="M2035" s="29">
        <f t="shared" si="188"/>
        <v>3.3395999999999999</v>
      </c>
      <c r="N2035" s="30"/>
      <c r="O2035" s="27">
        <v>73</v>
      </c>
      <c r="P2035" s="27">
        <v>7321</v>
      </c>
      <c r="Q2035" s="27" t="s">
        <v>2420</v>
      </c>
      <c r="R2035" s="31">
        <f>VLOOKUP(Q2035,[1]Страна!D$1:F$120,2,FALSE)</f>
        <v>0.05</v>
      </c>
      <c r="S2035" s="32" t="s">
        <v>457</v>
      </c>
      <c r="T2035" s="27" t="str">
        <f>VLOOKUP(S2035,[1]Страна!$A$2:$B$246,2,0)</f>
        <v xml:space="preserve">БЕЛАРУСЬ </v>
      </c>
      <c r="W2035" s="34"/>
      <c r="X2035" s="35"/>
      <c r="Y2035" s="35"/>
      <c r="Z2035" s="36"/>
      <c r="AA2035" s="37"/>
      <c r="AB2035" s="38"/>
      <c r="AC2035" s="39"/>
    </row>
    <row r="2036" spans="1:29" ht="10.5" customHeight="1">
      <c r="A2036" s="25" t="s">
        <v>2669</v>
      </c>
      <c r="B2036" s="26" t="s">
        <v>2670</v>
      </c>
      <c r="C2036" s="27">
        <v>8</v>
      </c>
      <c r="D2036" s="27" t="s">
        <v>220</v>
      </c>
      <c r="E2036" s="28">
        <v>8294</v>
      </c>
      <c r="F2036" s="28">
        <v>66352</v>
      </c>
      <c r="G2036" s="28"/>
      <c r="H2036" s="28">
        <v>30</v>
      </c>
      <c r="I2036" s="28">
        <v>34</v>
      </c>
      <c r="J2036" s="29">
        <v>0.33395999999999998</v>
      </c>
      <c r="K2036" s="28"/>
      <c r="L2036" s="28"/>
      <c r="M2036" s="29">
        <f t="shared" si="188"/>
        <v>2.6716799999999998</v>
      </c>
      <c r="N2036" s="30"/>
      <c r="O2036" s="27">
        <v>73</v>
      </c>
      <c r="P2036" s="27">
        <v>7321</v>
      </c>
      <c r="Q2036" s="27" t="s">
        <v>2420</v>
      </c>
      <c r="R2036" s="31">
        <f>VLOOKUP(Q2036,[1]Страна!D$1:F$120,2,FALSE)</f>
        <v>0.05</v>
      </c>
      <c r="S2036" s="32" t="s">
        <v>457</v>
      </c>
      <c r="T2036" s="27" t="str">
        <f>VLOOKUP(S2036,[1]Страна!$A$2:$B$246,2,0)</f>
        <v xml:space="preserve">БЕЛАРУСЬ </v>
      </c>
      <c r="W2036" s="34"/>
      <c r="X2036" s="35"/>
      <c r="Y2036" s="35"/>
      <c r="Z2036" s="36"/>
      <c r="AA2036" s="37"/>
      <c r="AB2036" s="38"/>
      <c r="AC2036" s="39"/>
    </row>
    <row r="2037" spans="1:29" ht="10.5" customHeight="1">
      <c r="A2037" s="25" t="s">
        <v>2671</v>
      </c>
      <c r="B2037" s="26" t="s">
        <v>2672</v>
      </c>
      <c r="C2037" s="27">
        <v>4</v>
      </c>
      <c r="D2037" s="27" t="s">
        <v>220</v>
      </c>
      <c r="E2037" s="28">
        <v>9632</v>
      </c>
      <c r="F2037" s="28">
        <v>38528</v>
      </c>
      <c r="G2037" s="28">
        <v>1926.4</v>
      </c>
      <c r="H2037" s="28">
        <v>30</v>
      </c>
      <c r="I2037" s="28">
        <v>34</v>
      </c>
      <c r="J2037" s="29">
        <v>0.33395999999999998</v>
      </c>
      <c r="K2037" s="28">
        <v>120</v>
      </c>
      <c r="L2037" s="28">
        <v>136</v>
      </c>
      <c r="M2037" s="29">
        <f t="shared" si="188"/>
        <v>1.3358399999999999</v>
      </c>
      <c r="N2037" s="30">
        <v>0</v>
      </c>
      <c r="O2037" s="27">
        <v>73</v>
      </c>
      <c r="P2037" s="27">
        <v>7321</v>
      </c>
      <c r="Q2037" s="27" t="s">
        <v>2420</v>
      </c>
      <c r="R2037" s="31">
        <f>VLOOKUP(Q2037,[1]Страна!D$1:F$120,2,FALSE)</f>
        <v>0.05</v>
      </c>
      <c r="S2037" s="32" t="s">
        <v>457</v>
      </c>
      <c r="T2037" s="27" t="str">
        <f>VLOOKUP(S2037,[1]Страна!$A$2:$B$246,2,0)</f>
        <v xml:space="preserve">БЕЛАРУСЬ </v>
      </c>
      <c r="W2037" s="34"/>
      <c r="X2037" s="35"/>
      <c r="Y2037" s="35"/>
      <c r="Z2037" s="36"/>
      <c r="AA2037" s="37"/>
      <c r="AB2037" s="38"/>
      <c r="AC2037" s="39"/>
    </row>
    <row r="2038" spans="1:29" ht="10.5" customHeight="1">
      <c r="A2038" s="25" t="s">
        <v>2673</v>
      </c>
      <c r="B2038" s="26" t="s">
        <v>2674</v>
      </c>
      <c r="C2038" s="27">
        <v>2</v>
      </c>
      <c r="D2038" s="27" t="s">
        <v>220</v>
      </c>
      <c r="E2038" s="28">
        <v>7845</v>
      </c>
      <c r="F2038" s="28">
        <v>15690</v>
      </c>
      <c r="G2038" s="28"/>
      <c r="H2038" s="28">
        <v>30</v>
      </c>
      <c r="I2038" s="28">
        <v>34</v>
      </c>
      <c r="J2038" s="29">
        <v>0.33395999999999998</v>
      </c>
      <c r="K2038" s="28"/>
      <c r="L2038" s="28"/>
      <c r="M2038" s="29">
        <f t="shared" si="188"/>
        <v>0.66791999999999996</v>
      </c>
      <c r="N2038" s="30"/>
      <c r="O2038" s="27">
        <v>73</v>
      </c>
      <c r="P2038" s="27">
        <v>7321</v>
      </c>
      <c r="Q2038" s="27" t="s">
        <v>2420</v>
      </c>
      <c r="R2038" s="31">
        <f>VLOOKUP(Q2038,[1]Страна!D$1:F$120,2,FALSE)</f>
        <v>0.05</v>
      </c>
      <c r="S2038" s="32" t="s">
        <v>457</v>
      </c>
      <c r="T2038" s="27" t="str">
        <f>VLOOKUP(S2038,[1]Страна!$A$2:$B$246,2,0)</f>
        <v xml:space="preserve">БЕЛАРУСЬ </v>
      </c>
      <c r="W2038" s="34"/>
      <c r="X2038" s="35"/>
      <c r="Y2038" s="35"/>
      <c r="Z2038" s="36"/>
      <c r="AA2038" s="37"/>
      <c r="AB2038" s="38"/>
      <c r="AC2038" s="39"/>
    </row>
    <row r="2039" spans="1:29" ht="10.5" customHeight="1">
      <c r="A2039" s="25" t="s">
        <v>2675</v>
      </c>
      <c r="B2039" s="26" t="s">
        <v>2676</v>
      </c>
      <c r="C2039" s="27">
        <v>6</v>
      </c>
      <c r="D2039" s="27" t="s">
        <v>220</v>
      </c>
      <c r="E2039" s="28">
        <v>8881</v>
      </c>
      <c r="F2039" s="28">
        <v>53286</v>
      </c>
      <c r="G2039" s="28">
        <v>2664.3</v>
      </c>
      <c r="H2039" s="28">
        <v>30</v>
      </c>
      <c r="I2039" s="28">
        <v>34</v>
      </c>
      <c r="J2039" s="29">
        <v>0.33395999999999998</v>
      </c>
      <c r="K2039" s="28">
        <v>180</v>
      </c>
      <c r="L2039" s="28">
        <v>204</v>
      </c>
      <c r="M2039" s="29">
        <f t="shared" si="188"/>
        <v>2.0037599999999998</v>
      </c>
      <c r="N2039" s="30">
        <v>0</v>
      </c>
      <c r="O2039" s="27">
        <v>73</v>
      </c>
      <c r="P2039" s="27">
        <v>7321</v>
      </c>
      <c r="Q2039" s="27" t="s">
        <v>2420</v>
      </c>
      <c r="R2039" s="31">
        <f>VLOOKUP(Q2039,[1]Страна!D$1:F$120,2,FALSE)</f>
        <v>0.05</v>
      </c>
      <c r="S2039" s="32" t="s">
        <v>457</v>
      </c>
      <c r="T2039" s="27" t="str">
        <f>VLOOKUP(S2039,[1]Страна!$A$2:$B$246,2,0)</f>
        <v xml:space="preserve">БЕЛАРУСЬ </v>
      </c>
      <c r="W2039" s="34"/>
      <c r="X2039" s="35"/>
      <c r="Y2039" s="35"/>
      <c r="Z2039" s="36"/>
      <c r="AA2039" s="37"/>
      <c r="AB2039" s="38"/>
      <c r="AC2039" s="39"/>
    </row>
    <row r="2040" spans="1:29" ht="10.5" customHeight="1">
      <c r="A2040" s="25" t="s">
        <v>2677</v>
      </c>
      <c r="B2040" s="26" t="s">
        <v>2678</v>
      </c>
      <c r="C2040" s="27">
        <v>11</v>
      </c>
      <c r="D2040" s="27" t="s">
        <v>220</v>
      </c>
      <c r="E2040" s="28">
        <v>8579</v>
      </c>
      <c r="F2040" s="28">
        <v>94369</v>
      </c>
      <c r="G2040" s="28"/>
      <c r="H2040" s="28">
        <v>38</v>
      </c>
      <c r="I2040" s="28">
        <v>43</v>
      </c>
      <c r="J2040" s="29">
        <v>0.33395999999999998</v>
      </c>
      <c r="K2040" s="28"/>
      <c r="L2040" s="28"/>
      <c r="M2040" s="29">
        <f t="shared" si="188"/>
        <v>3.6735599999999997</v>
      </c>
      <c r="N2040" s="30"/>
      <c r="O2040" s="27">
        <v>73</v>
      </c>
      <c r="P2040" s="27">
        <v>7321</v>
      </c>
      <c r="Q2040" s="27" t="s">
        <v>2420</v>
      </c>
      <c r="R2040" s="31">
        <f>VLOOKUP(Q2040,[1]Страна!D$1:F$120,2,FALSE)</f>
        <v>0.05</v>
      </c>
      <c r="S2040" s="32" t="s">
        <v>457</v>
      </c>
      <c r="T2040" s="27" t="str">
        <f>VLOOKUP(S2040,[1]Страна!$A$2:$B$246,2,0)</f>
        <v xml:space="preserve">БЕЛАРУСЬ </v>
      </c>
      <c r="W2040" s="34"/>
      <c r="X2040" s="35"/>
      <c r="Y2040" s="35"/>
      <c r="Z2040" s="36"/>
      <c r="AA2040" s="37"/>
      <c r="AB2040" s="38"/>
      <c r="AC2040" s="39"/>
    </row>
    <row r="2041" spans="1:29" ht="10.5" customHeight="1">
      <c r="A2041" s="25" t="s">
        <v>2679</v>
      </c>
      <c r="B2041" s="26" t="s">
        <v>2680</v>
      </c>
      <c r="C2041" s="27">
        <v>1</v>
      </c>
      <c r="D2041" s="27" t="s">
        <v>220</v>
      </c>
      <c r="E2041" s="28">
        <v>8579</v>
      </c>
      <c r="F2041" s="28">
        <v>8579</v>
      </c>
      <c r="G2041" s="28"/>
      <c r="H2041" s="28">
        <v>38</v>
      </c>
      <c r="I2041" s="28">
        <v>43</v>
      </c>
      <c r="J2041" s="29">
        <v>0.33395999999999998</v>
      </c>
      <c r="K2041" s="28"/>
      <c r="L2041" s="28"/>
      <c r="M2041" s="29">
        <f t="shared" si="188"/>
        <v>0.33395999999999998</v>
      </c>
      <c r="N2041" s="30"/>
      <c r="O2041" s="27">
        <v>73</v>
      </c>
      <c r="P2041" s="27">
        <v>7321</v>
      </c>
      <c r="Q2041" s="27" t="s">
        <v>2420</v>
      </c>
      <c r="R2041" s="31">
        <f>VLOOKUP(Q2041,[1]Страна!D$1:F$120,2,FALSE)</f>
        <v>0.05</v>
      </c>
      <c r="S2041" s="32" t="s">
        <v>457</v>
      </c>
      <c r="T2041" s="27" t="str">
        <f>VLOOKUP(S2041,[1]Страна!$A$2:$B$246,2,0)</f>
        <v xml:space="preserve">БЕЛАРУСЬ </v>
      </c>
      <c r="W2041" s="34"/>
      <c r="X2041" s="35"/>
      <c r="Y2041" s="35"/>
      <c r="Z2041" s="36"/>
      <c r="AA2041" s="37"/>
      <c r="AB2041" s="38"/>
      <c r="AC2041" s="39"/>
    </row>
    <row r="2042" spans="1:29" ht="10.5" customHeight="1">
      <c r="A2042" s="25" t="s">
        <v>2681</v>
      </c>
      <c r="B2042" s="26" t="s">
        <v>2682</v>
      </c>
      <c r="C2042" s="27">
        <v>3</v>
      </c>
      <c r="D2042" s="27" t="s">
        <v>220</v>
      </c>
      <c r="E2042" s="28">
        <v>7993</v>
      </c>
      <c r="F2042" s="28">
        <v>23979</v>
      </c>
      <c r="G2042" s="28"/>
      <c r="H2042" s="28">
        <v>30</v>
      </c>
      <c r="I2042" s="28">
        <v>34</v>
      </c>
      <c r="J2042" s="29">
        <v>0.33395999999999998</v>
      </c>
      <c r="K2042" s="28"/>
      <c r="L2042" s="28"/>
      <c r="M2042" s="29">
        <f t="shared" si="188"/>
        <v>1.0018799999999999</v>
      </c>
      <c r="N2042" s="30"/>
      <c r="O2042" s="27">
        <v>73</v>
      </c>
      <c r="P2042" s="27">
        <v>7321</v>
      </c>
      <c r="Q2042" s="27" t="s">
        <v>2420</v>
      </c>
      <c r="R2042" s="31">
        <f>VLOOKUP(Q2042,[1]Страна!D$1:F$120,2,FALSE)</f>
        <v>0.05</v>
      </c>
      <c r="S2042" s="32" t="s">
        <v>457</v>
      </c>
      <c r="T2042" s="27" t="str">
        <f>VLOOKUP(S2042,[1]Страна!$A$2:$B$246,2,0)</f>
        <v xml:space="preserve">БЕЛАРУСЬ </v>
      </c>
      <c r="W2042" s="34"/>
      <c r="X2042" s="35"/>
      <c r="Y2042" s="35"/>
      <c r="Z2042" s="36"/>
      <c r="AA2042" s="37"/>
      <c r="AB2042" s="38"/>
      <c r="AC2042" s="39"/>
    </row>
    <row r="2043" spans="1:29" ht="10.5" customHeight="1">
      <c r="A2043" s="25" t="s">
        <v>2683</v>
      </c>
      <c r="B2043" s="26" t="s">
        <v>2684</v>
      </c>
      <c r="C2043" s="27">
        <v>3</v>
      </c>
      <c r="D2043" s="27" t="s">
        <v>220</v>
      </c>
      <c r="E2043" s="28">
        <v>7993</v>
      </c>
      <c r="F2043" s="28">
        <v>23979</v>
      </c>
      <c r="G2043" s="28"/>
      <c r="H2043" s="28">
        <v>30</v>
      </c>
      <c r="I2043" s="28">
        <v>34</v>
      </c>
      <c r="J2043" s="29">
        <v>0.33395999999999998</v>
      </c>
      <c r="K2043" s="28"/>
      <c r="L2043" s="28"/>
      <c r="M2043" s="29">
        <f t="shared" si="188"/>
        <v>1.0018799999999999</v>
      </c>
      <c r="N2043" s="30"/>
      <c r="O2043" s="27">
        <v>73</v>
      </c>
      <c r="P2043" s="27">
        <v>7321</v>
      </c>
      <c r="Q2043" s="27" t="s">
        <v>2420</v>
      </c>
      <c r="R2043" s="31">
        <f>VLOOKUP(Q2043,[1]Страна!D$1:F$120,2,FALSE)</f>
        <v>0.05</v>
      </c>
      <c r="S2043" s="32" t="s">
        <v>457</v>
      </c>
      <c r="T2043" s="27" t="str">
        <f>VLOOKUP(S2043,[1]Страна!$A$2:$B$246,2,0)</f>
        <v xml:space="preserve">БЕЛАРУСЬ </v>
      </c>
      <c r="W2043" s="34"/>
      <c r="X2043" s="35"/>
      <c r="Y2043" s="35"/>
      <c r="Z2043" s="36"/>
      <c r="AA2043" s="37"/>
      <c r="AB2043" s="38"/>
      <c r="AC2043" s="39"/>
    </row>
    <row r="2044" spans="1:29" ht="10.5" customHeight="1">
      <c r="A2044" s="25" t="s">
        <v>2685</v>
      </c>
      <c r="B2044" s="26" t="s">
        <v>2686</v>
      </c>
      <c r="C2044" s="27">
        <v>6</v>
      </c>
      <c r="D2044" s="27" t="s">
        <v>220</v>
      </c>
      <c r="E2044" s="28">
        <v>9835</v>
      </c>
      <c r="F2044" s="28">
        <v>59010</v>
      </c>
      <c r="G2044" s="28">
        <v>2950.5</v>
      </c>
      <c r="H2044" s="28">
        <v>30</v>
      </c>
      <c r="I2044" s="28">
        <v>34</v>
      </c>
      <c r="J2044" s="29">
        <v>0.33395999999999998</v>
      </c>
      <c r="K2044" s="28">
        <v>180</v>
      </c>
      <c r="L2044" s="28">
        <v>204</v>
      </c>
      <c r="M2044" s="29">
        <f t="shared" si="188"/>
        <v>2.0037599999999998</v>
      </c>
      <c r="N2044" s="30">
        <v>0</v>
      </c>
      <c r="O2044" s="27">
        <v>73</v>
      </c>
      <c r="P2044" s="27">
        <v>7321</v>
      </c>
      <c r="Q2044" s="27" t="s">
        <v>2420</v>
      </c>
      <c r="R2044" s="31">
        <f>VLOOKUP(Q2044,[1]Страна!D$1:F$120,2,FALSE)</f>
        <v>0.05</v>
      </c>
      <c r="S2044" s="32" t="s">
        <v>457</v>
      </c>
      <c r="T2044" s="27" t="str">
        <f>VLOOKUP(S2044,[1]Страна!$A$2:$B$246,2,0)</f>
        <v xml:space="preserve">БЕЛАРУСЬ </v>
      </c>
      <c r="W2044" s="34"/>
      <c r="X2044" s="35"/>
      <c r="Y2044" s="35"/>
      <c r="Z2044" s="36"/>
      <c r="AA2044" s="37"/>
      <c r="AB2044" s="38"/>
      <c r="AC2044" s="39"/>
    </row>
    <row r="2045" spans="1:29" ht="10.5" customHeight="1">
      <c r="A2045" s="25" t="s">
        <v>2687</v>
      </c>
      <c r="B2045" s="26" t="s">
        <v>2688</v>
      </c>
      <c r="C2045" s="27">
        <v>8</v>
      </c>
      <c r="D2045" s="27" t="s">
        <v>220</v>
      </c>
      <c r="E2045" s="28">
        <v>8766</v>
      </c>
      <c r="F2045" s="28">
        <v>70128</v>
      </c>
      <c r="G2045" s="28"/>
      <c r="H2045" s="28">
        <v>38</v>
      </c>
      <c r="I2045" s="28">
        <v>43</v>
      </c>
      <c r="J2045" s="29">
        <v>0.33395999999999998</v>
      </c>
      <c r="K2045" s="28"/>
      <c r="L2045" s="28"/>
      <c r="M2045" s="29">
        <f t="shared" si="188"/>
        <v>2.6716799999999998</v>
      </c>
      <c r="N2045" s="30"/>
      <c r="O2045" s="27">
        <v>73</v>
      </c>
      <c r="P2045" s="27">
        <v>7321</v>
      </c>
      <c r="Q2045" s="27" t="s">
        <v>2420</v>
      </c>
      <c r="R2045" s="31">
        <f>VLOOKUP(Q2045,[1]Страна!D$1:F$120,2,FALSE)</f>
        <v>0.05</v>
      </c>
      <c r="S2045" s="32" t="s">
        <v>457</v>
      </c>
      <c r="T2045" s="27" t="str">
        <f>VLOOKUP(S2045,[1]Страна!$A$2:$B$246,2,0)</f>
        <v xml:space="preserve">БЕЛАРУСЬ </v>
      </c>
      <c r="W2045" s="34"/>
      <c r="X2045" s="35"/>
      <c r="Y2045" s="35"/>
      <c r="Z2045" s="36"/>
      <c r="AA2045" s="37"/>
      <c r="AB2045" s="38"/>
      <c r="AC2045" s="39"/>
    </row>
    <row r="2046" spans="1:29" ht="10.5" customHeight="1">
      <c r="A2046" s="25" t="s">
        <v>2689</v>
      </c>
      <c r="B2046" s="26" t="s">
        <v>2690</v>
      </c>
      <c r="C2046" s="27">
        <v>3</v>
      </c>
      <c r="D2046" s="27" t="s">
        <v>220</v>
      </c>
      <c r="E2046" s="28">
        <v>9284</v>
      </c>
      <c r="F2046" s="28">
        <v>27852</v>
      </c>
      <c r="G2046" s="28"/>
      <c r="H2046" s="28">
        <v>30</v>
      </c>
      <c r="I2046" s="28">
        <v>34</v>
      </c>
      <c r="J2046" s="29">
        <v>0.33395999999999998</v>
      </c>
      <c r="K2046" s="28"/>
      <c r="L2046" s="28"/>
      <c r="M2046" s="29">
        <f t="shared" si="188"/>
        <v>1.0018799999999999</v>
      </c>
      <c r="N2046" s="30"/>
      <c r="O2046" s="27">
        <v>73</v>
      </c>
      <c r="P2046" s="27">
        <v>7321</v>
      </c>
      <c r="Q2046" s="27" t="s">
        <v>2420</v>
      </c>
      <c r="R2046" s="31">
        <f>VLOOKUP(Q2046,[1]Страна!D$1:F$120,2,FALSE)</f>
        <v>0.05</v>
      </c>
      <c r="S2046" s="32" t="s">
        <v>457</v>
      </c>
      <c r="T2046" s="27" t="str">
        <f>VLOOKUP(S2046,[1]Страна!$A$2:$B$246,2,0)</f>
        <v xml:space="preserve">БЕЛАРУСЬ </v>
      </c>
      <c r="W2046" s="34"/>
      <c r="X2046" s="35"/>
      <c r="Y2046" s="35"/>
      <c r="Z2046" s="36"/>
      <c r="AA2046" s="37"/>
      <c r="AB2046" s="38"/>
      <c r="AC2046" s="39"/>
    </row>
    <row r="2047" spans="1:29" ht="10.5" customHeight="1">
      <c r="A2047" s="25" t="s">
        <v>2691</v>
      </c>
      <c r="B2047" s="26" t="s">
        <v>2692</v>
      </c>
      <c r="C2047" s="27">
        <v>4</v>
      </c>
      <c r="D2047" s="27" t="s">
        <v>220</v>
      </c>
      <c r="E2047" s="28">
        <v>9284</v>
      </c>
      <c r="F2047" s="28">
        <v>37136</v>
      </c>
      <c r="G2047" s="28"/>
      <c r="H2047" s="28">
        <v>30</v>
      </c>
      <c r="I2047" s="28">
        <v>34</v>
      </c>
      <c r="J2047" s="29">
        <v>0.33395999999999998</v>
      </c>
      <c r="K2047" s="28"/>
      <c r="L2047" s="28"/>
      <c r="M2047" s="29">
        <f t="shared" si="188"/>
        <v>1.3358399999999999</v>
      </c>
      <c r="N2047" s="30"/>
      <c r="O2047" s="27">
        <v>73</v>
      </c>
      <c r="P2047" s="27">
        <v>7321</v>
      </c>
      <c r="Q2047" s="27" t="s">
        <v>2420</v>
      </c>
      <c r="R2047" s="31">
        <f>VLOOKUP(Q2047,[1]Страна!D$1:F$120,2,FALSE)</f>
        <v>0.05</v>
      </c>
      <c r="S2047" s="32" t="s">
        <v>457</v>
      </c>
      <c r="T2047" s="27" t="str">
        <f>VLOOKUP(S2047,[1]Страна!$A$2:$B$246,2,0)</f>
        <v xml:space="preserve">БЕЛАРУСЬ </v>
      </c>
      <c r="W2047" s="34"/>
      <c r="X2047" s="35"/>
      <c r="Y2047" s="35"/>
      <c r="Z2047" s="36"/>
      <c r="AA2047" s="37"/>
      <c r="AB2047" s="38"/>
      <c r="AC2047" s="39"/>
    </row>
    <row r="2048" spans="1:29" ht="10.5" customHeight="1">
      <c r="A2048" s="25" t="s">
        <v>2693</v>
      </c>
      <c r="B2048" s="26" t="s">
        <v>2694</v>
      </c>
      <c r="C2048" s="27">
        <v>10</v>
      </c>
      <c r="D2048" s="27" t="s">
        <v>220</v>
      </c>
      <c r="E2048" s="28">
        <v>10757</v>
      </c>
      <c r="F2048" s="28">
        <v>107570</v>
      </c>
      <c r="G2048" s="28">
        <v>5378.5</v>
      </c>
      <c r="H2048" s="28">
        <v>30</v>
      </c>
      <c r="I2048" s="28">
        <v>34</v>
      </c>
      <c r="J2048" s="29">
        <v>0.33395999999999998</v>
      </c>
      <c r="K2048" s="28">
        <v>300</v>
      </c>
      <c r="L2048" s="28">
        <v>340</v>
      </c>
      <c r="M2048" s="29">
        <f t="shared" si="188"/>
        <v>3.3395999999999999</v>
      </c>
      <c r="N2048" s="30">
        <v>0</v>
      </c>
      <c r="O2048" s="27">
        <v>73</v>
      </c>
      <c r="P2048" s="27">
        <v>7321</v>
      </c>
      <c r="Q2048" s="27" t="s">
        <v>2420</v>
      </c>
      <c r="R2048" s="31">
        <f>VLOOKUP(Q2048,[1]Страна!D$1:F$120,2,FALSE)</f>
        <v>0.05</v>
      </c>
      <c r="S2048" s="32" t="s">
        <v>457</v>
      </c>
      <c r="T2048" s="27" t="str">
        <f>VLOOKUP(S2048,[1]Страна!$A$2:$B$246,2,0)</f>
        <v xml:space="preserve">БЕЛАРУСЬ </v>
      </c>
      <c r="W2048" s="34"/>
      <c r="X2048" s="35"/>
      <c r="Y2048" s="35"/>
      <c r="Z2048" s="36"/>
      <c r="AA2048" s="37"/>
      <c r="AB2048" s="38"/>
      <c r="AC2048" s="39"/>
    </row>
    <row r="2049" spans="1:29" ht="10.5" customHeight="1">
      <c r="A2049" s="25" t="s">
        <v>2695</v>
      </c>
      <c r="B2049" s="26" t="s">
        <v>2696</v>
      </c>
      <c r="C2049" s="27">
        <v>8</v>
      </c>
      <c r="D2049" s="27" t="s">
        <v>220</v>
      </c>
      <c r="E2049" s="28">
        <v>10757</v>
      </c>
      <c r="F2049" s="28">
        <v>86056</v>
      </c>
      <c r="G2049" s="28">
        <v>4302.8</v>
      </c>
      <c r="H2049" s="28">
        <v>38</v>
      </c>
      <c r="I2049" s="28">
        <v>43</v>
      </c>
      <c r="J2049" s="29">
        <v>0.33395999999999998</v>
      </c>
      <c r="K2049" s="28">
        <v>304</v>
      </c>
      <c r="L2049" s="28">
        <v>344</v>
      </c>
      <c r="M2049" s="29">
        <f t="shared" si="188"/>
        <v>2.6716799999999998</v>
      </c>
      <c r="N2049" s="30">
        <v>0</v>
      </c>
      <c r="O2049" s="27">
        <v>73</v>
      </c>
      <c r="P2049" s="27">
        <v>7321</v>
      </c>
      <c r="Q2049" s="27" t="s">
        <v>2420</v>
      </c>
      <c r="R2049" s="31">
        <f>VLOOKUP(Q2049,[1]Страна!D$1:F$120,2,FALSE)</f>
        <v>0.05</v>
      </c>
      <c r="S2049" s="32" t="s">
        <v>457</v>
      </c>
      <c r="T2049" s="27" t="str">
        <f>VLOOKUP(S2049,[1]Страна!$A$2:$B$246,2,0)</f>
        <v xml:space="preserve">БЕЛАРУСЬ </v>
      </c>
      <c r="W2049" s="34"/>
      <c r="X2049" s="35"/>
      <c r="Y2049" s="35"/>
      <c r="Z2049" s="36"/>
      <c r="AA2049" s="37"/>
      <c r="AB2049" s="38"/>
      <c r="AC2049" s="39"/>
    </row>
    <row r="2050" spans="1:29" ht="10.5" customHeight="1">
      <c r="A2050" s="25" t="s">
        <v>2697</v>
      </c>
      <c r="B2050" s="26" t="s">
        <v>2698</v>
      </c>
      <c r="C2050" s="27">
        <v>1</v>
      </c>
      <c r="D2050" s="27" t="s">
        <v>220</v>
      </c>
      <c r="E2050" s="28">
        <v>11002</v>
      </c>
      <c r="F2050" s="28">
        <v>11002</v>
      </c>
      <c r="G2050" s="28">
        <v>550.1</v>
      </c>
      <c r="H2050" s="28">
        <v>38</v>
      </c>
      <c r="I2050" s="28">
        <v>43</v>
      </c>
      <c r="J2050" s="29">
        <v>0.33395999999999998</v>
      </c>
      <c r="K2050" s="28">
        <v>38</v>
      </c>
      <c r="L2050" s="28">
        <v>43</v>
      </c>
      <c r="M2050" s="29">
        <f t="shared" si="188"/>
        <v>0.33395999999999998</v>
      </c>
      <c r="N2050" s="30">
        <v>0</v>
      </c>
      <c r="O2050" s="27">
        <v>73</v>
      </c>
      <c r="P2050" s="27">
        <v>7321</v>
      </c>
      <c r="Q2050" s="27" t="s">
        <v>2420</v>
      </c>
      <c r="R2050" s="31">
        <f>VLOOKUP(Q2050,[1]Страна!D$1:F$120,2,FALSE)</f>
        <v>0.05</v>
      </c>
      <c r="S2050" s="32" t="s">
        <v>457</v>
      </c>
      <c r="T2050" s="27" t="str">
        <f>VLOOKUP(S2050,[1]Страна!$A$2:$B$246,2,0)</f>
        <v xml:space="preserve">БЕЛАРУСЬ </v>
      </c>
      <c r="W2050" s="34"/>
      <c r="X2050" s="35"/>
      <c r="Y2050" s="35"/>
      <c r="Z2050" s="36"/>
      <c r="AA2050" s="37"/>
      <c r="AB2050" s="38"/>
      <c r="AC2050" s="39"/>
    </row>
    <row r="2051" spans="1:29" ht="10.5" customHeight="1">
      <c r="A2051" s="25" t="s">
        <v>2699</v>
      </c>
      <c r="B2051" s="26" t="s">
        <v>2700</v>
      </c>
      <c r="C2051" s="27">
        <v>5</v>
      </c>
      <c r="D2051" s="27" t="s">
        <v>220</v>
      </c>
      <c r="E2051" s="28">
        <v>11569</v>
      </c>
      <c r="F2051" s="28">
        <v>57845</v>
      </c>
      <c r="G2051" s="28">
        <v>2892.25</v>
      </c>
      <c r="H2051" s="28">
        <v>38</v>
      </c>
      <c r="I2051" s="28">
        <v>43</v>
      </c>
      <c r="J2051" s="29">
        <v>0.33395999999999998</v>
      </c>
      <c r="K2051" s="28">
        <v>190</v>
      </c>
      <c r="L2051" s="28">
        <v>215</v>
      </c>
      <c r="M2051" s="29">
        <f t="shared" si="188"/>
        <v>1.6698</v>
      </c>
      <c r="N2051" s="30">
        <v>0</v>
      </c>
      <c r="O2051" s="27">
        <v>73</v>
      </c>
      <c r="P2051" s="27">
        <v>7321</v>
      </c>
      <c r="Q2051" s="27" t="s">
        <v>2420</v>
      </c>
      <c r="R2051" s="31">
        <f>VLOOKUP(Q2051,[1]Страна!D$1:F$120,2,FALSE)</f>
        <v>0.05</v>
      </c>
      <c r="S2051" s="32" t="s">
        <v>457</v>
      </c>
      <c r="T2051" s="27" t="str">
        <f>VLOOKUP(S2051,[1]Страна!$A$2:$B$246,2,0)</f>
        <v xml:space="preserve">БЕЛАРУСЬ </v>
      </c>
      <c r="W2051" s="34"/>
      <c r="X2051" s="35"/>
      <c r="Y2051" s="35"/>
      <c r="Z2051" s="36"/>
      <c r="AA2051" s="37"/>
      <c r="AB2051" s="38"/>
      <c r="AC2051" s="39"/>
    </row>
    <row r="2052" spans="1:29" ht="10.5" customHeight="1">
      <c r="A2052" s="25" t="s">
        <v>2701</v>
      </c>
      <c r="B2052" s="26" t="s">
        <v>2702</v>
      </c>
      <c r="C2052" s="27">
        <v>5</v>
      </c>
      <c r="D2052" s="27" t="s">
        <v>220</v>
      </c>
      <c r="E2052" s="28">
        <v>11569</v>
      </c>
      <c r="F2052" s="28">
        <v>57845</v>
      </c>
      <c r="G2052" s="28">
        <v>2892.25</v>
      </c>
      <c r="H2052" s="28">
        <v>38</v>
      </c>
      <c r="I2052" s="28">
        <v>43</v>
      </c>
      <c r="J2052" s="29">
        <v>0.33395999999999998</v>
      </c>
      <c r="K2052" s="28">
        <v>190</v>
      </c>
      <c r="L2052" s="28">
        <v>215</v>
      </c>
      <c r="M2052" s="29">
        <f t="shared" si="188"/>
        <v>1.6698</v>
      </c>
      <c r="N2052" s="30">
        <v>0</v>
      </c>
      <c r="O2052" s="27">
        <v>73</v>
      </c>
      <c r="P2052" s="27">
        <v>7321</v>
      </c>
      <c r="Q2052" s="27" t="s">
        <v>2420</v>
      </c>
      <c r="R2052" s="31">
        <f>VLOOKUP(Q2052,[1]Страна!D$1:F$120,2,FALSE)</f>
        <v>0.05</v>
      </c>
      <c r="S2052" s="32" t="s">
        <v>457</v>
      </c>
      <c r="T2052" s="27" t="str">
        <f>VLOOKUP(S2052,[1]Страна!$A$2:$B$246,2,0)</f>
        <v xml:space="preserve">БЕЛАРУСЬ </v>
      </c>
      <c r="W2052" s="34"/>
      <c r="X2052" s="35"/>
      <c r="Y2052" s="35"/>
      <c r="Z2052" s="36"/>
      <c r="AA2052" s="37"/>
      <c r="AB2052" s="38"/>
      <c r="AC2052" s="39"/>
    </row>
    <row r="2053" spans="1:29" ht="10.5" customHeight="1">
      <c r="A2053" s="25" t="s">
        <v>2703</v>
      </c>
      <c r="B2053" s="26" t="s">
        <v>2704</v>
      </c>
      <c r="C2053" s="27">
        <v>15</v>
      </c>
      <c r="D2053" s="27" t="s">
        <v>26</v>
      </c>
      <c r="E2053" s="28">
        <v>96</v>
      </c>
      <c r="F2053" s="28">
        <v>1440</v>
      </c>
      <c r="G2053" s="28"/>
      <c r="H2053" s="62">
        <v>27.85</v>
      </c>
      <c r="I2053" s="62">
        <v>29.5</v>
      </c>
      <c r="J2053" s="61">
        <f t="shared" ref="J2053:J2058" si="189">M2053/C2053</f>
        <v>0.27000000000000007</v>
      </c>
      <c r="K2053" s="28">
        <v>417.75</v>
      </c>
      <c r="L2053" s="28">
        <v>442.5</v>
      </c>
      <c r="M2053" s="71">
        <v>4.0500000000000007</v>
      </c>
      <c r="N2053" s="30">
        <f>VLOOKUP(A2053,[1]Страна!H$1:K$26,4,FALSE)</f>
        <v>2135675436248</v>
      </c>
      <c r="O2053" s="63">
        <v>73</v>
      </c>
      <c r="P2053" s="63">
        <v>7321</v>
      </c>
      <c r="Q2053" s="64" t="s">
        <v>415</v>
      </c>
      <c r="R2053" s="31">
        <f>VLOOKUP(Q2053,[1]Страна!D$1:F$120,2,FALSE)</f>
        <v>0.05</v>
      </c>
      <c r="S2053" s="32" t="s">
        <v>223</v>
      </c>
      <c r="T2053" s="27" t="str">
        <f>VLOOKUP(S2053,[1]Страна!$A$2:$B$246,2,0)</f>
        <v>ТУРЦИЯ</v>
      </c>
      <c r="W2053" s="34"/>
      <c r="X2053" s="35"/>
      <c r="Y2053" s="35"/>
      <c r="Z2053" s="36"/>
      <c r="AA2053" s="37"/>
      <c r="AB2053" s="38"/>
      <c r="AC2053" s="39"/>
    </row>
    <row r="2054" spans="1:29" ht="10.5" customHeight="1">
      <c r="A2054" s="25" t="s">
        <v>2705</v>
      </c>
      <c r="B2054" s="26" t="s">
        <v>2706</v>
      </c>
      <c r="C2054" s="27">
        <v>35</v>
      </c>
      <c r="D2054" s="27" t="s">
        <v>26</v>
      </c>
      <c r="E2054" s="28">
        <v>96</v>
      </c>
      <c r="F2054" s="28">
        <v>3360</v>
      </c>
      <c r="G2054" s="28"/>
      <c r="H2054" s="62">
        <v>27.85</v>
      </c>
      <c r="I2054" s="62">
        <v>29.45</v>
      </c>
      <c r="J2054" s="61">
        <f t="shared" si="189"/>
        <v>0.27</v>
      </c>
      <c r="K2054" s="28">
        <v>974.75</v>
      </c>
      <c r="L2054" s="28">
        <v>1030.75</v>
      </c>
      <c r="M2054" s="71">
        <v>9.4500000000000011</v>
      </c>
      <c r="N2054" s="30">
        <f>VLOOKUP(A2054,[1]Страна!H$1:K$26,4,FALSE)</f>
        <v>2131214172486</v>
      </c>
      <c r="O2054" s="63">
        <v>73</v>
      </c>
      <c r="P2054" s="63">
        <v>7321</v>
      </c>
      <c r="Q2054" s="64" t="s">
        <v>415</v>
      </c>
      <c r="R2054" s="31">
        <f>VLOOKUP(Q2054,[1]Страна!D$1:F$120,2,FALSE)</f>
        <v>0.05</v>
      </c>
      <c r="S2054" s="32" t="s">
        <v>223</v>
      </c>
      <c r="T2054" s="27" t="str">
        <f>VLOOKUP(S2054,[1]Страна!$A$2:$B$246,2,0)</f>
        <v>ТУРЦИЯ</v>
      </c>
      <c r="W2054" s="40"/>
      <c r="X2054" s="35"/>
      <c r="Y2054" s="35"/>
      <c r="Z2054" s="36"/>
      <c r="AA2054" s="37"/>
      <c r="AB2054" s="38"/>
      <c r="AC2054" s="39"/>
    </row>
    <row r="2055" spans="1:29" ht="10.5" customHeight="1">
      <c r="A2055" s="25" t="s">
        <v>2707</v>
      </c>
      <c r="B2055" s="26" t="s">
        <v>2708</v>
      </c>
      <c r="C2055" s="27">
        <v>15</v>
      </c>
      <c r="D2055" s="27" t="s">
        <v>26</v>
      </c>
      <c r="E2055" s="28">
        <v>99</v>
      </c>
      <c r="F2055" s="28">
        <v>1485</v>
      </c>
      <c r="G2055" s="28"/>
      <c r="H2055" s="62">
        <v>29.05</v>
      </c>
      <c r="I2055" s="62">
        <v>30.8</v>
      </c>
      <c r="J2055" s="61">
        <f t="shared" si="189"/>
        <v>0.27000000000000007</v>
      </c>
      <c r="K2055" s="28">
        <v>435.75</v>
      </c>
      <c r="L2055" s="28">
        <v>462</v>
      </c>
      <c r="M2055" s="71">
        <v>4.0500000000000007</v>
      </c>
      <c r="N2055" s="30">
        <f>VLOOKUP(A2055,[1]Страна!H$1:K$26,4,FALSE)</f>
        <v>2156798541862</v>
      </c>
      <c r="O2055" s="63">
        <v>73</v>
      </c>
      <c r="P2055" s="63">
        <v>7321</v>
      </c>
      <c r="Q2055" s="64" t="s">
        <v>415</v>
      </c>
      <c r="R2055" s="31">
        <f>VLOOKUP(Q2055,[1]Страна!D$1:F$120,2,FALSE)</f>
        <v>0.05</v>
      </c>
      <c r="S2055" s="32" t="s">
        <v>223</v>
      </c>
      <c r="T2055" s="27" t="str">
        <f>VLOOKUP(S2055,[1]Страна!$A$2:$B$246,2,0)</f>
        <v>ТУРЦИЯ</v>
      </c>
      <c r="W2055" s="40"/>
      <c r="X2055" s="35"/>
      <c r="Y2055" s="35"/>
      <c r="Z2055" s="36"/>
      <c r="AA2055" s="37"/>
      <c r="AB2055" s="38"/>
      <c r="AC2055" s="39"/>
    </row>
    <row r="2056" spans="1:29" ht="10.5" customHeight="1">
      <c r="A2056" s="25" t="s">
        <v>2709</v>
      </c>
      <c r="B2056" s="26" t="s">
        <v>2710</v>
      </c>
      <c r="C2056" s="27">
        <v>35</v>
      </c>
      <c r="D2056" s="27" t="s">
        <v>26</v>
      </c>
      <c r="E2056" s="28">
        <v>99</v>
      </c>
      <c r="F2056" s="28">
        <v>3465</v>
      </c>
      <c r="G2056" s="28"/>
      <c r="H2056" s="62">
        <v>29.05</v>
      </c>
      <c r="I2056" s="62">
        <v>30.75</v>
      </c>
      <c r="J2056" s="61">
        <f t="shared" si="189"/>
        <v>0.27</v>
      </c>
      <c r="K2056" s="28">
        <v>1016.75</v>
      </c>
      <c r="L2056" s="28">
        <v>1076.25</v>
      </c>
      <c r="M2056" s="71">
        <v>9.4500000000000011</v>
      </c>
      <c r="N2056" s="30">
        <f>VLOOKUP(A2056,[1]Страна!H$1:K$26,4,FALSE)</f>
        <v>2156875464862</v>
      </c>
      <c r="O2056" s="63">
        <v>73</v>
      </c>
      <c r="P2056" s="63">
        <v>7321</v>
      </c>
      <c r="Q2056" s="64" t="s">
        <v>415</v>
      </c>
      <c r="R2056" s="31">
        <f>VLOOKUP(Q2056,[1]Страна!D$1:F$120,2,FALSE)</f>
        <v>0.05</v>
      </c>
      <c r="S2056" s="32" t="s">
        <v>223</v>
      </c>
      <c r="T2056" s="27" t="str">
        <f>VLOOKUP(S2056,[1]Страна!$A$2:$B$246,2,0)</f>
        <v>ТУРЦИЯ</v>
      </c>
      <c r="W2056" s="40"/>
      <c r="X2056" s="35"/>
      <c r="Y2056" s="35"/>
      <c r="Z2056" s="36"/>
      <c r="AA2056" s="37"/>
      <c r="AB2056" s="38"/>
      <c r="AC2056" s="39"/>
    </row>
    <row r="2057" spans="1:29" ht="10.5" customHeight="1">
      <c r="A2057" s="25" t="s">
        <v>2711</v>
      </c>
      <c r="B2057" s="26" t="s">
        <v>2712</v>
      </c>
      <c r="C2057" s="27">
        <v>134</v>
      </c>
      <c r="D2057" s="27" t="s">
        <v>26</v>
      </c>
      <c r="E2057" s="28">
        <v>78</v>
      </c>
      <c r="F2057" s="28">
        <v>10452</v>
      </c>
      <c r="G2057" s="28"/>
      <c r="H2057" s="62">
        <v>23.15</v>
      </c>
      <c r="I2057" s="62">
        <v>25.05</v>
      </c>
      <c r="J2057" s="61">
        <f t="shared" si="189"/>
        <v>0.27</v>
      </c>
      <c r="K2057" s="28">
        <v>3102.1</v>
      </c>
      <c r="L2057" s="28">
        <v>3356.7</v>
      </c>
      <c r="M2057" s="71">
        <v>36.18</v>
      </c>
      <c r="N2057" s="30">
        <f>VLOOKUP(A2057,[1]Страна!H$1:K$26,4,FALSE)</f>
        <v>2113141516724</v>
      </c>
      <c r="O2057" s="63">
        <v>73</v>
      </c>
      <c r="P2057" s="63">
        <v>7321</v>
      </c>
      <c r="Q2057" s="64" t="s">
        <v>415</v>
      </c>
      <c r="R2057" s="31">
        <f>VLOOKUP(Q2057,[1]Страна!D$1:F$120,2,FALSE)</f>
        <v>0.05</v>
      </c>
      <c r="S2057" s="32" t="s">
        <v>223</v>
      </c>
      <c r="T2057" s="27" t="str">
        <f>VLOOKUP(S2057,[1]Страна!$A$2:$B$246,2,0)</f>
        <v>ТУРЦИЯ</v>
      </c>
      <c r="W2057" s="40"/>
      <c r="X2057" s="35"/>
      <c r="Y2057" s="35"/>
      <c r="Z2057" s="36"/>
      <c r="AA2057" s="37"/>
      <c r="AB2057" s="38"/>
      <c r="AC2057" s="39"/>
    </row>
    <row r="2058" spans="1:29" ht="10.5" customHeight="1">
      <c r="A2058" s="25" t="s">
        <v>2713</v>
      </c>
      <c r="B2058" s="26" t="s">
        <v>2714</v>
      </c>
      <c r="C2058" s="27">
        <v>15</v>
      </c>
      <c r="D2058" s="27" t="s">
        <v>26</v>
      </c>
      <c r="E2058" s="28">
        <v>100</v>
      </c>
      <c r="F2058" s="28">
        <v>1500</v>
      </c>
      <c r="G2058" s="28"/>
      <c r="H2058" s="62">
        <v>30.5</v>
      </c>
      <c r="I2058" s="62">
        <v>32.35</v>
      </c>
      <c r="J2058" s="61">
        <f t="shared" si="189"/>
        <v>0.3</v>
      </c>
      <c r="K2058" s="28">
        <v>457.5</v>
      </c>
      <c r="L2058" s="28">
        <v>485.25</v>
      </c>
      <c r="M2058" s="71">
        <v>4.5</v>
      </c>
      <c r="N2058" s="30">
        <f>VLOOKUP(A2058,[1]Страна!H$1:K$26,4,FALSE)</f>
        <v>2174675664862</v>
      </c>
      <c r="O2058" s="63">
        <v>73</v>
      </c>
      <c r="P2058" s="63">
        <v>7321</v>
      </c>
      <c r="Q2058" s="64" t="s">
        <v>415</v>
      </c>
      <c r="R2058" s="31">
        <f>VLOOKUP(Q2058,[1]Страна!D$1:F$120,2,FALSE)</f>
        <v>0.05</v>
      </c>
      <c r="S2058" s="32" t="s">
        <v>223</v>
      </c>
      <c r="T2058" s="27" t="str">
        <f>VLOOKUP(S2058,[1]Страна!$A$2:$B$246,2,0)</f>
        <v>ТУРЦИЯ</v>
      </c>
      <c r="W2058" s="40"/>
      <c r="X2058" s="35"/>
      <c r="Y2058" s="35"/>
      <c r="Z2058" s="36"/>
      <c r="AA2058" s="37"/>
      <c r="AB2058" s="38"/>
      <c r="AC2058" s="39"/>
    </row>
    <row r="2059" spans="1:29" ht="10.5" customHeight="1">
      <c r="A2059" s="25" t="s">
        <v>2715</v>
      </c>
      <c r="B2059" s="26" t="s">
        <v>2716</v>
      </c>
      <c r="C2059" s="27">
        <v>15</v>
      </c>
      <c r="D2059" s="27" t="s">
        <v>26</v>
      </c>
      <c r="E2059" s="28">
        <v>132</v>
      </c>
      <c r="F2059" s="28">
        <v>1980</v>
      </c>
      <c r="G2059" s="28"/>
      <c r="H2059" s="28">
        <v>29.95</v>
      </c>
      <c r="I2059" s="28">
        <v>31.65</v>
      </c>
      <c r="J2059" s="29">
        <v>0.27</v>
      </c>
      <c r="K2059" s="28">
        <v>449.25</v>
      </c>
      <c r="L2059" s="28">
        <v>474.75</v>
      </c>
      <c r="M2059" s="29">
        <v>4.0500000000000007</v>
      </c>
      <c r="N2059" s="30">
        <v>2156437884862</v>
      </c>
      <c r="O2059" s="27">
        <v>73</v>
      </c>
      <c r="P2059" s="27">
        <v>7321</v>
      </c>
      <c r="Q2059" s="27" t="s">
        <v>2420</v>
      </c>
      <c r="R2059" s="31">
        <f>VLOOKUP(Q2059,[1]Страна!D$1:F$120,2,FALSE)</f>
        <v>0.05</v>
      </c>
      <c r="S2059" s="32" t="s">
        <v>223</v>
      </c>
      <c r="T2059" s="27" t="str">
        <f>VLOOKUP(S2059,[1]Страна!$A$2:$B$246,2,0)</f>
        <v>ТУРЦИЯ</v>
      </c>
      <c r="W2059" s="40"/>
      <c r="X2059" s="35"/>
      <c r="Y2059" s="35"/>
      <c r="Z2059" s="36"/>
      <c r="AA2059" s="37"/>
      <c r="AB2059" s="38"/>
      <c r="AC2059" s="39"/>
    </row>
    <row r="2060" spans="1:29" ht="10.5" customHeight="1">
      <c r="A2060" s="25" t="s">
        <v>2717</v>
      </c>
      <c r="B2060" s="26" t="s">
        <v>2718</v>
      </c>
      <c r="C2060" s="27">
        <v>15</v>
      </c>
      <c r="D2060" s="27" t="s">
        <v>26</v>
      </c>
      <c r="E2060" s="28">
        <v>127</v>
      </c>
      <c r="F2060" s="28">
        <v>1905</v>
      </c>
      <c r="G2060" s="28"/>
      <c r="H2060" s="28">
        <v>30</v>
      </c>
      <c r="I2060" s="28">
        <v>31.6</v>
      </c>
      <c r="J2060" s="29">
        <v>0.27</v>
      </c>
      <c r="K2060" s="28">
        <v>450</v>
      </c>
      <c r="L2060" s="28">
        <v>474</v>
      </c>
      <c r="M2060" s="29">
        <v>4.0500000000000007</v>
      </c>
      <c r="N2060" s="30">
        <v>2145763468624</v>
      </c>
      <c r="O2060" s="27">
        <v>73</v>
      </c>
      <c r="P2060" s="27">
        <v>7321</v>
      </c>
      <c r="Q2060" s="27" t="s">
        <v>2420</v>
      </c>
      <c r="R2060" s="31">
        <f>VLOOKUP(Q2060,[1]Страна!D$1:F$120,2,FALSE)</f>
        <v>0.05</v>
      </c>
      <c r="S2060" s="32" t="s">
        <v>223</v>
      </c>
      <c r="T2060" s="27" t="str">
        <f>VLOOKUP(S2060,[1]Страна!$A$2:$B$246,2,0)</f>
        <v>ТУРЦИЯ</v>
      </c>
      <c r="W2060" s="34"/>
      <c r="X2060" s="35"/>
      <c r="Y2060" s="35"/>
      <c r="Z2060" s="36"/>
      <c r="AA2060" s="37"/>
      <c r="AB2060" s="38"/>
      <c r="AC2060" s="39"/>
    </row>
    <row r="2061" spans="1:29" ht="10.5" customHeight="1">
      <c r="A2061" s="25" t="s">
        <v>2719</v>
      </c>
      <c r="B2061" s="26" t="s">
        <v>2720</v>
      </c>
      <c r="C2061" s="27">
        <v>15</v>
      </c>
      <c r="D2061" s="27" t="s">
        <v>26</v>
      </c>
      <c r="E2061" s="28">
        <v>134</v>
      </c>
      <c r="F2061" s="28">
        <v>2010</v>
      </c>
      <c r="G2061" s="28"/>
      <c r="H2061" s="28">
        <v>29.95</v>
      </c>
      <c r="I2061" s="28">
        <v>31.6</v>
      </c>
      <c r="J2061" s="29">
        <v>0.27</v>
      </c>
      <c r="K2061" s="28">
        <v>449.25</v>
      </c>
      <c r="L2061" s="28">
        <v>474</v>
      </c>
      <c r="M2061" s="29">
        <v>4.0500000000000007</v>
      </c>
      <c r="N2061" s="30">
        <v>2147895624862</v>
      </c>
      <c r="O2061" s="27">
        <v>73</v>
      </c>
      <c r="P2061" s="27">
        <v>7321</v>
      </c>
      <c r="Q2061" s="27" t="s">
        <v>2420</v>
      </c>
      <c r="R2061" s="31">
        <f>VLOOKUP(Q2061,[1]Страна!D$1:F$120,2,FALSE)</f>
        <v>0.05</v>
      </c>
      <c r="S2061" s="32" t="s">
        <v>223</v>
      </c>
      <c r="T2061" s="27" t="str">
        <f>VLOOKUP(S2061,[1]Страна!$A$2:$B$246,2,0)</f>
        <v>ТУРЦИЯ</v>
      </c>
      <c r="W2061" s="34"/>
      <c r="X2061" s="35"/>
      <c r="Y2061" s="35"/>
      <c r="Z2061" s="36"/>
      <c r="AA2061" s="37"/>
      <c r="AB2061" s="38"/>
      <c r="AC2061" s="39"/>
    </row>
    <row r="2062" spans="1:29" ht="10.5" customHeight="1">
      <c r="A2062" s="25" t="s">
        <v>2721</v>
      </c>
      <c r="B2062" s="26" t="s">
        <v>2722</v>
      </c>
      <c r="C2062" s="27">
        <v>15</v>
      </c>
      <c r="D2062" s="27" t="s">
        <v>26</v>
      </c>
      <c r="E2062" s="28">
        <v>132</v>
      </c>
      <c r="F2062" s="28">
        <v>1980</v>
      </c>
      <c r="G2062" s="28"/>
      <c r="H2062" s="28">
        <v>30</v>
      </c>
      <c r="I2062" s="28">
        <v>31.65</v>
      </c>
      <c r="J2062" s="29">
        <v>0.27</v>
      </c>
      <c r="K2062" s="28">
        <v>450</v>
      </c>
      <c r="L2062" s="28">
        <v>474.75</v>
      </c>
      <c r="M2062" s="29">
        <v>4.0500000000000007</v>
      </c>
      <c r="N2062" s="30">
        <v>2174567822486</v>
      </c>
      <c r="O2062" s="27">
        <v>73</v>
      </c>
      <c r="P2062" s="27">
        <v>7321</v>
      </c>
      <c r="Q2062" s="27" t="s">
        <v>2420</v>
      </c>
      <c r="R2062" s="31">
        <f>VLOOKUP(Q2062,[1]Страна!D$1:F$120,2,FALSE)</f>
        <v>0.05</v>
      </c>
      <c r="S2062" s="32" t="s">
        <v>223</v>
      </c>
      <c r="T2062" s="27" t="str">
        <f>VLOOKUP(S2062,[1]Страна!$A$2:$B$246,2,0)</f>
        <v>ТУРЦИЯ</v>
      </c>
      <c r="W2062" s="34"/>
      <c r="X2062" s="35"/>
      <c r="Y2062" s="35"/>
      <c r="Z2062" s="36"/>
      <c r="AA2062" s="37"/>
      <c r="AB2062" s="38"/>
      <c r="AC2062" s="39"/>
    </row>
    <row r="2063" spans="1:29" ht="10.5" customHeight="1">
      <c r="A2063" s="25" t="s">
        <v>2723</v>
      </c>
      <c r="B2063" s="26" t="s">
        <v>2724</v>
      </c>
      <c r="C2063" s="27">
        <v>15</v>
      </c>
      <c r="D2063" s="27" t="s">
        <v>26</v>
      </c>
      <c r="E2063" s="28">
        <v>121</v>
      </c>
      <c r="F2063" s="28">
        <v>1815</v>
      </c>
      <c r="G2063" s="28"/>
      <c r="H2063" s="28">
        <v>29.9</v>
      </c>
      <c r="I2063" s="28">
        <v>31.55</v>
      </c>
      <c r="J2063" s="29">
        <v>0.27</v>
      </c>
      <c r="K2063" s="28">
        <v>448.5</v>
      </c>
      <c r="L2063" s="28">
        <v>473.25</v>
      </c>
      <c r="M2063" s="29">
        <v>4.0500000000000007</v>
      </c>
      <c r="N2063" s="30">
        <v>2135467840628</v>
      </c>
      <c r="O2063" s="27">
        <v>73</v>
      </c>
      <c r="P2063" s="27">
        <v>7321</v>
      </c>
      <c r="Q2063" s="27" t="s">
        <v>2420</v>
      </c>
      <c r="R2063" s="31">
        <f>VLOOKUP(Q2063,[1]Страна!D$1:F$120,2,FALSE)</f>
        <v>0.05</v>
      </c>
      <c r="S2063" s="32" t="s">
        <v>223</v>
      </c>
      <c r="T2063" s="27" t="str">
        <f>VLOOKUP(S2063,[1]Страна!$A$2:$B$246,2,0)</f>
        <v>ТУРЦИЯ</v>
      </c>
      <c r="W2063" s="34"/>
      <c r="X2063" s="35"/>
      <c r="Y2063" s="35"/>
      <c r="Z2063" s="36"/>
      <c r="AA2063" s="37"/>
      <c r="AB2063" s="38"/>
      <c r="AC2063" s="39"/>
    </row>
    <row r="2064" spans="1:29" ht="10.5" customHeight="1">
      <c r="A2064" s="25" t="s">
        <v>2725</v>
      </c>
      <c r="B2064" s="26" t="s">
        <v>2726</v>
      </c>
      <c r="C2064" s="27">
        <v>15</v>
      </c>
      <c r="D2064" s="27" t="s">
        <v>26</v>
      </c>
      <c r="E2064" s="28">
        <v>104</v>
      </c>
      <c r="F2064" s="28">
        <v>1560</v>
      </c>
      <c r="G2064" s="28"/>
      <c r="H2064" s="28">
        <v>31.65</v>
      </c>
      <c r="I2064" s="28">
        <v>33.549999999999997</v>
      </c>
      <c r="J2064" s="29">
        <v>0.3</v>
      </c>
      <c r="K2064" s="28">
        <v>474.75</v>
      </c>
      <c r="L2064" s="28">
        <v>503.24999999999994</v>
      </c>
      <c r="M2064" s="29">
        <v>4.5</v>
      </c>
      <c r="N2064" s="30">
        <v>2178945604848</v>
      </c>
      <c r="O2064" s="27">
        <v>73</v>
      </c>
      <c r="P2064" s="27">
        <v>7321</v>
      </c>
      <c r="Q2064" s="27" t="s">
        <v>2420</v>
      </c>
      <c r="R2064" s="31">
        <f>VLOOKUP(Q2064,[1]Страна!D$1:F$120,2,FALSE)</f>
        <v>0.05</v>
      </c>
      <c r="S2064" s="32" t="s">
        <v>223</v>
      </c>
      <c r="T2064" s="27" t="str">
        <f>VLOOKUP(S2064,[1]Страна!$A$2:$B$246,2,0)</f>
        <v>ТУРЦИЯ</v>
      </c>
      <c r="W2064" s="34"/>
      <c r="X2064" s="35"/>
      <c r="Y2064" s="35"/>
      <c r="Z2064" s="36"/>
      <c r="AA2064" s="37"/>
      <c r="AB2064" s="38"/>
      <c r="AC2064" s="39"/>
    </row>
    <row r="2065" spans="1:29" ht="10.5" customHeight="1">
      <c r="A2065" s="25" t="s">
        <v>2727</v>
      </c>
      <c r="B2065" s="26" t="s">
        <v>2728</v>
      </c>
      <c r="C2065" s="27">
        <v>10</v>
      </c>
      <c r="D2065" s="27" t="s">
        <v>26</v>
      </c>
      <c r="E2065" s="28">
        <v>175</v>
      </c>
      <c r="F2065" s="28">
        <v>1750</v>
      </c>
      <c r="G2065" s="28"/>
      <c r="H2065" s="28">
        <v>41.6</v>
      </c>
      <c r="I2065" s="28">
        <v>43.6</v>
      </c>
      <c r="J2065" s="29">
        <v>0.3</v>
      </c>
      <c r="K2065" s="28">
        <v>416</v>
      </c>
      <c r="L2065" s="28">
        <v>436</v>
      </c>
      <c r="M2065" s="29">
        <v>3</v>
      </c>
      <c r="N2065" s="30">
        <v>2156743862486</v>
      </c>
      <c r="O2065" s="27">
        <v>73</v>
      </c>
      <c r="P2065" s="27">
        <v>7321</v>
      </c>
      <c r="Q2065" s="27" t="s">
        <v>2420</v>
      </c>
      <c r="R2065" s="31">
        <f>VLOOKUP(Q2065,[1]Страна!D$1:F$120,2,FALSE)</f>
        <v>0.05</v>
      </c>
      <c r="S2065" s="32" t="s">
        <v>223</v>
      </c>
      <c r="T2065" s="27" t="str">
        <f>VLOOKUP(S2065,[1]Страна!$A$2:$B$246,2,0)</f>
        <v>ТУРЦИЯ</v>
      </c>
      <c r="W2065" s="34"/>
      <c r="X2065" s="35"/>
      <c r="Y2065" s="35"/>
      <c r="Z2065" s="36"/>
      <c r="AA2065" s="37"/>
      <c r="AB2065" s="38"/>
      <c r="AC2065" s="39"/>
    </row>
    <row r="2066" spans="1:29" ht="10.5" customHeight="1">
      <c r="A2066" s="25">
        <v>63632</v>
      </c>
      <c r="B2066" s="26" t="s">
        <v>2729</v>
      </c>
      <c r="C2066" s="27">
        <v>1</v>
      </c>
      <c r="D2066" s="27" t="s">
        <v>26</v>
      </c>
      <c r="E2066" s="28">
        <v>7157</v>
      </c>
      <c r="F2066" s="28">
        <v>7157</v>
      </c>
      <c r="G2066" s="28">
        <v>357.85</v>
      </c>
      <c r="H2066" s="28">
        <v>40</v>
      </c>
      <c r="I2066" s="28">
        <v>44</v>
      </c>
      <c r="J2066" s="29">
        <v>0.33395999999999998</v>
      </c>
      <c r="K2066" s="28">
        <v>40</v>
      </c>
      <c r="L2066" s="28">
        <v>44</v>
      </c>
      <c r="M2066" s="29">
        <f t="shared" ref="M2066:M2073" si="190">C2066*J2066</f>
        <v>0.33395999999999998</v>
      </c>
      <c r="N2066" s="30">
        <v>0</v>
      </c>
      <c r="O2066" s="27">
        <v>73</v>
      </c>
      <c r="P2066" s="27">
        <v>7321</v>
      </c>
      <c r="Q2066" s="27" t="s">
        <v>2420</v>
      </c>
      <c r="R2066" s="31">
        <f>VLOOKUP(Q2066,[1]Страна!D$1:F$120,2,FALSE)</f>
        <v>0.05</v>
      </c>
      <c r="S2066" s="32" t="s">
        <v>1966</v>
      </c>
      <c r="T2066" s="27" t="str">
        <f>VLOOKUP(S2066,[1]Страна!$A$2:$B$246,2,0)</f>
        <v xml:space="preserve">УКРАИНА </v>
      </c>
      <c r="W2066" s="34"/>
      <c r="X2066" s="35"/>
      <c r="Y2066" s="35"/>
      <c r="Z2066" s="36"/>
      <c r="AA2066" s="37"/>
      <c r="AB2066" s="38"/>
      <c r="AC2066" s="39"/>
    </row>
    <row r="2067" spans="1:29" ht="10.5" customHeight="1">
      <c r="A2067" s="25">
        <v>53334</v>
      </c>
      <c r="B2067" s="26" t="s">
        <v>2730</v>
      </c>
      <c r="C2067" s="27">
        <v>1</v>
      </c>
      <c r="D2067" s="27" t="s">
        <v>26</v>
      </c>
      <c r="E2067" s="28">
        <v>6809</v>
      </c>
      <c r="F2067" s="28">
        <v>6809</v>
      </c>
      <c r="G2067" s="28">
        <v>340.45000000000005</v>
      </c>
      <c r="H2067" s="28">
        <v>40.5</v>
      </c>
      <c r="I2067" s="28">
        <v>44.5</v>
      </c>
      <c r="J2067" s="29">
        <v>0.417105</v>
      </c>
      <c r="K2067" s="28">
        <v>40.5</v>
      </c>
      <c r="L2067" s="28">
        <v>44.5</v>
      </c>
      <c r="M2067" s="29">
        <f t="shared" si="190"/>
        <v>0.417105</v>
      </c>
      <c r="N2067" s="30">
        <v>0</v>
      </c>
      <c r="O2067" s="27">
        <v>73</v>
      </c>
      <c r="P2067" s="27">
        <v>7321</v>
      </c>
      <c r="Q2067" s="27" t="s">
        <v>415</v>
      </c>
      <c r="R2067" s="31">
        <f>VLOOKUP(Q2067,[1]Страна!D$1:F$120,2,FALSE)</f>
        <v>0.05</v>
      </c>
      <c r="S2067" s="32" t="s">
        <v>457</v>
      </c>
      <c r="T2067" s="27" t="str">
        <f>VLOOKUP(S2067,[1]Страна!$A$2:$B$246,2,0)</f>
        <v xml:space="preserve">БЕЛАРУСЬ </v>
      </c>
      <c r="W2067" s="34"/>
      <c r="X2067" s="35"/>
      <c r="Y2067" s="35"/>
      <c r="Z2067" s="36"/>
      <c r="AA2067" s="37"/>
      <c r="AB2067" s="38"/>
      <c r="AC2067" s="39"/>
    </row>
    <row r="2068" spans="1:29" ht="10.5" customHeight="1">
      <c r="A2068" s="25" t="s">
        <v>2731</v>
      </c>
      <c r="B2068" s="26" t="s">
        <v>2732</v>
      </c>
      <c r="C2068" s="27">
        <v>15</v>
      </c>
      <c r="D2068" s="27" t="s">
        <v>220</v>
      </c>
      <c r="E2068" s="28">
        <v>9750</v>
      </c>
      <c r="F2068" s="28">
        <v>146250</v>
      </c>
      <c r="G2068" s="28">
        <v>4387.5</v>
      </c>
      <c r="H2068" s="28">
        <v>30</v>
      </c>
      <c r="I2068" s="28">
        <v>34</v>
      </c>
      <c r="J2068" s="29">
        <v>0.417105</v>
      </c>
      <c r="K2068" s="28">
        <v>450</v>
      </c>
      <c r="L2068" s="28">
        <v>510</v>
      </c>
      <c r="M2068" s="29">
        <f t="shared" si="190"/>
        <v>6.2565749999999998</v>
      </c>
      <c r="N2068" s="30">
        <v>0</v>
      </c>
      <c r="O2068" s="27">
        <v>85</v>
      </c>
      <c r="P2068" s="27">
        <v>8516</v>
      </c>
      <c r="Q2068" s="27" t="s">
        <v>2428</v>
      </c>
      <c r="R2068" s="31">
        <f>VLOOKUP(Q2068,[1]Страна!D$1:F$120,2,FALSE)</f>
        <v>0.03</v>
      </c>
      <c r="S2068" s="32" t="s">
        <v>457</v>
      </c>
      <c r="T2068" s="27" t="str">
        <f>VLOOKUP(S2068,[1]Страна!$A$2:$B$246,2,0)</f>
        <v xml:space="preserve">БЕЛАРУСЬ </v>
      </c>
      <c r="W2068" s="34"/>
      <c r="X2068" s="35"/>
      <c r="Y2068" s="35"/>
      <c r="Z2068" s="36"/>
      <c r="AA2068" s="37"/>
      <c r="AB2068" s="38"/>
      <c r="AC2068" s="39"/>
    </row>
    <row r="2069" spans="1:29" ht="10.5" customHeight="1">
      <c r="A2069" s="25" t="s">
        <v>2733</v>
      </c>
      <c r="B2069" s="26" t="s">
        <v>2734</v>
      </c>
      <c r="C2069" s="27">
        <v>5</v>
      </c>
      <c r="D2069" s="27" t="s">
        <v>220</v>
      </c>
      <c r="E2069" s="28">
        <v>9750</v>
      </c>
      <c r="F2069" s="28">
        <v>48750</v>
      </c>
      <c r="G2069" s="28">
        <v>1462.5</v>
      </c>
      <c r="H2069" s="28">
        <v>30</v>
      </c>
      <c r="I2069" s="28">
        <v>34</v>
      </c>
      <c r="J2069" s="29">
        <v>0.417105</v>
      </c>
      <c r="K2069" s="28">
        <v>150</v>
      </c>
      <c r="L2069" s="28">
        <v>170</v>
      </c>
      <c r="M2069" s="29">
        <f t="shared" si="190"/>
        <v>2.0855250000000001</v>
      </c>
      <c r="N2069" s="30">
        <v>0</v>
      </c>
      <c r="O2069" s="27">
        <v>85</v>
      </c>
      <c r="P2069" s="27">
        <v>8516</v>
      </c>
      <c r="Q2069" s="27" t="s">
        <v>2428</v>
      </c>
      <c r="R2069" s="31">
        <f>VLOOKUP(Q2069,[1]Страна!D$1:F$120,2,FALSE)</f>
        <v>0.03</v>
      </c>
      <c r="S2069" s="32" t="s">
        <v>457</v>
      </c>
      <c r="T2069" s="27" t="str">
        <f>VLOOKUP(S2069,[1]Страна!$A$2:$B$246,2,0)</f>
        <v xml:space="preserve">БЕЛАРУСЬ </v>
      </c>
      <c r="W2069" s="34"/>
      <c r="X2069" s="35"/>
      <c r="Y2069" s="35"/>
      <c r="Z2069" s="36"/>
      <c r="AA2069" s="37"/>
      <c r="AB2069" s="38"/>
      <c r="AC2069" s="39"/>
    </row>
    <row r="2070" spans="1:29" ht="10.5" customHeight="1">
      <c r="A2070" s="25" t="s">
        <v>2735</v>
      </c>
      <c r="B2070" s="26" t="s">
        <v>2736</v>
      </c>
      <c r="C2070" s="27">
        <v>8</v>
      </c>
      <c r="D2070" s="27" t="s">
        <v>220</v>
      </c>
      <c r="E2070" s="28">
        <v>9738</v>
      </c>
      <c r="F2070" s="28">
        <v>77904</v>
      </c>
      <c r="G2070" s="28">
        <v>2337.12</v>
      </c>
      <c r="H2070" s="28">
        <v>30</v>
      </c>
      <c r="I2070" s="28">
        <v>34</v>
      </c>
      <c r="J2070" s="29">
        <v>0.417105</v>
      </c>
      <c r="K2070" s="28">
        <v>240</v>
      </c>
      <c r="L2070" s="28">
        <v>272</v>
      </c>
      <c r="M2070" s="29">
        <f t="shared" si="190"/>
        <v>3.33684</v>
      </c>
      <c r="N2070" s="30">
        <v>0</v>
      </c>
      <c r="O2070" s="27">
        <v>85</v>
      </c>
      <c r="P2070" s="27">
        <v>8516</v>
      </c>
      <c r="Q2070" s="27" t="s">
        <v>2428</v>
      </c>
      <c r="R2070" s="31">
        <f>VLOOKUP(Q2070,[1]Страна!D$1:F$120,2,FALSE)</f>
        <v>0.03</v>
      </c>
      <c r="S2070" s="32" t="s">
        <v>457</v>
      </c>
      <c r="T2070" s="27" t="str">
        <f>VLOOKUP(S2070,[1]Страна!$A$2:$B$246,2,0)</f>
        <v xml:space="preserve">БЕЛАРУСЬ </v>
      </c>
      <c r="W2070" s="34"/>
      <c r="X2070" s="35"/>
      <c r="Y2070" s="35"/>
      <c r="Z2070" s="36"/>
      <c r="AA2070" s="37"/>
      <c r="AB2070" s="38"/>
      <c r="AC2070" s="39"/>
    </row>
    <row r="2071" spans="1:29" ht="10.5" customHeight="1">
      <c r="A2071" s="25" t="s">
        <v>2737</v>
      </c>
      <c r="B2071" s="26" t="s">
        <v>2738</v>
      </c>
      <c r="C2071" s="27">
        <v>5</v>
      </c>
      <c r="D2071" s="27" t="s">
        <v>220</v>
      </c>
      <c r="E2071" s="28">
        <v>9738</v>
      </c>
      <c r="F2071" s="28">
        <v>48690</v>
      </c>
      <c r="G2071" s="28">
        <v>1460.7</v>
      </c>
      <c r="H2071" s="28">
        <v>30</v>
      </c>
      <c r="I2071" s="28">
        <v>34</v>
      </c>
      <c r="J2071" s="29">
        <v>0.417105</v>
      </c>
      <c r="K2071" s="28">
        <v>150</v>
      </c>
      <c r="L2071" s="28">
        <v>170</v>
      </c>
      <c r="M2071" s="29">
        <f t="shared" si="190"/>
        <v>2.0855250000000001</v>
      </c>
      <c r="N2071" s="30">
        <v>0</v>
      </c>
      <c r="O2071" s="27">
        <v>85</v>
      </c>
      <c r="P2071" s="27">
        <v>8516</v>
      </c>
      <c r="Q2071" s="27" t="s">
        <v>2428</v>
      </c>
      <c r="R2071" s="31">
        <f>VLOOKUP(Q2071,[1]Страна!D$1:F$120,2,FALSE)</f>
        <v>0.03</v>
      </c>
      <c r="S2071" s="32" t="s">
        <v>457</v>
      </c>
      <c r="T2071" s="27" t="str">
        <f>VLOOKUP(S2071,[1]Страна!$A$2:$B$246,2,0)</f>
        <v xml:space="preserve">БЕЛАРУСЬ </v>
      </c>
      <c r="W2071" s="34"/>
      <c r="X2071" s="35"/>
      <c r="Y2071" s="35"/>
      <c r="Z2071" s="36"/>
      <c r="AA2071" s="37"/>
      <c r="AB2071" s="38"/>
      <c r="AC2071" s="39"/>
    </row>
    <row r="2072" spans="1:29" ht="10.5" customHeight="1">
      <c r="A2072" s="25" t="s">
        <v>2739</v>
      </c>
      <c r="B2072" s="26" t="s">
        <v>2740</v>
      </c>
      <c r="C2072" s="27">
        <v>5</v>
      </c>
      <c r="D2072" s="27" t="s">
        <v>220</v>
      </c>
      <c r="E2072" s="28">
        <v>13174</v>
      </c>
      <c r="F2072" s="28">
        <v>65870</v>
      </c>
      <c r="G2072" s="28">
        <v>1976.1</v>
      </c>
      <c r="H2072" s="28">
        <v>30</v>
      </c>
      <c r="I2072" s="28">
        <v>34</v>
      </c>
      <c r="J2072" s="29">
        <v>0.417105</v>
      </c>
      <c r="K2072" s="28">
        <v>150</v>
      </c>
      <c r="L2072" s="28">
        <v>170</v>
      </c>
      <c r="M2072" s="29">
        <f t="shared" si="190"/>
        <v>2.0855250000000001</v>
      </c>
      <c r="N2072" s="30">
        <v>0</v>
      </c>
      <c r="O2072" s="27">
        <v>85</v>
      </c>
      <c r="P2072" s="27">
        <v>8516</v>
      </c>
      <c r="Q2072" s="27" t="s">
        <v>2428</v>
      </c>
      <c r="R2072" s="31">
        <f>VLOOKUP(Q2072,[1]Страна!D$1:F$120,2,FALSE)</f>
        <v>0.03</v>
      </c>
      <c r="S2072" s="32" t="s">
        <v>457</v>
      </c>
      <c r="T2072" s="27" t="str">
        <f>VLOOKUP(S2072,[1]Страна!$A$2:$B$246,2,0)</f>
        <v xml:space="preserve">БЕЛАРУСЬ </v>
      </c>
      <c r="W2072" s="34"/>
      <c r="X2072" s="35"/>
      <c r="Y2072" s="35"/>
      <c r="Z2072" s="36"/>
      <c r="AA2072" s="37"/>
      <c r="AB2072" s="38"/>
      <c r="AC2072" s="39"/>
    </row>
    <row r="2073" spans="1:29" ht="10.5" customHeight="1">
      <c r="A2073" s="25" t="s">
        <v>2741</v>
      </c>
      <c r="B2073" s="26" t="s">
        <v>2742</v>
      </c>
      <c r="C2073" s="27">
        <v>3</v>
      </c>
      <c r="D2073" s="27" t="s">
        <v>220</v>
      </c>
      <c r="E2073" s="28">
        <v>10189</v>
      </c>
      <c r="F2073" s="28">
        <v>30567</v>
      </c>
      <c r="G2073" s="28">
        <v>917.01</v>
      </c>
      <c r="H2073" s="28">
        <v>30</v>
      </c>
      <c r="I2073" s="28">
        <v>34</v>
      </c>
      <c r="J2073" s="29">
        <v>0.417105</v>
      </c>
      <c r="K2073" s="28">
        <v>90</v>
      </c>
      <c r="L2073" s="28">
        <v>102</v>
      </c>
      <c r="M2073" s="29">
        <f t="shared" si="190"/>
        <v>1.251315</v>
      </c>
      <c r="N2073" s="30">
        <v>0</v>
      </c>
      <c r="O2073" s="27">
        <v>85</v>
      </c>
      <c r="P2073" s="27">
        <v>8516</v>
      </c>
      <c r="Q2073" s="27" t="s">
        <v>2428</v>
      </c>
      <c r="R2073" s="31">
        <f>VLOOKUP(Q2073,[1]Страна!D$1:F$120,2,FALSE)</f>
        <v>0.03</v>
      </c>
      <c r="S2073" s="32" t="s">
        <v>457</v>
      </c>
      <c r="T2073" s="27" t="str">
        <f>VLOOKUP(S2073,[1]Страна!$A$2:$B$246,2,0)</f>
        <v xml:space="preserve">БЕЛАРУСЬ </v>
      </c>
      <c r="W2073" s="34"/>
      <c r="X2073" s="35"/>
      <c r="Y2073" s="35"/>
      <c r="Z2073" s="36"/>
      <c r="AA2073" s="37"/>
      <c r="AB2073" s="38"/>
      <c r="AC2073" s="39"/>
    </row>
    <row r="2074" spans="1:29" ht="10.5" customHeight="1">
      <c r="A2074" s="25" t="s">
        <v>2743</v>
      </c>
      <c r="B2074" s="26" t="s">
        <v>2744</v>
      </c>
      <c r="C2074" s="27">
        <v>25</v>
      </c>
      <c r="D2074" s="27" t="s">
        <v>26</v>
      </c>
      <c r="E2074" s="28">
        <v>103</v>
      </c>
      <c r="F2074" s="28">
        <v>2575</v>
      </c>
      <c r="G2074" s="28"/>
      <c r="H2074" s="62">
        <v>30.15</v>
      </c>
      <c r="I2074" s="62">
        <v>31.8</v>
      </c>
      <c r="J2074" s="61">
        <f>M2074/C2074</f>
        <v>0.27</v>
      </c>
      <c r="K2074" s="28">
        <v>753.75</v>
      </c>
      <c r="L2074" s="28">
        <v>795</v>
      </c>
      <c r="M2074" s="71">
        <v>6.75</v>
      </c>
      <c r="N2074" s="30">
        <f>VLOOKUP(A2074,[1]Страна!H$1:K$26,4,FALSE)</f>
        <v>2112131413128</v>
      </c>
      <c r="O2074" s="27">
        <v>85</v>
      </c>
      <c r="P2074" s="27">
        <v>8516</v>
      </c>
      <c r="Q2074" s="64" t="s">
        <v>2428</v>
      </c>
      <c r="R2074" s="31">
        <f>VLOOKUP(Q2074,[1]Страна!D$1:F$120,2,FALSE)</f>
        <v>0.03</v>
      </c>
      <c r="S2074" s="32" t="s">
        <v>223</v>
      </c>
      <c r="T2074" s="27" t="str">
        <f>VLOOKUP(S2074,[1]Страна!$A$2:$B$246,2,0)</f>
        <v>ТУРЦИЯ</v>
      </c>
      <c r="W2074" s="34"/>
      <c r="X2074" s="35"/>
      <c r="Y2074" s="35"/>
      <c r="Z2074" s="36"/>
      <c r="AA2074" s="37"/>
      <c r="AB2074" s="38"/>
      <c r="AC2074" s="39"/>
    </row>
    <row r="2075" spans="1:29" ht="10.5" customHeight="1">
      <c r="A2075" s="25">
        <v>36324</v>
      </c>
      <c r="B2075" s="26" t="s">
        <v>2745</v>
      </c>
      <c r="C2075" s="27">
        <v>1</v>
      </c>
      <c r="D2075" s="27" t="s">
        <v>26</v>
      </c>
      <c r="E2075" s="28">
        <v>8050</v>
      </c>
      <c r="F2075" s="28">
        <v>8050</v>
      </c>
      <c r="G2075" s="28">
        <v>402.5</v>
      </c>
      <c r="H2075" s="28">
        <v>34</v>
      </c>
      <c r="I2075" s="28">
        <v>36</v>
      </c>
      <c r="J2075" s="29">
        <v>0.34914000000000001</v>
      </c>
      <c r="K2075" s="28">
        <v>34</v>
      </c>
      <c r="L2075" s="28">
        <v>36</v>
      </c>
      <c r="M2075" s="29">
        <f t="shared" ref="M2075:M2084" si="191">C2075*J2075</f>
        <v>0.34914000000000001</v>
      </c>
      <c r="N2075" s="30">
        <v>0</v>
      </c>
      <c r="O2075" s="27">
        <v>85</v>
      </c>
      <c r="P2075" s="27">
        <v>8516</v>
      </c>
      <c r="Q2075" s="27" t="s">
        <v>389</v>
      </c>
      <c r="R2075" s="31">
        <f>VLOOKUP(Q2075,[1]Страна!D$1:F$120,2,FALSE)</f>
        <v>0.05</v>
      </c>
      <c r="S2075" s="32" t="s">
        <v>1966</v>
      </c>
      <c r="T2075" s="27" t="str">
        <f>VLOOKUP(S2075,[1]Страна!$A$2:$B$246,2,0)</f>
        <v xml:space="preserve">УКРАИНА </v>
      </c>
      <c r="W2075" s="40"/>
      <c r="X2075" s="35"/>
      <c r="Y2075" s="35"/>
      <c r="Z2075" s="36"/>
      <c r="AA2075" s="37"/>
      <c r="AB2075" s="38"/>
      <c r="AC2075" s="39"/>
    </row>
    <row r="2076" spans="1:29" ht="10.5" customHeight="1">
      <c r="A2076" s="25">
        <v>16401</v>
      </c>
      <c r="B2076" s="26" t="s">
        <v>2746</v>
      </c>
      <c r="C2076" s="27">
        <v>5</v>
      </c>
      <c r="D2076" s="27" t="s">
        <v>26</v>
      </c>
      <c r="E2076" s="28">
        <v>1407</v>
      </c>
      <c r="F2076" s="28">
        <v>7035</v>
      </c>
      <c r="G2076" s="28">
        <v>351.75</v>
      </c>
      <c r="H2076" s="28">
        <v>3.7</v>
      </c>
      <c r="I2076" s="28">
        <v>5</v>
      </c>
      <c r="J2076" s="29">
        <v>1.8772E-2</v>
      </c>
      <c r="K2076" s="28">
        <v>18.5</v>
      </c>
      <c r="L2076" s="28">
        <v>25</v>
      </c>
      <c r="M2076" s="29">
        <f t="shared" si="191"/>
        <v>9.3859999999999999E-2</v>
      </c>
      <c r="N2076" s="30">
        <v>4811260002811</v>
      </c>
      <c r="O2076" s="27">
        <v>73</v>
      </c>
      <c r="P2076" s="27">
        <v>7321</v>
      </c>
      <c r="Q2076" s="27" t="s">
        <v>415</v>
      </c>
      <c r="R2076" s="31">
        <f>VLOOKUP(Q2076,[1]Страна!D$1:F$120,2,FALSE)</f>
        <v>0.05</v>
      </c>
      <c r="S2076" s="32" t="s">
        <v>457</v>
      </c>
      <c r="T2076" s="27" t="str">
        <f>VLOOKUP(S2076,[1]Страна!$A$2:$B$246,2,0)</f>
        <v xml:space="preserve">БЕЛАРУСЬ </v>
      </c>
      <c r="W2076" s="34"/>
      <c r="X2076" s="35"/>
      <c r="Y2076" s="35"/>
      <c r="Z2076" s="36"/>
      <c r="AA2076" s="37"/>
      <c r="AB2076" s="38"/>
      <c r="AC2076" s="39"/>
    </row>
    <row r="2077" spans="1:29" ht="10.5" customHeight="1">
      <c r="A2077" s="25">
        <v>16448</v>
      </c>
      <c r="B2077" s="26" t="s">
        <v>2747</v>
      </c>
      <c r="C2077" s="27">
        <v>7</v>
      </c>
      <c r="D2077" s="27" t="s">
        <v>26</v>
      </c>
      <c r="E2077" s="28">
        <v>1406</v>
      </c>
      <c r="F2077" s="28">
        <v>9842</v>
      </c>
      <c r="G2077" s="28">
        <v>492.1</v>
      </c>
      <c r="H2077" s="28">
        <v>3.5</v>
      </c>
      <c r="I2077" s="28">
        <v>5</v>
      </c>
      <c r="J2077" s="29">
        <v>1.7784000000000001E-2</v>
      </c>
      <c r="K2077" s="28">
        <v>24.5</v>
      </c>
      <c r="L2077" s="28">
        <v>35</v>
      </c>
      <c r="M2077" s="29">
        <f t="shared" si="191"/>
        <v>0.12448800000000002</v>
      </c>
      <c r="N2077" s="30">
        <v>4811260002668</v>
      </c>
      <c r="O2077" s="27">
        <v>73</v>
      </c>
      <c r="P2077" s="27">
        <v>7321</v>
      </c>
      <c r="Q2077" s="27" t="s">
        <v>415</v>
      </c>
      <c r="R2077" s="31">
        <f>VLOOKUP(Q2077,[1]Страна!D$1:F$120,2,FALSE)</f>
        <v>0.05</v>
      </c>
      <c r="S2077" s="32" t="s">
        <v>457</v>
      </c>
      <c r="T2077" s="27" t="str">
        <f>VLOOKUP(S2077,[1]Страна!$A$2:$B$246,2,0)</f>
        <v xml:space="preserve">БЕЛАРУСЬ </v>
      </c>
      <c r="W2077" s="34"/>
      <c r="X2077" s="35"/>
      <c r="Y2077" s="35"/>
      <c r="Z2077" s="36"/>
      <c r="AA2077" s="37"/>
      <c r="AB2077" s="38"/>
      <c r="AC2077" s="39"/>
    </row>
    <row r="2078" spans="1:29" ht="10.5" customHeight="1">
      <c r="A2078" s="25">
        <v>212312</v>
      </c>
      <c r="B2078" s="26" t="s">
        <v>2748</v>
      </c>
      <c r="C2078" s="27">
        <v>2</v>
      </c>
      <c r="D2078" s="27" t="s">
        <v>26</v>
      </c>
      <c r="E2078" s="28">
        <v>4834</v>
      </c>
      <c r="F2078" s="28">
        <v>9668</v>
      </c>
      <c r="G2078" s="28">
        <v>483.40000000000003</v>
      </c>
      <c r="H2078" s="28">
        <v>23</v>
      </c>
      <c r="I2078" s="28">
        <v>25</v>
      </c>
      <c r="J2078" s="29">
        <v>0.23585</v>
      </c>
      <c r="K2078" s="28">
        <v>46</v>
      </c>
      <c r="L2078" s="28">
        <v>50</v>
      </c>
      <c r="M2078" s="29">
        <f t="shared" si="191"/>
        <v>0.47170000000000001</v>
      </c>
      <c r="N2078" s="30">
        <v>0</v>
      </c>
      <c r="O2078" s="27">
        <v>73</v>
      </c>
      <c r="P2078" s="27">
        <v>7321</v>
      </c>
      <c r="Q2078" s="27" t="s">
        <v>2420</v>
      </c>
      <c r="R2078" s="31">
        <f>VLOOKUP(Q2078,[1]Страна!D$1:F$120,2,FALSE)</f>
        <v>0.05</v>
      </c>
      <c r="S2078" s="32" t="s">
        <v>47</v>
      </c>
      <c r="T2078" s="27" t="str">
        <f>VLOOKUP(S2078,[1]Страна!$A$2:$B$246,2,0)</f>
        <v>РОССИЯ</v>
      </c>
      <c r="W2078" s="34"/>
      <c r="X2078" s="35"/>
      <c r="Y2078" s="35"/>
      <c r="Z2078" s="36"/>
      <c r="AA2078" s="37"/>
      <c r="AB2078" s="38"/>
      <c r="AC2078" s="39"/>
    </row>
    <row r="2079" spans="1:29" ht="10.5" customHeight="1">
      <c r="A2079" s="25">
        <v>11600</v>
      </c>
      <c r="B2079" s="26" t="s">
        <v>2749</v>
      </c>
      <c r="C2079" s="27">
        <v>1</v>
      </c>
      <c r="D2079" s="27" t="s">
        <v>26</v>
      </c>
      <c r="E2079" s="28">
        <v>5551</v>
      </c>
      <c r="F2079" s="28">
        <v>5551</v>
      </c>
      <c r="G2079" s="28">
        <v>277.55</v>
      </c>
      <c r="H2079" s="28">
        <v>29</v>
      </c>
      <c r="I2079" s="28">
        <v>31</v>
      </c>
      <c r="J2079" s="29">
        <v>0.2465</v>
      </c>
      <c r="K2079" s="28">
        <v>29</v>
      </c>
      <c r="L2079" s="28">
        <v>31</v>
      </c>
      <c r="M2079" s="29">
        <f t="shared" si="191"/>
        <v>0.2465</v>
      </c>
      <c r="N2079" s="30">
        <v>4607149500444</v>
      </c>
      <c r="O2079" s="27">
        <v>73</v>
      </c>
      <c r="P2079" s="27">
        <v>7321</v>
      </c>
      <c r="Q2079" s="27" t="s">
        <v>2420</v>
      </c>
      <c r="R2079" s="31">
        <f>VLOOKUP(Q2079,[1]Страна!D$1:F$120,2,FALSE)</f>
        <v>0.05</v>
      </c>
      <c r="S2079" s="32" t="s">
        <v>47</v>
      </c>
      <c r="T2079" s="27" t="str">
        <f>VLOOKUP(S2079,[1]Страна!$A$2:$B$246,2,0)</f>
        <v>РОССИЯ</v>
      </c>
      <c r="W2079" s="34"/>
      <c r="X2079" s="35"/>
      <c r="Y2079" s="35"/>
      <c r="Z2079" s="36"/>
      <c r="AA2079" s="37"/>
      <c r="AB2079" s="38"/>
      <c r="AC2079" s="39"/>
    </row>
    <row r="2080" spans="1:29" ht="10.5" customHeight="1">
      <c r="A2080" s="25">
        <v>26730</v>
      </c>
      <c r="B2080" s="26" t="s">
        <v>2750</v>
      </c>
      <c r="C2080" s="27">
        <v>1</v>
      </c>
      <c r="D2080" s="27" t="s">
        <v>26</v>
      </c>
      <c r="E2080" s="28">
        <v>5378</v>
      </c>
      <c r="F2080" s="28">
        <v>5378</v>
      </c>
      <c r="G2080" s="28">
        <v>268.90000000000003</v>
      </c>
      <c r="H2080" s="28">
        <v>29</v>
      </c>
      <c r="I2080" s="28">
        <v>31</v>
      </c>
      <c r="J2080" s="29">
        <v>0.30801600000000001</v>
      </c>
      <c r="K2080" s="28">
        <v>29</v>
      </c>
      <c r="L2080" s="28">
        <v>31</v>
      </c>
      <c r="M2080" s="29">
        <f t="shared" si="191"/>
        <v>0.30801600000000001</v>
      </c>
      <c r="N2080" s="30">
        <v>4607149500871</v>
      </c>
      <c r="O2080" s="27">
        <v>73</v>
      </c>
      <c r="P2080" s="27">
        <v>7321</v>
      </c>
      <c r="Q2080" s="27" t="s">
        <v>2420</v>
      </c>
      <c r="R2080" s="31">
        <f>VLOOKUP(Q2080,[1]Страна!D$1:F$120,2,FALSE)</f>
        <v>0.05</v>
      </c>
      <c r="S2080" s="32" t="s">
        <v>47</v>
      </c>
      <c r="T2080" s="27" t="str">
        <f>VLOOKUP(S2080,[1]Страна!$A$2:$B$246,2,0)</f>
        <v>РОССИЯ</v>
      </c>
      <c r="W2080" s="34"/>
      <c r="X2080" s="35"/>
      <c r="Y2080" s="35"/>
      <c r="Z2080" s="36"/>
      <c r="AA2080" s="37"/>
      <c r="AB2080" s="38"/>
      <c r="AC2080" s="39"/>
    </row>
    <row r="2081" spans="1:29" ht="10.5" customHeight="1">
      <c r="A2081" s="25">
        <v>24057</v>
      </c>
      <c r="B2081" s="26" t="s">
        <v>2751</v>
      </c>
      <c r="C2081" s="27">
        <v>1</v>
      </c>
      <c r="D2081" s="27" t="s">
        <v>26</v>
      </c>
      <c r="E2081" s="28">
        <v>5554</v>
      </c>
      <c r="F2081" s="28">
        <v>5554</v>
      </c>
      <c r="G2081" s="28">
        <v>277.7</v>
      </c>
      <c r="H2081" s="28">
        <v>29</v>
      </c>
      <c r="I2081" s="28">
        <v>31</v>
      </c>
      <c r="J2081" s="29">
        <v>0.36287999999999998</v>
      </c>
      <c r="K2081" s="28">
        <v>29</v>
      </c>
      <c r="L2081" s="28">
        <v>31</v>
      </c>
      <c r="M2081" s="29">
        <f t="shared" si="191"/>
        <v>0.36287999999999998</v>
      </c>
      <c r="N2081" s="30">
        <v>4607149500451</v>
      </c>
      <c r="O2081" s="27">
        <v>73</v>
      </c>
      <c r="P2081" s="27">
        <v>7321</v>
      </c>
      <c r="Q2081" s="27" t="s">
        <v>2420</v>
      </c>
      <c r="R2081" s="31">
        <f>VLOOKUP(Q2081,[1]Страна!D$1:F$120,2,FALSE)</f>
        <v>0.05</v>
      </c>
      <c r="S2081" s="32" t="s">
        <v>47</v>
      </c>
      <c r="T2081" s="27" t="str">
        <f>VLOOKUP(S2081,[1]Страна!$A$2:$B$246,2,0)</f>
        <v>РОССИЯ</v>
      </c>
      <c r="W2081" s="34"/>
      <c r="X2081" s="35"/>
      <c r="Y2081" s="35"/>
      <c r="Z2081" s="36"/>
      <c r="AA2081" s="37"/>
      <c r="AB2081" s="38"/>
      <c r="AC2081" s="39"/>
    </row>
    <row r="2082" spans="1:29" ht="10.5" customHeight="1">
      <c r="A2082" s="25" t="s">
        <v>2752</v>
      </c>
      <c r="B2082" s="26" t="s">
        <v>2753</v>
      </c>
      <c r="C2082" s="27">
        <v>16</v>
      </c>
      <c r="D2082" s="27" t="s">
        <v>220</v>
      </c>
      <c r="E2082" s="28">
        <v>8814</v>
      </c>
      <c r="F2082" s="28">
        <v>141024</v>
      </c>
      <c r="G2082" s="28"/>
      <c r="H2082" s="28">
        <v>30</v>
      </c>
      <c r="I2082" s="28">
        <v>34</v>
      </c>
      <c r="J2082" s="29">
        <v>0.30801600000000001</v>
      </c>
      <c r="K2082" s="28"/>
      <c r="L2082" s="28"/>
      <c r="M2082" s="29">
        <f t="shared" si="191"/>
        <v>4.9282560000000002</v>
      </c>
      <c r="N2082" s="30"/>
      <c r="O2082" s="27">
        <v>85</v>
      </c>
      <c r="P2082" s="27">
        <v>8516</v>
      </c>
      <c r="Q2082" s="27" t="s">
        <v>2430</v>
      </c>
      <c r="R2082" s="31">
        <f>VLOOKUP(Q2082,[1]Страна!D$1:F$120,2,FALSE)</f>
        <v>0.03</v>
      </c>
      <c r="S2082" s="32" t="s">
        <v>457</v>
      </c>
      <c r="T2082" s="27" t="str">
        <f>VLOOKUP(S2082,[1]Страна!$A$2:$B$246,2,0)</f>
        <v xml:space="preserve">БЕЛАРУСЬ </v>
      </c>
      <c r="W2082" s="34"/>
      <c r="X2082" s="35"/>
      <c r="Y2082" s="35"/>
      <c r="Z2082" s="36"/>
      <c r="AA2082" s="37"/>
      <c r="AB2082" s="38"/>
      <c r="AC2082" s="39"/>
    </row>
    <row r="2083" spans="1:29" ht="10.5" customHeight="1">
      <c r="A2083" s="25" t="s">
        <v>2754</v>
      </c>
      <c r="B2083" s="26" t="s">
        <v>2755</v>
      </c>
      <c r="C2083" s="27">
        <v>4</v>
      </c>
      <c r="D2083" s="27" t="s">
        <v>220</v>
      </c>
      <c r="E2083" s="28">
        <v>7816</v>
      </c>
      <c r="F2083" s="28">
        <v>31264</v>
      </c>
      <c r="G2083" s="28"/>
      <c r="H2083" s="28">
        <v>30</v>
      </c>
      <c r="I2083" s="28">
        <v>34</v>
      </c>
      <c r="J2083" s="29">
        <v>0.30801600000000001</v>
      </c>
      <c r="K2083" s="28"/>
      <c r="L2083" s="28"/>
      <c r="M2083" s="29">
        <f t="shared" si="191"/>
        <v>1.232064</v>
      </c>
      <c r="N2083" s="30"/>
      <c r="O2083" s="27">
        <v>85</v>
      </c>
      <c r="P2083" s="27">
        <v>8516</v>
      </c>
      <c r="Q2083" s="27" t="s">
        <v>2430</v>
      </c>
      <c r="R2083" s="31">
        <f>VLOOKUP(Q2083,[1]Страна!D$1:F$120,2,FALSE)</f>
        <v>0.03</v>
      </c>
      <c r="S2083" s="32" t="s">
        <v>457</v>
      </c>
      <c r="T2083" s="27" t="str">
        <f>VLOOKUP(S2083,[1]Страна!$A$2:$B$246,2,0)</f>
        <v xml:space="preserve">БЕЛАРУСЬ </v>
      </c>
      <c r="W2083" s="34"/>
      <c r="X2083" s="35"/>
      <c r="Y2083" s="35"/>
      <c r="Z2083" s="36"/>
      <c r="AA2083" s="37"/>
      <c r="AB2083" s="38"/>
      <c r="AC2083" s="39"/>
    </row>
    <row r="2084" spans="1:29" ht="10.5" customHeight="1">
      <c r="A2084" s="25">
        <v>47021</v>
      </c>
      <c r="B2084" s="26" t="s">
        <v>2756</v>
      </c>
      <c r="C2084" s="27">
        <v>1</v>
      </c>
      <c r="D2084" s="27" t="s">
        <v>26</v>
      </c>
      <c r="E2084" s="28">
        <v>11587</v>
      </c>
      <c r="F2084" s="28">
        <v>11587</v>
      </c>
      <c r="G2084" s="28">
        <v>347.61</v>
      </c>
      <c r="H2084" s="28">
        <v>40.9</v>
      </c>
      <c r="I2084" s="28">
        <v>43</v>
      </c>
      <c r="J2084" s="29">
        <v>0.37757000000000002</v>
      </c>
      <c r="K2084" s="28">
        <v>40.9</v>
      </c>
      <c r="L2084" s="28">
        <v>43</v>
      </c>
      <c r="M2084" s="29">
        <f t="shared" si="191"/>
        <v>0.37757000000000002</v>
      </c>
      <c r="N2084" s="30">
        <v>0</v>
      </c>
      <c r="O2084" s="27">
        <v>85</v>
      </c>
      <c r="P2084" s="27">
        <v>8516</v>
      </c>
      <c r="Q2084" s="27" t="s">
        <v>421</v>
      </c>
      <c r="R2084" s="31">
        <f>VLOOKUP(Q2084,[1]Страна!D$1:F$120,2,FALSE)</f>
        <v>0.03</v>
      </c>
      <c r="S2084" s="32" t="s">
        <v>223</v>
      </c>
      <c r="T2084" s="27" t="str">
        <f>VLOOKUP(S2084,[1]Страна!$A$2:$B$246,2,0)</f>
        <v>ТУРЦИЯ</v>
      </c>
      <c r="W2084" s="34"/>
      <c r="X2084" s="35"/>
      <c r="Y2084" s="35"/>
      <c r="Z2084" s="36"/>
      <c r="AA2084" s="37"/>
      <c r="AB2084" s="38"/>
      <c r="AC2084" s="39"/>
    </row>
    <row r="2085" spans="1:29" ht="10.5" customHeight="1">
      <c r="A2085" s="25" t="s">
        <v>2757</v>
      </c>
      <c r="B2085" s="26" t="s">
        <v>2758</v>
      </c>
      <c r="C2085" s="27">
        <v>25</v>
      </c>
      <c r="D2085" s="27" t="s">
        <v>26</v>
      </c>
      <c r="E2085" s="28">
        <v>126</v>
      </c>
      <c r="F2085" s="28">
        <v>3150</v>
      </c>
      <c r="G2085" s="28"/>
      <c r="H2085" s="28">
        <v>31.4</v>
      </c>
      <c r="I2085" s="28">
        <v>33.1</v>
      </c>
      <c r="J2085" s="29">
        <v>0.27</v>
      </c>
      <c r="K2085" s="28">
        <v>785</v>
      </c>
      <c r="L2085" s="28">
        <v>827.5</v>
      </c>
      <c r="M2085" s="29">
        <v>6.75</v>
      </c>
      <c r="N2085" s="30">
        <v>2178345679248</v>
      </c>
      <c r="O2085" s="27">
        <v>85</v>
      </c>
      <c r="P2085" s="27">
        <v>8516</v>
      </c>
      <c r="Q2085" s="27" t="s">
        <v>2430</v>
      </c>
      <c r="R2085" s="31">
        <f>VLOOKUP(Q2085,[1]Страна!D$1:F$120,2,FALSE)</f>
        <v>0.03</v>
      </c>
      <c r="S2085" s="32" t="s">
        <v>223</v>
      </c>
      <c r="T2085" s="27" t="str">
        <f>VLOOKUP(S2085,[1]Страна!$A$2:$B$246,2,0)</f>
        <v>ТУРЦИЯ</v>
      </c>
      <c r="W2085" s="34"/>
      <c r="X2085" s="35"/>
      <c r="Y2085" s="35"/>
      <c r="Z2085" s="36"/>
      <c r="AA2085" s="37"/>
      <c r="AB2085" s="38"/>
      <c r="AC2085" s="39"/>
    </row>
    <row r="2086" spans="1:29" ht="10.5" customHeight="1">
      <c r="A2086" s="25" t="s">
        <v>2759</v>
      </c>
      <c r="B2086" s="26" t="s">
        <v>2760</v>
      </c>
      <c r="C2086" s="27">
        <v>5</v>
      </c>
      <c r="D2086" s="27" t="s">
        <v>26</v>
      </c>
      <c r="E2086" s="28">
        <v>39350</v>
      </c>
      <c r="F2086" s="28">
        <f>C2086*E2086</f>
        <v>196750</v>
      </c>
      <c r="G2086" s="28"/>
      <c r="H2086" s="28">
        <v>230</v>
      </c>
      <c r="I2086" s="28">
        <v>260</v>
      </c>
      <c r="J2086" s="29"/>
      <c r="K2086" s="28"/>
      <c r="L2086" s="28"/>
      <c r="M2086" s="29"/>
      <c r="N2086" s="30"/>
      <c r="O2086" s="27"/>
      <c r="P2086" s="27"/>
      <c r="Q2086" s="27"/>
      <c r="R2086" s="31" t="e">
        <f>VLOOKUP(Q2086,[1]Страна!D$1:F$120,2,FALSE)</f>
        <v>#N/A</v>
      </c>
      <c r="S2086" s="32" t="s">
        <v>47</v>
      </c>
      <c r="T2086" s="27" t="str">
        <f>VLOOKUP(S2086,[1]Страна!$A$2:$B$246,2,0)</f>
        <v>РОССИЯ</v>
      </c>
      <c r="W2086" s="34"/>
      <c r="X2086" s="35"/>
      <c r="Y2086" s="35"/>
      <c r="Z2086" s="36"/>
      <c r="AA2086" s="37"/>
      <c r="AB2086" s="38"/>
      <c r="AC2086" s="39"/>
    </row>
    <row r="2087" spans="1:29" ht="10.5" customHeight="1">
      <c r="A2087" s="25">
        <v>36799</v>
      </c>
      <c r="B2087" s="26" t="s">
        <v>2761</v>
      </c>
      <c r="C2087" s="27">
        <v>1</v>
      </c>
      <c r="D2087" s="27" t="s">
        <v>26</v>
      </c>
      <c r="E2087" s="28">
        <v>6698</v>
      </c>
      <c r="F2087" s="28">
        <v>6698</v>
      </c>
      <c r="G2087" s="28">
        <v>200.94</v>
      </c>
      <c r="H2087" s="28">
        <v>35.1</v>
      </c>
      <c r="I2087" s="28">
        <v>39</v>
      </c>
      <c r="J2087" s="29">
        <v>0.34848499999999999</v>
      </c>
      <c r="K2087" s="28">
        <v>35.1</v>
      </c>
      <c r="L2087" s="28">
        <v>39</v>
      </c>
      <c r="M2087" s="29">
        <f t="shared" ref="M2087:M2112" si="192">C2087*J2087</f>
        <v>0.34848499999999999</v>
      </c>
      <c r="N2087" s="30">
        <v>4820126024898</v>
      </c>
      <c r="O2087" s="27">
        <v>85</v>
      </c>
      <c r="P2087" s="27">
        <v>8516</v>
      </c>
      <c r="Q2087" s="27" t="s">
        <v>2430</v>
      </c>
      <c r="R2087" s="31">
        <f>VLOOKUP(Q2087,[1]Страна!D$1:F$120,2,FALSE)</f>
        <v>0.03</v>
      </c>
      <c r="S2087" s="32" t="s">
        <v>1966</v>
      </c>
      <c r="T2087" s="27" t="str">
        <f>VLOOKUP(S2087,[1]Страна!$A$2:$B$246,2,0)</f>
        <v xml:space="preserve">УКРАИНА </v>
      </c>
      <c r="W2087" s="34"/>
      <c r="X2087" s="35"/>
      <c r="Y2087" s="35"/>
      <c r="Z2087" s="36"/>
      <c r="AA2087" s="37"/>
      <c r="AB2087" s="38"/>
      <c r="AC2087" s="39"/>
    </row>
    <row r="2088" spans="1:29" ht="10.5" customHeight="1">
      <c r="A2088" s="25">
        <v>53197</v>
      </c>
      <c r="B2088" s="26" t="s">
        <v>2762</v>
      </c>
      <c r="C2088" s="27">
        <v>1</v>
      </c>
      <c r="D2088" s="27" t="s">
        <v>26</v>
      </c>
      <c r="E2088" s="28">
        <v>1581</v>
      </c>
      <c r="F2088" s="28">
        <v>1581</v>
      </c>
      <c r="G2088" s="28">
        <v>47.43</v>
      </c>
      <c r="H2088" s="28">
        <v>2.5499999999999998</v>
      </c>
      <c r="I2088" s="28">
        <v>3</v>
      </c>
      <c r="J2088" s="29">
        <v>1.4E-2</v>
      </c>
      <c r="K2088" s="28">
        <v>2.5499999999999998</v>
      </c>
      <c r="L2088" s="28">
        <v>3</v>
      </c>
      <c r="M2088" s="29">
        <f t="shared" si="192"/>
        <v>1.4E-2</v>
      </c>
      <c r="N2088" s="30">
        <v>4895156861836</v>
      </c>
      <c r="O2088" s="27">
        <v>85</v>
      </c>
      <c r="P2088" s="27">
        <v>8516</v>
      </c>
      <c r="Q2088" s="27" t="s">
        <v>421</v>
      </c>
      <c r="R2088" s="31">
        <f>VLOOKUP(Q2088,[1]Страна!D$1:F$120,2,FALSE)</f>
        <v>0.03</v>
      </c>
      <c r="S2088" s="32" t="s">
        <v>28</v>
      </c>
      <c r="T2088" s="27" t="str">
        <f>VLOOKUP(S2088,[1]Страна!$A$2:$B$246,2,0)</f>
        <v>КИТАЙ</v>
      </c>
      <c r="W2088" s="34"/>
      <c r="X2088" s="35"/>
      <c r="Y2088" s="35"/>
      <c r="Z2088" s="36"/>
      <c r="AA2088" s="37"/>
      <c r="AB2088" s="38"/>
      <c r="AC2088" s="39"/>
    </row>
    <row r="2089" spans="1:29" ht="10.5" customHeight="1">
      <c r="A2089" s="25">
        <v>74084</v>
      </c>
      <c r="B2089" s="26" t="s">
        <v>2763</v>
      </c>
      <c r="C2089" s="27">
        <v>1</v>
      </c>
      <c r="D2089" s="27" t="s">
        <v>26</v>
      </c>
      <c r="E2089" s="28">
        <v>2151</v>
      </c>
      <c r="F2089" s="28">
        <v>2151</v>
      </c>
      <c r="G2089" s="28">
        <v>64.53</v>
      </c>
      <c r="H2089" s="28">
        <v>2.5499999999999998</v>
      </c>
      <c r="I2089" s="28">
        <v>3</v>
      </c>
      <c r="J2089" s="29">
        <v>1.0500000000000001E-2</v>
      </c>
      <c r="K2089" s="28">
        <v>2.5499999999999998</v>
      </c>
      <c r="L2089" s="28">
        <v>3</v>
      </c>
      <c r="M2089" s="29">
        <f t="shared" si="192"/>
        <v>1.0500000000000001E-2</v>
      </c>
      <c r="N2089" s="30">
        <v>4895156861850</v>
      </c>
      <c r="O2089" s="27">
        <v>85</v>
      </c>
      <c r="P2089" s="27">
        <v>8516</v>
      </c>
      <c r="Q2089" s="27" t="s">
        <v>421</v>
      </c>
      <c r="R2089" s="31">
        <f>VLOOKUP(Q2089,[1]Страна!D$1:F$120,2,FALSE)</f>
        <v>0.03</v>
      </c>
      <c r="S2089" s="32" t="s">
        <v>28</v>
      </c>
      <c r="T2089" s="27" t="str">
        <f>VLOOKUP(S2089,[1]Страна!$A$2:$B$246,2,0)</f>
        <v>КИТАЙ</v>
      </c>
      <c r="W2089" s="34"/>
      <c r="X2089" s="35"/>
      <c r="Y2089" s="35"/>
      <c r="Z2089" s="36"/>
      <c r="AA2089" s="37"/>
      <c r="AB2089" s="38"/>
      <c r="AC2089" s="39"/>
    </row>
    <row r="2090" spans="1:29" ht="10.5" customHeight="1">
      <c r="A2090" s="25">
        <v>218916</v>
      </c>
      <c r="B2090" s="26" t="s">
        <v>2764</v>
      </c>
      <c r="C2090" s="27">
        <v>1</v>
      </c>
      <c r="D2090" s="27" t="s">
        <v>26</v>
      </c>
      <c r="E2090" s="28">
        <v>2661</v>
      </c>
      <c r="F2090" s="28">
        <v>2661</v>
      </c>
      <c r="G2090" s="28">
        <v>79.83</v>
      </c>
      <c r="H2090" s="28">
        <v>4</v>
      </c>
      <c r="I2090" s="28">
        <v>4.7</v>
      </c>
      <c r="J2090" s="29">
        <v>2.3562E-2</v>
      </c>
      <c r="K2090" s="28">
        <v>4</v>
      </c>
      <c r="L2090" s="28">
        <v>4.7</v>
      </c>
      <c r="M2090" s="29">
        <f t="shared" si="192"/>
        <v>2.3562E-2</v>
      </c>
      <c r="N2090" s="30">
        <v>4620012180406</v>
      </c>
      <c r="O2090" s="27">
        <v>85</v>
      </c>
      <c r="P2090" s="27">
        <v>8516</v>
      </c>
      <c r="Q2090" s="27" t="s">
        <v>421</v>
      </c>
      <c r="R2090" s="31">
        <f>VLOOKUP(Q2090,[1]Страна!D$1:F$120,2,FALSE)</f>
        <v>0.03</v>
      </c>
      <c r="S2090" s="32" t="s">
        <v>28</v>
      </c>
      <c r="T2090" s="27" t="str">
        <f>VLOOKUP(S2090,[1]Страна!$A$2:$B$246,2,0)</f>
        <v>КИТАЙ</v>
      </c>
      <c r="W2090" s="34"/>
      <c r="X2090" s="35"/>
      <c r="Y2090" s="35"/>
      <c r="Z2090" s="36"/>
      <c r="AA2090" s="37"/>
      <c r="AB2090" s="38"/>
      <c r="AC2090" s="39"/>
    </row>
    <row r="2091" spans="1:29" ht="10.5" customHeight="1">
      <c r="A2091" s="25">
        <v>52701</v>
      </c>
      <c r="B2091" s="26" t="s">
        <v>2765</v>
      </c>
      <c r="C2091" s="27">
        <v>1</v>
      </c>
      <c r="D2091" s="27" t="s">
        <v>26</v>
      </c>
      <c r="E2091" s="28">
        <v>1734</v>
      </c>
      <c r="F2091" s="28">
        <v>1734</v>
      </c>
      <c r="G2091" s="28">
        <v>52.019999999999996</v>
      </c>
      <c r="H2091" s="28">
        <v>4.7</v>
      </c>
      <c r="I2091" s="28">
        <v>5</v>
      </c>
      <c r="J2091" s="29">
        <v>1.2800000000000001E-2</v>
      </c>
      <c r="K2091" s="28">
        <v>4.7</v>
      </c>
      <c r="L2091" s="28">
        <v>5</v>
      </c>
      <c r="M2091" s="29">
        <f t="shared" si="192"/>
        <v>1.2800000000000001E-2</v>
      </c>
      <c r="N2091" s="30">
        <v>4620012180505</v>
      </c>
      <c r="O2091" s="27">
        <v>85</v>
      </c>
      <c r="P2091" s="27">
        <v>8516</v>
      </c>
      <c r="Q2091" s="27" t="s">
        <v>421</v>
      </c>
      <c r="R2091" s="31">
        <f>VLOOKUP(Q2091,[1]Страна!D$1:F$120,2,FALSE)</f>
        <v>0.03</v>
      </c>
      <c r="S2091" s="32" t="s">
        <v>28</v>
      </c>
      <c r="T2091" s="27" t="str">
        <f>VLOOKUP(S2091,[1]Страна!$A$2:$B$246,2,0)</f>
        <v>КИТАЙ</v>
      </c>
      <c r="W2091" s="34"/>
      <c r="X2091" s="35"/>
      <c r="Y2091" s="35"/>
      <c r="Z2091" s="36"/>
      <c r="AA2091" s="37"/>
      <c r="AB2091" s="38"/>
      <c r="AC2091" s="39"/>
    </row>
    <row r="2092" spans="1:29" ht="10.5" customHeight="1">
      <c r="A2092" s="25" t="s">
        <v>2766</v>
      </c>
      <c r="B2092" s="26" t="s">
        <v>2767</v>
      </c>
      <c r="C2092" s="27">
        <v>3</v>
      </c>
      <c r="D2092" s="27" t="s">
        <v>26</v>
      </c>
      <c r="E2092" s="28">
        <v>9524</v>
      </c>
      <c r="F2092" s="28">
        <v>28572</v>
      </c>
      <c r="G2092" s="28">
        <v>1428.6000000000001</v>
      </c>
      <c r="H2092" s="28">
        <v>9</v>
      </c>
      <c r="I2092" s="28">
        <v>10</v>
      </c>
      <c r="J2092" s="29">
        <v>2.9580000000000001E-3</v>
      </c>
      <c r="K2092" s="28">
        <v>27</v>
      </c>
      <c r="L2092" s="28">
        <v>30</v>
      </c>
      <c r="M2092" s="29">
        <f t="shared" si="192"/>
        <v>8.8739999999999999E-3</v>
      </c>
      <c r="N2092" s="30" t="e">
        <v>#N/A</v>
      </c>
      <c r="O2092" s="27">
        <v>73</v>
      </c>
      <c r="P2092" s="27">
        <v>7321</v>
      </c>
      <c r="Q2092" s="27" t="s">
        <v>415</v>
      </c>
      <c r="R2092" s="31">
        <f>VLOOKUP(Q2092,[1]Страна!D$1:F$120,2,FALSE)</f>
        <v>0.05</v>
      </c>
      <c r="S2092" s="32" t="s">
        <v>223</v>
      </c>
      <c r="T2092" s="27" t="str">
        <f>VLOOKUP(S2092,[1]Страна!$A$2:$B$246,2,0)</f>
        <v>ТУРЦИЯ</v>
      </c>
      <c r="W2092" s="34"/>
      <c r="X2092" s="35"/>
      <c r="Y2092" s="35"/>
      <c r="Z2092" s="36"/>
      <c r="AA2092" s="37"/>
      <c r="AB2092" s="38"/>
      <c r="AC2092" s="39"/>
    </row>
    <row r="2093" spans="1:29" ht="10.5" customHeight="1">
      <c r="A2093" s="25" t="s">
        <v>2768</v>
      </c>
      <c r="B2093" s="26" t="s">
        <v>2769</v>
      </c>
      <c r="C2093" s="27">
        <v>2</v>
      </c>
      <c r="D2093" s="27" t="s">
        <v>26</v>
      </c>
      <c r="E2093" s="28">
        <v>11401</v>
      </c>
      <c r="F2093" s="28">
        <v>22802</v>
      </c>
      <c r="G2093" s="28">
        <v>1140.1000000000001</v>
      </c>
      <c r="H2093" s="28">
        <v>9</v>
      </c>
      <c r="I2093" s="28">
        <v>10</v>
      </c>
      <c r="J2093" s="29">
        <v>2.9580000000000001E-3</v>
      </c>
      <c r="K2093" s="28">
        <v>18</v>
      </c>
      <c r="L2093" s="28">
        <v>20</v>
      </c>
      <c r="M2093" s="29">
        <f t="shared" si="192"/>
        <v>5.9160000000000003E-3</v>
      </c>
      <c r="N2093" s="30" t="e">
        <v>#N/A</v>
      </c>
      <c r="O2093" s="27">
        <v>73</v>
      </c>
      <c r="P2093" s="27">
        <v>7321</v>
      </c>
      <c r="Q2093" s="27" t="s">
        <v>415</v>
      </c>
      <c r="R2093" s="31">
        <f>VLOOKUP(Q2093,[1]Страна!D$1:F$120,2,FALSE)</f>
        <v>0.05</v>
      </c>
      <c r="S2093" s="32" t="s">
        <v>223</v>
      </c>
      <c r="T2093" s="27" t="str">
        <f>VLOOKUP(S2093,[1]Страна!$A$2:$B$246,2,0)</f>
        <v>ТУРЦИЯ</v>
      </c>
      <c r="W2093" s="34"/>
      <c r="X2093" s="35"/>
      <c r="Y2093" s="35"/>
      <c r="Z2093" s="36"/>
      <c r="AA2093" s="37"/>
      <c r="AB2093" s="38"/>
      <c r="AC2093" s="39"/>
    </row>
    <row r="2094" spans="1:29" ht="10.5" customHeight="1">
      <c r="A2094" s="25" t="s">
        <v>2770</v>
      </c>
      <c r="B2094" s="26" t="s">
        <v>2771</v>
      </c>
      <c r="C2094" s="27">
        <v>6</v>
      </c>
      <c r="D2094" s="27" t="s">
        <v>26</v>
      </c>
      <c r="E2094" s="28">
        <v>5513</v>
      </c>
      <c r="F2094" s="28">
        <v>33078</v>
      </c>
      <c r="G2094" s="28">
        <v>1653.9</v>
      </c>
      <c r="H2094" s="28">
        <v>7</v>
      </c>
      <c r="I2094" s="28">
        <v>8</v>
      </c>
      <c r="J2094" s="29">
        <v>2.9580000000000001E-3</v>
      </c>
      <c r="K2094" s="28">
        <v>42</v>
      </c>
      <c r="L2094" s="28">
        <v>48</v>
      </c>
      <c r="M2094" s="29">
        <f t="shared" si="192"/>
        <v>1.7748E-2</v>
      </c>
      <c r="N2094" s="30" t="e">
        <v>#N/A</v>
      </c>
      <c r="O2094" s="27">
        <v>73</v>
      </c>
      <c r="P2094" s="27">
        <v>7321</v>
      </c>
      <c r="Q2094" s="27" t="s">
        <v>415</v>
      </c>
      <c r="R2094" s="31">
        <f>VLOOKUP(Q2094,[1]Страна!D$1:F$120,2,FALSE)</f>
        <v>0.05</v>
      </c>
      <c r="S2094" s="32" t="s">
        <v>223</v>
      </c>
      <c r="T2094" s="27" t="str">
        <f>VLOOKUP(S2094,[1]Страна!$A$2:$B$246,2,0)</f>
        <v>ТУРЦИЯ</v>
      </c>
      <c r="W2094" s="34"/>
      <c r="X2094" s="35"/>
      <c r="Y2094" s="35"/>
      <c r="Z2094" s="36"/>
      <c r="AA2094" s="37"/>
      <c r="AB2094" s="38"/>
      <c r="AC2094" s="39"/>
    </row>
    <row r="2095" spans="1:29" ht="10.5" customHeight="1">
      <c r="A2095" s="25" t="s">
        <v>2772</v>
      </c>
      <c r="B2095" s="26" t="s">
        <v>2773</v>
      </c>
      <c r="C2095" s="27">
        <v>10</v>
      </c>
      <c r="D2095" s="27" t="s">
        <v>26</v>
      </c>
      <c r="E2095" s="28">
        <v>5965</v>
      </c>
      <c r="F2095" s="28">
        <v>59650</v>
      </c>
      <c r="G2095" s="28">
        <v>2982.5</v>
      </c>
      <c r="H2095" s="28">
        <v>7</v>
      </c>
      <c r="I2095" s="28">
        <v>8</v>
      </c>
      <c r="J2095" s="29">
        <v>2.9580000000000001E-3</v>
      </c>
      <c r="K2095" s="28">
        <v>70</v>
      </c>
      <c r="L2095" s="28">
        <v>80</v>
      </c>
      <c r="M2095" s="29">
        <f t="shared" si="192"/>
        <v>2.9580000000000002E-2</v>
      </c>
      <c r="N2095" s="30" t="e">
        <v>#N/A</v>
      </c>
      <c r="O2095" s="27">
        <v>73</v>
      </c>
      <c r="P2095" s="27">
        <v>7321</v>
      </c>
      <c r="Q2095" s="27" t="s">
        <v>415</v>
      </c>
      <c r="R2095" s="31">
        <f>VLOOKUP(Q2095,[1]Страна!D$1:F$120,2,FALSE)</f>
        <v>0.05</v>
      </c>
      <c r="S2095" s="32" t="s">
        <v>223</v>
      </c>
      <c r="T2095" s="27" t="str">
        <f>VLOOKUP(S2095,[1]Страна!$A$2:$B$246,2,0)</f>
        <v>ТУРЦИЯ</v>
      </c>
      <c r="W2095" s="34"/>
      <c r="X2095" s="35"/>
      <c r="Y2095" s="35"/>
      <c r="Z2095" s="36"/>
      <c r="AA2095" s="37"/>
      <c r="AB2095" s="38"/>
      <c r="AC2095" s="39"/>
    </row>
    <row r="2096" spans="1:29" ht="10.5" customHeight="1">
      <c r="A2096" s="25">
        <v>217904</v>
      </c>
      <c r="B2096" s="26" t="s">
        <v>2774</v>
      </c>
      <c r="C2096" s="27">
        <v>1</v>
      </c>
      <c r="D2096" s="27" t="s">
        <v>26</v>
      </c>
      <c r="E2096" s="28">
        <v>1175</v>
      </c>
      <c r="F2096" s="28">
        <v>1175</v>
      </c>
      <c r="G2096" s="28">
        <v>58.75</v>
      </c>
      <c r="H2096" s="28">
        <v>6</v>
      </c>
      <c r="I2096" s="28">
        <v>7</v>
      </c>
      <c r="J2096" s="29">
        <v>5.1200000000000002E-2</v>
      </c>
      <c r="K2096" s="28">
        <v>6</v>
      </c>
      <c r="L2096" s="28">
        <v>6</v>
      </c>
      <c r="M2096" s="29">
        <f t="shared" si="192"/>
        <v>5.1200000000000002E-2</v>
      </c>
      <c r="N2096" s="30">
        <v>0</v>
      </c>
      <c r="O2096" s="27">
        <v>73</v>
      </c>
      <c r="P2096" s="27">
        <v>7324</v>
      </c>
      <c r="Q2096" s="27" t="s">
        <v>2775</v>
      </c>
      <c r="R2096" s="31" t="e">
        <f>VLOOKUP(Q2096,[1]Страна!D$1:F$120,2,FALSE)</f>
        <v>#N/A</v>
      </c>
      <c r="S2096" s="32" t="s">
        <v>28</v>
      </c>
      <c r="T2096" s="27" t="str">
        <f>VLOOKUP(S2096,[1]Страна!$A$2:$B$246,2,0)</f>
        <v>КИТАЙ</v>
      </c>
      <c r="W2096" s="34"/>
      <c r="X2096" s="35"/>
      <c r="Y2096" s="35"/>
      <c r="Z2096" s="36"/>
      <c r="AA2096" s="37"/>
      <c r="AB2096" s="38"/>
      <c r="AC2096" s="39"/>
    </row>
    <row r="2097" spans="1:29" ht="10.5" customHeight="1">
      <c r="A2097" s="25">
        <v>217905</v>
      </c>
      <c r="B2097" s="26" t="s">
        <v>2776</v>
      </c>
      <c r="C2097" s="27">
        <v>3</v>
      </c>
      <c r="D2097" s="27" t="s">
        <v>26</v>
      </c>
      <c r="E2097" s="28">
        <v>1410</v>
      </c>
      <c r="F2097" s="28">
        <v>4230</v>
      </c>
      <c r="G2097" s="28">
        <v>211.5</v>
      </c>
      <c r="H2097" s="28">
        <v>7</v>
      </c>
      <c r="I2097" s="28">
        <v>8</v>
      </c>
      <c r="J2097" s="29">
        <v>5.1200000000000002E-2</v>
      </c>
      <c r="K2097" s="28">
        <v>21</v>
      </c>
      <c r="L2097" s="28">
        <v>21</v>
      </c>
      <c r="M2097" s="29">
        <f t="shared" si="192"/>
        <v>0.15360000000000001</v>
      </c>
      <c r="N2097" s="30">
        <v>0</v>
      </c>
      <c r="O2097" s="27">
        <v>73</v>
      </c>
      <c r="P2097" s="27">
        <v>7324</v>
      </c>
      <c r="Q2097" s="27" t="s">
        <v>2775</v>
      </c>
      <c r="R2097" s="31" t="e">
        <f>VLOOKUP(Q2097,[1]Страна!D$1:F$120,2,FALSE)</f>
        <v>#N/A</v>
      </c>
      <c r="S2097" s="32" t="s">
        <v>28</v>
      </c>
      <c r="T2097" s="27" t="str">
        <f>VLOOKUP(S2097,[1]Страна!$A$2:$B$246,2,0)</f>
        <v>КИТАЙ</v>
      </c>
      <c r="W2097" s="34"/>
      <c r="X2097" s="35"/>
      <c r="Y2097" s="35"/>
      <c r="Z2097" s="36"/>
      <c r="AA2097" s="37"/>
      <c r="AB2097" s="38"/>
      <c r="AC2097" s="39"/>
    </row>
    <row r="2098" spans="1:29" ht="10.5" customHeight="1">
      <c r="A2098" s="25">
        <v>218365</v>
      </c>
      <c r="B2098" s="26" t="s">
        <v>2777</v>
      </c>
      <c r="C2098" s="27">
        <v>2</v>
      </c>
      <c r="D2098" s="27" t="s">
        <v>26</v>
      </c>
      <c r="E2098" s="28">
        <v>418</v>
      </c>
      <c r="F2098" s="28">
        <v>836</v>
      </c>
      <c r="G2098" s="28">
        <v>41.800000000000004</v>
      </c>
      <c r="H2098" s="28">
        <v>2.1</v>
      </c>
      <c r="I2098" s="28">
        <v>3</v>
      </c>
      <c r="J2098" s="29">
        <v>2.5499999999999998E-2</v>
      </c>
      <c r="K2098" s="28">
        <v>4.2</v>
      </c>
      <c r="L2098" s="28">
        <v>4.2</v>
      </c>
      <c r="M2098" s="29">
        <f t="shared" si="192"/>
        <v>5.0999999999999997E-2</v>
      </c>
      <c r="N2098" s="30">
        <v>0</v>
      </c>
      <c r="O2098" s="27">
        <v>73</v>
      </c>
      <c r="P2098" s="27">
        <v>7324</v>
      </c>
      <c r="Q2098" s="27" t="s">
        <v>410</v>
      </c>
      <c r="R2098" s="31" t="e">
        <f>VLOOKUP(Q2098,[1]Страна!D$1:F$120,2,FALSE)</f>
        <v>#N/A</v>
      </c>
      <c r="S2098" s="32" t="s">
        <v>28</v>
      </c>
      <c r="T2098" s="27" t="str">
        <f>VLOOKUP(S2098,[1]Страна!$A$2:$B$246,2,0)</f>
        <v>КИТАЙ</v>
      </c>
      <c r="W2098" s="34"/>
      <c r="X2098" s="35"/>
      <c r="Y2098" s="35"/>
      <c r="Z2098" s="36"/>
      <c r="AA2098" s="37"/>
      <c r="AB2098" s="38"/>
      <c r="AC2098" s="39"/>
    </row>
    <row r="2099" spans="1:29" ht="10.5" customHeight="1">
      <c r="A2099" s="25">
        <v>218909</v>
      </c>
      <c r="B2099" s="26" t="s">
        <v>2778</v>
      </c>
      <c r="C2099" s="27">
        <v>4</v>
      </c>
      <c r="D2099" s="27" t="s">
        <v>26</v>
      </c>
      <c r="E2099" s="28">
        <v>392</v>
      </c>
      <c r="F2099" s="28">
        <v>1568</v>
      </c>
      <c r="G2099" s="28">
        <v>78.400000000000006</v>
      </c>
      <c r="H2099" s="28">
        <v>1.6</v>
      </c>
      <c r="I2099" s="28">
        <v>2.2000000000000002</v>
      </c>
      <c r="J2099" s="29">
        <v>2.5499999999999998E-2</v>
      </c>
      <c r="K2099" s="28">
        <v>6.4</v>
      </c>
      <c r="L2099" s="28">
        <v>6.4</v>
      </c>
      <c r="M2099" s="29">
        <f t="shared" si="192"/>
        <v>0.10199999999999999</v>
      </c>
      <c r="N2099" s="30">
        <v>0</v>
      </c>
      <c r="O2099" s="27">
        <v>73</v>
      </c>
      <c r="P2099" s="27">
        <v>7324</v>
      </c>
      <c r="Q2099" s="27" t="s">
        <v>410</v>
      </c>
      <c r="R2099" s="31" t="e">
        <f>VLOOKUP(Q2099,[1]Страна!D$1:F$120,2,FALSE)</f>
        <v>#N/A</v>
      </c>
      <c r="S2099" s="32" t="s">
        <v>28</v>
      </c>
      <c r="T2099" s="27" t="str">
        <f>VLOOKUP(S2099,[1]Страна!$A$2:$B$246,2,0)</f>
        <v>КИТАЙ</v>
      </c>
      <c r="W2099" s="34"/>
      <c r="X2099" s="35"/>
      <c r="Y2099" s="35"/>
      <c r="Z2099" s="36"/>
      <c r="AA2099" s="37"/>
      <c r="AB2099" s="38"/>
      <c r="AC2099" s="39"/>
    </row>
    <row r="2100" spans="1:29" ht="10.5" customHeight="1">
      <c r="A2100" s="25">
        <v>137533</v>
      </c>
      <c r="B2100" s="26" t="s">
        <v>2779</v>
      </c>
      <c r="C2100" s="27">
        <v>1</v>
      </c>
      <c r="D2100" s="27" t="s">
        <v>26</v>
      </c>
      <c r="E2100" s="28">
        <v>613</v>
      </c>
      <c r="F2100" s="28">
        <v>613</v>
      </c>
      <c r="G2100" s="28">
        <v>18.39</v>
      </c>
      <c r="H2100" s="28">
        <v>0.42</v>
      </c>
      <c r="I2100" s="28">
        <v>0.9</v>
      </c>
      <c r="J2100" s="29">
        <v>2.5200000000000001E-3</v>
      </c>
      <c r="K2100" s="28">
        <v>0.42</v>
      </c>
      <c r="L2100" s="28">
        <v>0.9</v>
      </c>
      <c r="M2100" s="29">
        <f t="shared" si="192"/>
        <v>2.5200000000000001E-3</v>
      </c>
      <c r="N2100" s="30">
        <v>0</v>
      </c>
      <c r="O2100" s="27">
        <v>85</v>
      </c>
      <c r="P2100" s="27">
        <v>8518</v>
      </c>
      <c r="Q2100" s="27" t="s">
        <v>175</v>
      </c>
      <c r="R2100" s="31">
        <f>VLOOKUP(Q2100,[1]Страна!D$1:F$120,2,FALSE)</f>
        <v>0.03</v>
      </c>
      <c r="S2100" s="32" t="s">
        <v>28</v>
      </c>
      <c r="T2100" s="27" t="str">
        <f>VLOOKUP(S2100,[1]Страна!$A$2:$B$246,2,0)</f>
        <v>КИТАЙ</v>
      </c>
      <c r="W2100" s="34"/>
      <c r="X2100" s="35"/>
      <c r="Y2100" s="35"/>
      <c r="Z2100" s="36"/>
      <c r="AA2100" s="37"/>
      <c r="AB2100" s="38"/>
      <c r="AC2100" s="39"/>
    </row>
    <row r="2101" spans="1:29" ht="10.5" customHeight="1">
      <c r="A2101" s="25">
        <v>83301</v>
      </c>
      <c r="B2101" s="26" t="s">
        <v>2780</v>
      </c>
      <c r="C2101" s="27">
        <v>1</v>
      </c>
      <c r="D2101" s="27" t="s">
        <v>26</v>
      </c>
      <c r="E2101" s="28">
        <v>1135</v>
      </c>
      <c r="F2101" s="28">
        <v>1135</v>
      </c>
      <c r="G2101" s="28">
        <v>34.049999999999997</v>
      </c>
      <c r="H2101" s="28">
        <v>0.14000000000000001</v>
      </c>
      <c r="I2101" s="28">
        <v>0.8</v>
      </c>
      <c r="J2101" s="29">
        <v>2.5200000000000001E-3</v>
      </c>
      <c r="K2101" s="28">
        <v>0.8</v>
      </c>
      <c r="L2101" s="28">
        <v>0.14000000000000001</v>
      </c>
      <c r="M2101" s="29">
        <f t="shared" si="192"/>
        <v>2.5200000000000001E-3</v>
      </c>
      <c r="N2101" s="30">
        <v>0</v>
      </c>
      <c r="O2101" s="27">
        <v>85</v>
      </c>
      <c r="P2101" s="27">
        <v>8518</v>
      </c>
      <c r="Q2101" s="27" t="s">
        <v>175</v>
      </c>
      <c r="R2101" s="31">
        <f>VLOOKUP(Q2101,[1]Страна!D$1:F$120,2,FALSE)</f>
        <v>0.03</v>
      </c>
      <c r="S2101" s="32" t="s">
        <v>28</v>
      </c>
      <c r="T2101" s="27" t="str">
        <f>VLOOKUP(S2101,[1]Страна!$A$2:$B$246,2,0)</f>
        <v>КИТАЙ</v>
      </c>
      <c r="W2101" s="34"/>
      <c r="X2101" s="35"/>
      <c r="Y2101" s="35"/>
      <c r="Z2101" s="36"/>
      <c r="AA2101" s="37"/>
      <c r="AB2101" s="38"/>
      <c r="AC2101" s="39"/>
    </row>
    <row r="2102" spans="1:29" ht="10.5" customHeight="1">
      <c r="A2102" s="25">
        <v>133435</v>
      </c>
      <c r="B2102" s="26" t="s">
        <v>2781</v>
      </c>
      <c r="C2102" s="27">
        <v>1</v>
      </c>
      <c r="D2102" s="27" t="s">
        <v>26</v>
      </c>
      <c r="E2102" s="28">
        <v>430</v>
      </c>
      <c r="F2102" s="28">
        <v>430</v>
      </c>
      <c r="G2102" s="28">
        <v>12.9</v>
      </c>
      <c r="H2102" s="28">
        <v>0.08</v>
      </c>
      <c r="I2102" s="28">
        <v>0.14000000000000001</v>
      </c>
      <c r="J2102" s="29">
        <v>2.52E-4</v>
      </c>
      <c r="K2102" s="28">
        <v>0.08</v>
      </c>
      <c r="L2102" s="28">
        <v>0.14000000000000001</v>
      </c>
      <c r="M2102" s="29">
        <f t="shared" si="192"/>
        <v>2.52E-4</v>
      </c>
      <c r="N2102" s="30">
        <v>4714033655637</v>
      </c>
      <c r="O2102" s="27">
        <v>85</v>
      </c>
      <c r="P2102" s="27">
        <v>8518</v>
      </c>
      <c r="Q2102" s="27" t="s">
        <v>175</v>
      </c>
      <c r="R2102" s="31">
        <f>VLOOKUP(Q2102,[1]Страна!D$1:F$120,2,FALSE)</f>
        <v>0.03</v>
      </c>
      <c r="S2102" s="32" t="s">
        <v>28</v>
      </c>
      <c r="T2102" s="27" t="str">
        <f>VLOOKUP(S2102,[1]Страна!$A$2:$B$246,2,0)</f>
        <v>КИТАЙ</v>
      </c>
      <c r="W2102" s="34"/>
      <c r="X2102" s="35"/>
      <c r="Y2102" s="35"/>
      <c r="Z2102" s="36"/>
      <c r="AA2102" s="37"/>
      <c r="AB2102" s="38"/>
      <c r="AC2102" s="39"/>
    </row>
    <row r="2103" spans="1:29" ht="10.5" customHeight="1">
      <c r="A2103" s="25">
        <v>133436</v>
      </c>
      <c r="B2103" s="26" t="s">
        <v>2782</v>
      </c>
      <c r="C2103" s="27">
        <v>1</v>
      </c>
      <c r="D2103" s="27" t="s">
        <v>26</v>
      </c>
      <c r="E2103" s="28">
        <v>418</v>
      </c>
      <c r="F2103" s="28">
        <v>418</v>
      </c>
      <c r="G2103" s="28">
        <v>12.54</v>
      </c>
      <c r="H2103" s="28">
        <v>0.08</v>
      </c>
      <c r="I2103" s="28">
        <v>0.14000000000000001</v>
      </c>
      <c r="J2103" s="29">
        <v>6.0000000000000002E-5</v>
      </c>
      <c r="K2103" s="28">
        <v>0.08</v>
      </c>
      <c r="L2103" s="28">
        <v>0.14000000000000001</v>
      </c>
      <c r="M2103" s="29">
        <f t="shared" si="192"/>
        <v>6.0000000000000002E-5</v>
      </c>
      <c r="N2103" s="30">
        <v>4714033655644</v>
      </c>
      <c r="O2103" s="27">
        <v>85</v>
      </c>
      <c r="P2103" s="27">
        <v>8518</v>
      </c>
      <c r="Q2103" s="27" t="s">
        <v>175</v>
      </c>
      <c r="R2103" s="31">
        <f>VLOOKUP(Q2103,[1]Страна!D$1:F$120,2,FALSE)</f>
        <v>0.03</v>
      </c>
      <c r="S2103" s="32" t="s">
        <v>28</v>
      </c>
      <c r="T2103" s="27" t="str">
        <f>VLOOKUP(S2103,[1]Страна!$A$2:$B$246,2,0)</f>
        <v>КИТАЙ</v>
      </c>
      <c r="W2103" s="34"/>
      <c r="X2103" s="35"/>
      <c r="Y2103" s="35"/>
      <c r="Z2103" s="36"/>
      <c r="AA2103" s="37"/>
      <c r="AB2103" s="38"/>
      <c r="AC2103" s="39"/>
    </row>
    <row r="2104" spans="1:29" ht="10.5" customHeight="1">
      <c r="A2104" s="25">
        <v>175528</v>
      </c>
      <c r="B2104" s="26" t="s">
        <v>2783</v>
      </c>
      <c r="C2104" s="27">
        <v>1</v>
      </c>
      <c r="D2104" s="27" t="s">
        <v>26</v>
      </c>
      <c r="E2104" s="28">
        <v>553</v>
      </c>
      <c r="F2104" s="28">
        <v>553</v>
      </c>
      <c r="G2104" s="28">
        <v>16.59</v>
      </c>
      <c r="H2104" s="28">
        <v>0.22</v>
      </c>
      <c r="I2104" s="28">
        <v>0.3</v>
      </c>
      <c r="J2104" s="29">
        <v>7.5000000000000002E-4</v>
      </c>
      <c r="K2104" s="28">
        <v>0.22</v>
      </c>
      <c r="L2104" s="28">
        <v>0.3</v>
      </c>
      <c r="M2104" s="29">
        <f t="shared" si="192"/>
        <v>7.5000000000000002E-4</v>
      </c>
      <c r="N2104" s="30">
        <v>4714033655729</v>
      </c>
      <c r="O2104" s="27">
        <v>85</v>
      </c>
      <c r="P2104" s="27">
        <v>8518</v>
      </c>
      <c r="Q2104" s="27" t="s">
        <v>175</v>
      </c>
      <c r="R2104" s="31">
        <f>VLOOKUP(Q2104,[1]Страна!D$1:F$120,2,FALSE)</f>
        <v>0.03</v>
      </c>
      <c r="S2104" s="32" t="s">
        <v>28</v>
      </c>
      <c r="T2104" s="27" t="str">
        <f>VLOOKUP(S2104,[1]Страна!$A$2:$B$246,2,0)</f>
        <v>КИТАЙ</v>
      </c>
      <c r="W2104" s="34"/>
      <c r="X2104" s="35"/>
      <c r="Y2104" s="35"/>
      <c r="Z2104" s="36"/>
      <c r="AA2104" s="37"/>
      <c r="AB2104" s="38"/>
      <c r="AC2104" s="39"/>
    </row>
    <row r="2105" spans="1:29" ht="10.5" customHeight="1">
      <c r="A2105" s="25">
        <v>175529</v>
      </c>
      <c r="B2105" s="26" t="s">
        <v>2784</v>
      </c>
      <c r="C2105" s="27">
        <v>2</v>
      </c>
      <c r="D2105" s="27" t="s">
        <v>26</v>
      </c>
      <c r="E2105" s="28">
        <v>544</v>
      </c>
      <c r="F2105" s="28">
        <v>1088</v>
      </c>
      <c r="G2105" s="28">
        <v>32.64</v>
      </c>
      <c r="H2105" s="28">
        <v>0.22</v>
      </c>
      <c r="I2105" s="28">
        <v>0.3</v>
      </c>
      <c r="J2105" s="29">
        <v>1.0200000000000001E-3</v>
      </c>
      <c r="K2105" s="28">
        <v>0.44</v>
      </c>
      <c r="L2105" s="28">
        <v>0.6</v>
      </c>
      <c r="M2105" s="29">
        <f t="shared" si="192"/>
        <v>2.0400000000000001E-3</v>
      </c>
      <c r="N2105" s="30">
        <v>4714033655712</v>
      </c>
      <c r="O2105" s="27">
        <v>85</v>
      </c>
      <c r="P2105" s="27">
        <v>8518</v>
      </c>
      <c r="Q2105" s="27" t="s">
        <v>175</v>
      </c>
      <c r="R2105" s="31">
        <f>VLOOKUP(Q2105,[1]Страна!D$1:F$120,2,FALSE)</f>
        <v>0.03</v>
      </c>
      <c r="S2105" s="32" t="s">
        <v>28</v>
      </c>
      <c r="T2105" s="27" t="str">
        <f>VLOOKUP(S2105,[1]Страна!$A$2:$B$246,2,0)</f>
        <v>КИТАЙ</v>
      </c>
      <c r="W2105" s="34"/>
      <c r="X2105" s="35"/>
      <c r="Y2105" s="35"/>
      <c r="Z2105" s="36"/>
      <c r="AA2105" s="37"/>
      <c r="AB2105" s="38"/>
      <c r="AC2105" s="39"/>
    </row>
    <row r="2106" spans="1:29" ht="10.5" customHeight="1">
      <c r="A2106" s="25">
        <v>205118</v>
      </c>
      <c r="B2106" s="26" t="s">
        <v>2785</v>
      </c>
      <c r="C2106" s="27">
        <v>1</v>
      </c>
      <c r="D2106" s="27" t="s">
        <v>26</v>
      </c>
      <c r="E2106" s="28">
        <v>459</v>
      </c>
      <c r="F2106" s="28">
        <v>459</v>
      </c>
      <c r="G2106" s="28">
        <v>9.18</v>
      </c>
      <c r="H2106" s="28">
        <v>0.27</v>
      </c>
      <c r="I2106" s="28">
        <v>0.36</v>
      </c>
      <c r="J2106" s="29">
        <v>3.3599999999999998E-4</v>
      </c>
      <c r="K2106" s="28">
        <v>0.27</v>
      </c>
      <c r="L2106" s="28">
        <v>0.36</v>
      </c>
      <c r="M2106" s="29">
        <f t="shared" si="192"/>
        <v>3.3599999999999998E-4</v>
      </c>
      <c r="N2106" s="30">
        <v>4714033655705</v>
      </c>
      <c r="O2106" s="27">
        <v>85</v>
      </c>
      <c r="P2106" s="27">
        <v>8518</v>
      </c>
      <c r="Q2106" s="27" t="s">
        <v>175</v>
      </c>
      <c r="R2106" s="31">
        <f>VLOOKUP(Q2106,[1]Страна!D$1:F$120,2,FALSE)</f>
        <v>0.03</v>
      </c>
      <c r="S2106" s="32" t="s">
        <v>28</v>
      </c>
      <c r="T2106" s="27" t="str">
        <f>VLOOKUP(S2106,[1]Страна!$A$2:$B$246,2,0)</f>
        <v>КИТАЙ</v>
      </c>
      <c r="W2106" s="34"/>
      <c r="X2106" s="35"/>
      <c r="Y2106" s="35"/>
      <c r="Z2106" s="36"/>
      <c r="AA2106" s="37"/>
      <c r="AB2106" s="38"/>
      <c r="AC2106" s="39"/>
    </row>
    <row r="2107" spans="1:29" ht="10.5" customHeight="1">
      <c r="A2107" s="25">
        <v>205114</v>
      </c>
      <c r="B2107" s="26" t="s">
        <v>2786</v>
      </c>
      <c r="C2107" s="27">
        <v>3</v>
      </c>
      <c r="D2107" s="27" t="s">
        <v>26</v>
      </c>
      <c r="E2107" s="28">
        <v>281</v>
      </c>
      <c r="F2107" s="28">
        <v>843</v>
      </c>
      <c r="G2107" s="28">
        <v>25.29</v>
      </c>
      <c r="H2107" s="28">
        <v>0.05</v>
      </c>
      <c r="I2107" s="28">
        <v>0.09</v>
      </c>
      <c r="J2107" s="29">
        <v>2.9999999999999997E-4</v>
      </c>
      <c r="K2107" s="28">
        <v>0.15</v>
      </c>
      <c r="L2107" s="28">
        <v>0.27</v>
      </c>
      <c r="M2107" s="29">
        <f t="shared" si="192"/>
        <v>8.9999999999999998E-4</v>
      </c>
      <c r="N2107" s="30">
        <v>4714033655590</v>
      </c>
      <c r="O2107" s="27">
        <v>85</v>
      </c>
      <c r="P2107" s="27">
        <v>8518</v>
      </c>
      <c r="Q2107" s="27" t="s">
        <v>175</v>
      </c>
      <c r="R2107" s="31">
        <f>VLOOKUP(Q2107,[1]Страна!D$1:F$120,2,FALSE)</f>
        <v>0.03</v>
      </c>
      <c r="S2107" s="32" t="s">
        <v>28</v>
      </c>
      <c r="T2107" s="27" t="str">
        <f>VLOOKUP(S2107,[1]Страна!$A$2:$B$246,2,0)</f>
        <v>КИТАЙ</v>
      </c>
      <c r="W2107" s="34"/>
      <c r="X2107" s="35"/>
      <c r="Y2107" s="35"/>
      <c r="Z2107" s="36"/>
      <c r="AA2107" s="37"/>
      <c r="AB2107" s="38"/>
      <c r="AC2107" s="39"/>
    </row>
    <row r="2108" spans="1:29" ht="10.5" customHeight="1">
      <c r="A2108" s="25">
        <v>202215</v>
      </c>
      <c r="B2108" s="26" t="s">
        <v>2787</v>
      </c>
      <c r="C2108" s="27">
        <v>1</v>
      </c>
      <c r="D2108" s="27" t="s">
        <v>26</v>
      </c>
      <c r="E2108" s="28">
        <v>342</v>
      </c>
      <c r="F2108" s="28">
        <v>342</v>
      </c>
      <c r="G2108" s="28">
        <v>10.26</v>
      </c>
      <c r="H2108" s="28">
        <v>0.13</v>
      </c>
      <c r="I2108" s="28">
        <v>0.18</v>
      </c>
      <c r="J2108" s="29">
        <v>3.4299999999999999E-4</v>
      </c>
      <c r="K2108" s="28">
        <v>0.13</v>
      </c>
      <c r="L2108" s="28">
        <v>0.18</v>
      </c>
      <c r="M2108" s="29">
        <f t="shared" si="192"/>
        <v>3.4299999999999999E-4</v>
      </c>
      <c r="N2108" s="30">
        <v>4714033655569</v>
      </c>
      <c r="O2108" s="27">
        <v>85</v>
      </c>
      <c r="P2108" s="27">
        <v>8518</v>
      </c>
      <c r="Q2108" s="27" t="s">
        <v>175</v>
      </c>
      <c r="R2108" s="31">
        <f>VLOOKUP(Q2108,[1]Страна!D$1:F$120,2,FALSE)</f>
        <v>0.03</v>
      </c>
      <c r="S2108" s="32" t="s">
        <v>28</v>
      </c>
      <c r="T2108" s="27" t="str">
        <f>VLOOKUP(S2108,[1]Страна!$A$2:$B$246,2,0)</f>
        <v>КИТАЙ</v>
      </c>
      <c r="W2108" s="34"/>
      <c r="X2108" s="35"/>
      <c r="Y2108" s="35"/>
      <c r="Z2108" s="36"/>
      <c r="AA2108" s="37"/>
      <c r="AB2108" s="38"/>
      <c r="AC2108" s="39"/>
    </row>
    <row r="2109" spans="1:29" ht="10.5" customHeight="1">
      <c r="A2109" s="25">
        <v>202214</v>
      </c>
      <c r="B2109" s="26" t="s">
        <v>2788</v>
      </c>
      <c r="C2109" s="27">
        <v>1</v>
      </c>
      <c r="D2109" s="27" t="s">
        <v>26</v>
      </c>
      <c r="E2109" s="28">
        <v>332</v>
      </c>
      <c r="F2109" s="28">
        <v>332</v>
      </c>
      <c r="G2109" s="28">
        <v>9.9599999999999991</v>
      </c>
      <c r="H2109" s="28">
        <v>0.13</v>
      </c>
      <c r="I2109" s="28">
        <v>0.18</v>
      </c>
      <c r="J2109" s="29">
        <v>6.4800000000000003E-4</v>
      </c>
      <c r="K2109" s="28">
        <v>0.13</v>
      </c>
      <c r="L2109" s="28">
        <v>0.18</v>
      </c>
      <c r="M2109" s="29">
        <f t="shared" si="192"/>
        <v>6.4800000000000003E-4</v>
      </c>
      <c r="N2109" s="30">
        <v>4714033655552</v>
      </c>
      <c r="O2109" s="27">
        <v>85</v>
      </c>
      <c r="P2109" s="27">
        <v>8518</v>
      </c>
      <c r="Q2109" s="27" t="s">
        <v>175</v>
      </c>
      <c r="R2109" s="31">
        <f>VLOOKUP(Q2109,[1]Страна!D$1:F$120,2,FALSE)</f>
        <v>0.03</v>
      </c>
      <c r="S2109" s="32" t="s">
        <v>28</v>
      </c>
      <c r="T2109" s="27" t="str">
        <f>VLOOKUP(S2109,[1]Страна!$A$2:$B$246,2,0)</f>
        <v>КИТАЙ</v>
      </c>
      <c r="W2109" s="34"/>
      <c r="X2109" s="35"/>
      <c r="Y2109" s="35"/>
      <c r="Z2109" s="36"/>
      <c r="AA2109" s="37"/>
      <c r="AB2109" s="38"/>
      <c r="AC2109" s="39"/>
    </row>
    <row r="2110" spans="1:29" ht="10.5" customHeight="1">
      <c r="A2110" s="25">
        <v>110328</v>
      </c>
      <c r="B2110" s="26" t="s">
        <v>2789</v>
      </c>
      <c r="C2110" s="27">
        <v>1</v>
      </c>
      <c r="D2110" s="27" t="s">
        <v>26</v>
      </c>
      <c r="E2110" s="28">
        <v>1631</v>
      </c>
      <c r="F2110" s="28">
        <v>1631</v>
      </c>
      <c r="G2110" s="28">
        <v>48.93</v>
      </c>
      <c r="H2110" s="28">
        <v>0.5</v>
      </c>
      <c r="I2110" s="28">
        <v>0.7</v>
      </c>
      <c r="J2110" s="29">
        <v>2.9399999999999999E-3</v>
      </c>
      <c r="K2110" s="28">
        <v>0.5</v>
      </c>
      <c r="L2110" s="28">
        <v>0.7</v>
      </c>
      <c r="M2110" s="29">
        <f t="shared" si="192"/>
        <v>2.9399999999999999E-3</v>
      </c>
      <c r="N2110" s="30">
        <v>4895156819363</v>
      </c>
      <c r="O2110" s="27">
        <v>85</v>
      </c>
      <c r="P2110" s="27">
        <v>8527</v>
      </c>
      <c r="Q2110" s="27" t="s">
        <v>2790</v>
      </c>
      <c r="R2110" s="31">
        <f>VLOOKUP(Q2110,[1]Страна!D$1:F$120,2,FALSE)</f>
        <v>0.03</v>
      </c>
      <c r="S2110" s="32" t="s">
        <v>28</v>
      </c>
      <c r="T2110" s="27" t="str">
        <f>VLOOKUP(S2110,[1]Страна!$A$2:$B$246,2,0)</f>
        <v>КИТАЙ</v>
      </c>
      <c r="W2110" s="34"/>
      <c r="X2110" s="35"/>
      <c r="Y2110" s="35"/>
      <c r="Z2110" s="36"/>
      <c r="AA2110" s="37"/>
      <c r="AB2110" s="38"/>
      <c r="AC2110" s="39"/>
    </row>
    <row r="2111" spans="1:29" ht="10.5" customHeight="1">
      <c r="A2111" s="25">
        <v>230231</v>
      </c>
      <c r="B2111" s="26" t="s">
        <v>2791</v>
      </c>
      <c r="C2111" s="27">
        <v>1</v>
      </c>
      <c r="D2111" s="27" t="s">
        <v>26</v>
      </c>
      <c r="E2111" s="28">
        <v>16371</v>
      </c>
      <c r="F2111" s="28">
        <v>16371</v>
      </c>
      <c r="G2111" s="28">
        <v>1145.97</v>
      </c>
      <c r="H2111" s="28">
        <v>40</v>
      </c>
      <c r="I2111" s="28">
        <v>42</v>
      </c>
      <c r="J2111" s="29">
        <v>0.24768000000000001</v>
      </c>
      <c r="K2111" s="28">
        <v>40</v>
      </c>
      <c r="L2111" s="28">
        <v>42</v>
      </c>
      <c r="M2111" s="29">
        <f t="shared" si="192"/>
        <v>0.24768000000000001</v>
      </c>
      <c r="N2111" s="30">
        <v>3838942113987</v>
      </c>
      <c r="O2111" s="27">
        <v>84</v>
      </c>
      <c r="P2111" s="27">
        <v>8422</v>
      </c>
      <c r="Q2111" s="27" t="s">
        <v>955</v>
      </c>
      <c r="R2111" s="31">
        <f>VLOOKUP(Q2111,[1]Страна!D$1:F$120,2,FALSE)</f>
        <v>7.0000000000000007E-2</v>
      </c>
      <c r="S2111" s="32" t="s">
        <v>28</v>
      </c>
      <c r="T2111" s="27" t="str">
        <f>VLOOKUP(S2111,[1]Страна!$A$2:$B$246,2,0)</f>
        <v>КИТАЙ</v>
      </c>
      <c r="W2111" s="34"/>
      <c r="X2111" s="35"/>
      <c r="Y2111" s="35"/>
      <c r="Z2111" s="36"/>
      <c r="AA2111" s="37"/>
      <c r="AB2111" s="38"/>
      <c r="AC2111" s="39"/>
    </row>
    <row r="2112" spans="1:29" ht="10.5" customHeight="1">
      <c r="A2112" s="25">
        <v>194152</v>
      </c>
      <c r="B2112" s="26" t="s">
        <v>2792</v>
      </c>
      <c r="C2112" s="27">
        <v>1</v>
      </c>
      <c r="D2112" s="27" t="s">
        <v>26</v>
      </c>
      <c r="E2112" s="28">
        <v>14072</v>
      </c>
      <c r="F2112" s="28">
        <v>14072</v>
      </c>
      <c r="G2112" s="28">
        <v>985.04000000000008</v>
      </c>
      <c r="H2112" s="28">
        <v>42</v>
      </c>
      <c r="I2112" s="28">
        <v>45</v>
      </c>
      <c r="J2112" s="29">
        <v>0.29815000000000003</v>
      </c>
      <c r="K2112" s="28">
        <v>42</v>
      </c>
      <c r="L2112" s="28">
        <v>45</v>
      </c>
      <c r="M2112" s="29">
        <f t="shared" si="192"/>
        <v>0.29815000000000003</v>
      </c>
      <c r="N2112" s="30">
        <v>0</v>
      </c>
      <c r="O2112" s="27">
        <v>84</v>
      </c>
      <c r="P2112" s="27">
        <v>8422</v>
      </c>
      <c r="Q2112" s="27" t="s">
        <v>955</v>
      </c>
      <c r="R2112" s="31">
        <f>VLOOKUP(Q2112,[1]Страна!D$1:F$120,2,FALSE)</f>
        <v>7.0000000000000007E-2</v>
      </c>
      <c r="S2112" s="32" t="s">
        <v>28</v>
      </c>
      <c r="T2112" s="27" t="str">
        <f>VLOOKUP(S2112,[1]Страна!$A$2:$B$246,2,0)</f>
        <v>КИТАЙ</v>
      </c>
      <c r="W2112" s="34"/>
      <c r="X2112" s="35"/>
      <c r="Y2112" s="35"/>
      <c r="Z2112" s="36"/>
      <c r="AA2112" s="37"/>
      <c r="AB2112" s="38"/>
      <c r="AC2112" s="39"/>
    </row>
    <row r="2113" spans="1:29" ht="10.5" customHeight="1">
      <c r="A2113" s="25">
        <v>164850</v>
      </c>
      <c r="B2113" s="26" t="s">
        <v>2793</v>
      </c>
      <c r="C2113" s="27">
        <v>1</v>
      </c>
      <c r="D2113" s="27" t="s">
        <v>26</v>
      </c>
      <c r="E2113" s="28">
        <v>11571</v>
      </c>
      <c r="F2113" s="28">
        <v>11571</v>
      </c>
      <c r="G2113" s="28">
        <v>233.73419999999999</v>
      </c>
      <c r="H2113" s="28">
        <v>39.299999999999997</v>
      </c>
      <c r="I2113" s="28">
        <v>42</v>
      </c>
      <c r="J2113" s="29">
        <v>0.27456000000000003</v>
      </c>
      <c r="K2113" s="28">
        <v>39.299999999999997</v>
      </c>
      <c r="L2113" s="28">
        <v>42</v>
      </c>
      <c r="M2113" s="29">
        <v>0.27456000000000003</v>
      </c>
      <c r="N2113" s="30" t="s">
        <v>2794</v>
      </c>
      <c r="O2113" s="27">
        <v>84</v>
      </c>
      <c r="P2113" s="27">
        <v>8422</v>
      </c>
      <c r="Q2113" s="27" t="s">
        <v>955</v>
      </c>
      <c r="R2113" s="31">
        <f>VLOOKUP(Q2113,[1]Страна!D$1:F$120,2,FALSE)</f>
        <v>7.0000000000000007E-2</v>
      </c>
      <c r="S2113" s="32" t="s">
        <v>223</v>
      </c>
      <c r="T2113" s="27" t="str">
        <f>VLOOKUP(S2113,[1]Страна!$A$2:$B$246,2,0)</f>
        <v>ТУРЦИЯ</v>
      </c>
      <c r="W2113" s="34"/>
      <c r="X2113" s="35"/>
      <c r="Y2113" s="35"/>
      <c r="Z2113" s="36"/>
      <c r="AA2113" s="37"/>
      <c r="AB2113" s="38"/>
      <c r="AC2113" s="39"/>
    </row>
    <row r="2114" spans="1:29" ht="10.5" customHeight="1">
      <c r="A2114" s="25">
        <v>166885</v>
      </c>
      <c r="B2114" s="26" t="s">
        <v>2795</v>
      </c>
      <c r="C2114" s="27">
        <v>2</v>
      </c>
      <c r="D2114" s="27" t="s">
        <v>26</v>
      </c>
      <c r="E2114" s="28">
        <v>12818</v>
      </c>
      <c r="F2114" s="28">
        <v>25636</v>
      </c>
      <c r="G2114" s="28">
        <v>1794.5200000000002</v>
      </c>
      <c r="H2114" s="28">
        <v>40</v>
      </c>
      <c r="I2114" s="28">
        <v>43</v>
      </c>
      <c r="J2114" s="29">
        <v>0.1736</v>
      </c>
      <c r="K2114" s="28">
        <v>80</v>
      </c>
      <c r="L2114" s="28">
        <v>86</v>
      </c>
      <c r="M2114" s="29">
        <f>C2114*J2114</f>
        <v>0.34720000000000001</v>
      </c>
      <c r="N2114" s="30">
        <v>8016361837300</v>
      </c>
      <c r="O2114" s="27">
        <v>84</v>
      </c>
      <c r="P2114" s="27">
        <v>8422</v>
      </c>
      <c r="Q2114" s="27" t="s">
        <v>955</v>
      </c>
      <c r="R2114" s="31">
        <f>VLOOKUP(Q2114,[1]Страна!D$1:F$120,2,FALSE)</f>
        <v>7.0000000000000007E-2</v>
      </c>
      <c r="S2114" s="32" t="s">
        <v>28</v>
      </c>
      <c r="T2114" s="27" t="str">
        <f>VLOOKUP(S2114,[1]Страна!$A$2:$B$246,2,0)</f>
        <v>КИТАЙ</v>
      </c>
      <c r="W2114" s="34"/>
      <c r="X2114" s="35"/>
      <c r="Y2114" s="35"/>
      <c r="Z2114" s="36"/>
      <c r="AA2114" s="37"/>
      <c r="AB2114" s="38"/>
      <c r="AC2114" s="39"/>
    </row>
    <row r="2115" spans="1:29" ht="10.5" customHeight="1">
      <c r="A2115" s="25">
        <v>129529</v>
      </c>
      <c r="B2115" s="26" t="s">
        <v>2796</v>
      </c>
      <c r="C2115" s="27">
        <v>1</v>
      </c>
      <c r="D2115" s="27" t="s">
        <v>26</v>
      </c>
      <c r="E2115" s="28">
        <v>15819</v>
      </c>
      <c r="F2115" s="28">
        <v>15819</v>
      </c>
      <c r="G2115" s="28">
        <v>1107.3300000000002</v>
      </c>
      <c r="H2115" s="28">
        <v>42</v>
      </c>
      <c r="I2115" s="28">
        <v>44</v>
      </c>
      <c r="J2115" s="29">
        <v>0.38913599999999998</v>
      </c>
      <c r="K2115" s="28">
        <v>42</v>
      </c>
      <c r="L2115" s="28">
        <v>44</v>
      </c>
      <c r="M2115" s="29">
        <f>C2115*J2115</f>
        <v>0.38913599999999998</v>
      </c>
      <c r="N2115" s="30">
        <v>8806323318035</v>
      </c>
      <c r="O2115" s="27">
        <v>84</v>
      </c>
      <c r="P2115" s="27">
        <v>8422</v>
      </c>
      <c r="Q2115" s="27" t="s">
        <v>955</v>
      </c>
      <c r="R2115" s="31">
        <f>VLOOKUP(Q2115,[1]Страна!D$1:F$120,2,FALSE)</f>
        <v>7.0000000000000007E-2</v>
      </c>
      <c r="S2115" s="32" t="s">
        <v>28</v>
      </c>
      <c r="T2115" s="27" t="str">
        <f>VLOOKUP(S2115,[1]Страна!$A$2:$B$246,2,0)</f>
        <v>КИТАЙ</v>
      </c>
      <c r="W2115" s="34"/>
      <c r="X2115" s="35"/>
      <c r="Y2115" s="35"/>
      <c r="Z2115" s="36"/>
      <c r="AA2115" s="37"/>
      <c r="AB2115" s="38"/>
      <c r="AC2115" s="39"/>
    </row>
    <row r="2116" spans="1:29" ht="10.5" customHeight="1">
      <c r="A2116" s="25">
        <v>106410</v>
      </c>
      <c r="B2116" s="26" t="s">
        <v>2797</v>
      </c>
      <c r="C2116" s="27">
        <v>1</v>
      </c>
      <c r="D2116" s="27" t="s">
        <v>26</v>
      </c>
      <c r="E2116" s="28">
        <v>14716</v>
      </c>
      <c r="F2116" s="28">
        <v>14716</v>
      </c>
      <c r="G2116" s="28">
        <v>1030.1200000000001</v>
      </c>
      <c r="H2116" s="28">
        <v>40</v>
      </c>
      <c r="I2116" s="28">
        <v>46</v>
      </c>
      <c r="J2116" s="29">
        <v>0.28299999999999997</v>
      </c>
      <c r="K2116" s="28">
        <v>40</v>
      </c>
      <c r="L2116" s="28">
        <v>46</v>
      </c>
      <c r="M2116" s="29">
        <v>0.28299999999999997</v>
      </c>
      <c r="N2116" s="30">
        <v>5906006001315</v>
      </c>
      <c r="O2116" s="27">
        <v>84</v>
      </c>
      <c r="P2116" s="27">
        <v>8422</v>
      </c>
      <c r="Q2116" s="27" t="s">
        <v>955</v>
      </c>
      <c r="R2116" s="31">
        <v>7.0000000000000007E-2</v>
      </c>
      <c r="S2116" s="32" t="s">
        <v>28</v>
      </c>
      <c r="T2116" s="27" t="str">
        <f>VLOOKUP(S2116,[1]Страна!$A$2:$B$246,2,0)</f>
        <v>КИТАЙ</v>
      </c>
      <c r="W2116" s="34"/>
      <c r="X2116" s="35"/>
      <c r="Y2116" s="35"/>
      <c r="Z2116" s="36"/>
      <c r="AA2116" s="37"/>
      <c r="AB2116" s="38"/>
      <c r="AC2116" s="39"/>
    </row>
    <row r="2117" spans="1:29" ht="10.5" customHeight="1">
      <c r="A2117" s="25">
        <v>214480</v>
      </c>
      <c r="B2117" s="26" t="s">
        <v>2798</v>
      </c>
      <c r="C2117" s="27">
        <v>1</v>
      </c>
      <c r="D2117" s="27" t="s">
        <v>26</v>
      </c>
      <c r="E2117" s="28">
        <v>12678</v>
      </c>
      <c r="F2117" s="28">
        <v>12678</v>
      </c>
      <c r="G2117" s="28">
        <v>887.46</v>
      </c>
      <c r="H2117" s="28">
        <v>34</v>
      </c>
      <c r="I2117" s="28">
        <v>39.5</v>
      </c>
      <c r="J2117" s="29">
        <v>0.27839999999999998</v>
      </c>
      <c r="K2117" s="28">
        <v>34</v>
      </c>
      <c r="L2117" s="28">
        <v>39.5</v>
      </c>
      <c r="M2117" s="29">
        <f>C2117*J2117</f>
        <v>0.27839999999999998</v>
      </c>
      <c r="N2117" s="30">
        <v>0</v>
      </c>
      <c r="O2117" s="27">
        <v>84</v>
      </c>
      <c r="P2117" s="27">
        <v>8422</v>
      </c>
      <c r="Q2117" s="27" t="s">
        <v>955</v>
      </c>
      <c r="R2117" s="31">
        <f>VLOOKUP(Q2117,[1]Страна!D$1:F$120,2,FALSE)</f>
        <v>7.0000000000000007E-2</v>
      </c>
      <c r="S2117" s="32" t="s">
        <v>28</v>
      </c>
      <c r="T2117" s="27" t="str">
        <f>VLOOKUP(S2117,[1]Страна!$A$2:$B$246,2,0)</f>
        <v>КИТАЙ</v>
      </c>
      <c r="W2117" s="40"/>
      <c r="X2117" s="35"/>
      <c r="Y2117" s="35"/>
      <c r="Z2117" s="36"/>
      <c r="AA2117" s="37"/>
      <c r="AB2117" s="38"/>
      <c r="AC2117" s="39"/>
    </row>
    <row r="2118" spans="1:29" ht="10.5" customHeight="1">
      <c r="A2118" s="25">
        <v>229534</v>
      </c>
      <c r="B2118" s="26" t="s">
        <v>2799</v>
      </c>
      <c r="C2118" s="27">
        <v>1</v>
      </c>
      <c r="D2118" s="27" t="s">
        <v>26</v>
      </c>
      <c r="E2118" s="28">
        <v>17951</v>
      </c>
      <c r="F2118" s="28">
        <v>17951</v>
      </c>
      <c r="G2118" s="28">
        <v>1256.5700000000002</v>
      </c>
      <c r="H2118" s="28">
        <v>47</v>
      </c>
      <c r="I2118" s="28">
        <v>53</v>
      </c>
      <c r="J2118" s="29">
        <v>0.38333</v>
      </c>
      <c r="K2118" s="28">
        <v>47</v>
      </c>
      <c r="L2118" s="28">
        <v>53</v>
      </c>
      <c r="M2118" s="29">
        <f>C2118*J2118</f>
        <v>0.38333</v>
      </c>
      <c r="N2118" s="30">
        <v>0</v>
      </c>
      <c r="O2118" s="27">
        <v>84</v>
      </c>
      <c r="P2118" s="27">
        <v>8422</v>
      </c>
      <c r="Q2118" s="27" t="s">
        <v>955</v>
      </c>
      <c r="R2118" s="31">
        <f>VLOOKUP(Q2118,[1]Страна!D$1:F$120,2,FALSE)</f>
        <v>7.0000000000000007E-2</v>
      </c>
      <c r="S2118" s="32" t="s">
        <v>28</v>
      </c>
      <c r="T2118" s="27" t="str">
        <f>VLOOKUP(S2118,[1]Страна!$A$2:$B$246,2,0)</f>
        <v>КИТАЙ</v>
      </c>
      <c r="W2118" s="34"/>
      <c r="X2118" s="35"/>
      <c r="Y2118" s="35"/>
      <c r="Z2118" s="36"/>
      <c r="AA2118" s="37"/>
      <c r="AB2118" s="38"/>
      <c r="AC2118" s="39"/>
    </row>
    <row r="2119" spans="1:29" ht="10.5" customHeight="1">
      <c r="A2119" s="25">
        <v>38314</v>
      </c>
      <c r="B2119" s="26" t="s">
        <v>2800</v>
      </c>
      <c r="C2119" s="27">
        <v>1</v>
      </c>
      <c r="D2119" s="27" t="s">
        <v>26</v>
      </c>
      <c r="E2119" s="28">
        <v>15990</v>
      </c>
      <c r="F2119" s="28">
        <v>15990</v>
      </c>
      <c r="G2119" s="28">
        <v>1119.3</v>
      </c>
      <c r="H2119" s="28">
        <v>47</v>
      </c>
      <c r="I2119" s="28">
        <v>52</v>
      </c>
      <c r="J2119" s="29">
        <v>0.40222000000000002</v>
      </c>
      <c r="K2119" s="28">
        <v>47</v>
      </c>
      <c r="L2119" s="28">
        <v>52</v>
      </c>
      <c r="M2119" s="29">
        <f>C2119*J2119</f>
        <v>0.40222000000000002</v>
      </c>
      <c r="N2119" s="30">
        <v>8007842845242</v>
      </c>
      <c r="O2119" s="27">
        <v>84</v>
      </c>
      <c r="P2119" s="27">
        <v>8422</v>
      </c>
      <c r="Q2119" s="27" t="s">
        <v>955</v>
      </c>
      <c r="R2119" s="31">
        <f>VLOOKUP(Q2119,[1]Страна!D$1:F$120,2,FALSE)</f>
        <v>7.0000000000000007E-2</v>
      </c>
      <c r="S2119" s="32" t="s">
        <v>520</v>
      </c>
      <c r="T2119" s="27" t="str">
        <f>VLOOKUP(S2119,[1]Страна!$A$2:$B$246,2,0)</f>
        <v xml:space="preserve">ИТАЛИЯ </v>
      </c>
      <c r="W2119" s="34"/>
      <c r="X2119" s="35"/>
      <c r="Y2119" s="35"/>
      <c r="Z2119" s="36"/>
      <c r="AA2119" s="37"/>
      <c r="AB2119" s="38"/>
      <c r="AC2119" s="39"/>
    </row>
    <row r="2120" spans="1:29" ht="10.5" customHeight="1">
      <c r="A2120" s="25">
        <v>60816</v>
      </c>
      <c r="B2120" s="26" t="s">
        <v>2801</v>
      </c>
      <c r="C2120" s="27">
        <v>1</v>
      </c>
      <c r="D2120" s="27" t="s">
        <v>26</v>
      </c>
      <c r="E2120" s="28">
        <v>14268</v>
      </c>
      <c r="F2120" s="28">
        <v>14268</v>
      </c>
      <c r="G2120" s="28">
        <v>998.7600000000001</v>
      </c>
      <c r="H2120" s="28">
        <v>39.5</v>
      </c>
      <c r="I2120" s="28">
        <v>43</v>
      </c>
      <c r="J2120" s="29">
        <v>0.29039999999999999</v>
      </c>
      <c r="K2120" s="28">
        <v>39.5</v>
      </c>
      <c r="L2120" s="28">
        <v>43</v>
      </c>
      <c r="M2120" s="29">
        <v>0.29039999999999999</v>
      </c>
      <c r="N2120" s="30">
        <v>8007842868357</v>
      </c>
      <c r="O2120" s="27">
        <v>84</v>
      </c>
      <c r="P2120" s="27">
        <v>8422</v>
      </c>
      <c r="Q2120" s="27" t="s">
        <v>955</v>
      </c>
      <c r="R2120" s="31">
        <v>7.0000000000000007E-2</v>
      </c>
      <c r="S2120" s="32" t="s">
        <v>540</v>
      </c>
      <c r="T2120" s="27" t="str">
        <f>VLOOKUP(S2120,[1]Страна!$A$2:$B$246,2,0)</f>
        <v>ПОЛЬША</v>
      </c>
      <c r="W2120" s="34"/>
      <c r="X2120" s="35"/>
      <c r="Y2120" s="35"/>
      <c r="Z2120" s="36"/>
      <c r="AA2120" s="37"/>
      <c r="AB2120" s="38"/>
      <c r="AC2120" s="39"/>
    </row>
    <row r="2121" spans="1:29" ht="10.5" customHeight="1">
      <c r="A2121" s="25">
        <v>26222</v>
      </c>
      <c r="B2121" s="26" t="s">
        <v>2802</v>
      </c>
      <c r="C2121" s="27">
        <v>1</v>
      </c>
      <c r="D2121" s="27" t="s">
        <v>26</v>
      </c>
      <c r="E2121" s="28">
        <v>12699</v>
      </c>
      <c r="F2121" s="28">
        <v>12699</v>
      </c>
      <c r="G2121" s="28">
        <v>888.93000000000006</v>
      </c>
      <c r="H2121" s="28">
        <v>40</v>
      </c>
      <c r="I2121" s="28">
        <v>43</v>
      </c>
      <c r="J2121" s="29">
        <v>0.29039999999999999</v>
      </c>
      <c r="K2121" s="28">
        <v>40</v>
      </c>
      <c r="L2121" s="28">
        <v>43</v>
      </c>
      <c r="M2121" s="29">
        <f>C2121*J2121</f>
        <v>0.29039999999999999</v>
      </c>
      <c r="N2121" s="30">
        <v>0</v>
      </c>
      <c r="O2121" s="27">
        <v>84</v>
      </c>
      <c r="P2121" s="27">
        <v>8422</v>
      </c>
      <c r="Q2121" s="27" t="s">
        <v>955</v>
      </c>
      <c r="R2121" s="31">
        <f>VLOOKUP(Q2121,[1]Страна!D$1:F$120,2,FALSE)</f>
        <v>7.0000000000000007E-2</v>
      </c>
      <c r="S2121" s="32" t="s">
        <v>457</v>
      </c>
      <c r="T2121" s="27" t="str">
        <f>VLOOKUP(S2121,[1]Страна!$A$2:$B$246,2,0)</f>
        <v xml:space="preserve">БЕЛАРУСЬ </v>
      </c>
      <c r="W2121" s="40"/>
      <c r="X2121" s="35"/>
      <c r="Y2121" s="35"/>
      <c r="Z2121" s="36"/>
      <c r="AA2121" s="37"/>
      <c r="AB2121" s="38"/>
      <c r="AC2121" s="39"/>
    </row>
    <row r="2122" spans="1:29" ht="10.5" customHeight="1">
      <c r="A2122" s="25" t="s">
        <v>2803</v>
      </c>
      <c r="B2122" s="26" t="s">
        <v>2804</v>
      </c>
      <c r="C2122" s="27">
        <v>1</v>
      </c>
      <c r="D2122" s="27" t="s">
        <v>220</v>
      </c>
      <c r="E2122" s="28">
        <v>241</v>
      </c>
      <c r="F2122" s="28">
        <f>C2122*E2122</f>
        <v>241</v>
      </c>
      <c r="G2122" s="28"/>
      <c r="H2122" s="28">
        <v>16</v>
      </c>
      <c r="I2122" s="28">
        <v>18</v>
      </c>
      <c r="J2122" s="29"/>
      <c r="K2122" s="28"/>
      <c r="L2122" s="28"/>
      <c r="M2122" s="29">
        <f>C2122*J2122</f>
        <v>0</v>
      </c>
      <c r="N2122" s="30"/>
      <c r="O2122" s="27"/>
      <c r="P2122" s="27"/>
      <c r="Q2122" s="27" t="s">
        <v>2805</v>
      </c>
      <c r="R2122" s="31" t="e">
        <f>VLOOKUP(Q2122,[1]Страна!D$1:F$120,2,FALSE)</f>
        <v>#N/A</v>
      </c>
      <c r="S2122" s="32" t="s">
        <v>131</v>
      </c>
      <c r="T2122" s="27" t="str">
        <f>VLOOKUP(S2122,[1]Страна!$A$2:$B$246,2,0)</f>
        <v>КОРЕЯ</v>
      </c>
      <c r="W2122" s="34"/>
      <c r="X2122" s="35"/>
      <c r="Y2122" s="35"/>
      <c r="Z2122" s="36"/>
      <c r="AA2122" s="37"/>
      <c r="AB2122" s="38"/>
      <c r="AC2122" s="39"/>
    </row>
    <row r="2123" spans="1:29" ht="10.5" customHeight="1">
      <c r="A2123" s="25">
        <v>57805</v>
      </c>
      <c r="B2123" s="26" t="s">
        <v>2806</v>
      </c>
      <c r="C2123" s="27">
        <v>1</v>
      </c>
      <c r="D2123" s="27" t="s">
        <v>26</v>
      </c>
      <c r="E2123" s="28">
        <v>6059</v>
      </c>
      <c r="F2123" s="28">
        <v>6059</v>
      </c>
      <c r="G2123" s="28">
        <v>0</v>
      </c>
      <c r="H2123" s="28">
        <v>4</v>
      </c>
      <c r="I2123" s="28">
        <v>6</v>
      </c>
      <c r="J2123" s="29">
        <v>2.6599999999999999E-2</v>
      </c>
      <c r="K2123" s="28">
        <v>4</v>
      </c>
      <c r="L2123" s="28">
        <v>6</v>
      </c>
      <c r="M2123" s="29">
        <f>C2123*J2123</f>
        <v>2.6599999999999999E-2</v>
      </c>
      <c r="N2123" s="30">
        <v>0</v>
      </c>
      <c r="O2123" s="27">
        <v>84</v>
      </c>
      <c r="P2123" s="27">
        <v>8443</v>
      </c>
      <c r="Q2123" s="27" t="s">
        <v>2805</v>
      </c>
      <c r="R2123" s="31" t="e">
        <f>VLOOKUP(Q2123,[1]Страна!D$1:F$120,2,FALSE)</f>
        <v>#N/A</v>
      </c>
      <c r="S2123" s="32" t="s">
        <v>47</v>
      </c>
      <c r="T2123" s="27" t="str">
        <f>VLOOKUP(S2123,[1]Страна!$A$2:$B$246,2,0)</f>
        <v>РОССИЯ</v>
      </c>
      <c r="W2123" s="34"/>
      <c r="X2123" s="35"/>
      <c r="Y2123" s="35"/>
      <c r="Z2123" s="36"/>
      <c r="AA2123" s="37"/>
      <c r="AB2123" s="38"/>
      <c r="AC2123" s="39"/>
    </row>
    <row r="2124" spans="1:29" ht="10.5" customHeight="1">
      <c r="A2124" s="41">
        <v>240818</v>
      </c>
      <c r="B2124" s="42" t="s">
        <v>2807</v>
      </c>
      <c r="C2124" s="52">
        <v>2</v>
      </c>
      <c r="D2124" s="53" t="s">
        <v>26</v>
      </c>
      <c r="E2124" s="54">
        <v>791</v>
      </c>
      <c r="F2124" s="54">
        <v>1582</v>
      </c>
      <c r="G2124" s="46">
        <v>0</v>
      </c>
      <c r="H2124" s="46">
        <v>0.8</v>
      </c>
      <c r="I2124" s="46">
        <v>1</v>
      </c>
      <c r="J2124" s="47">
        <v>4.1580000000000002E-3</v>
      </c>
      <c r="K2124" s="46">
        <v>1.6</v>
      </c>
      <c r="L2124" s="46">
        <v>2</v>
      </c>
      <c r="M2124" s="47">
        <v>8.3160000000000005E-3</v>
      </c>
      <c r="N2124" s="48" t="s">
        <v>2808</v>
      </c>
      <c r="O2124" s="49">
        <v>84</v>
      </c>
      <c r="P2124" s="49">
        <v>8471</v>
      </c>
      <c r="Q2124" s="49" t="s">
        <v>1336</v>
      </c>
      <c r="R2124" s="31">
        <f>VLOOKUP(Q2124,[1]Страна!D$1:F$120,2,FALSE)</f>
        <v>0</v>
      </c>
      <c r="S2124" s="51" t="s">
        <v>28</v>
      </c>
      <c r="T2124" s="27" t="str">
        <f>VLOOKUP(S2124,[1]Страна!$A$2:$B$246,2,0)</f>
        <v>КИТАЙ</v>
      </c>
      <c r="W2124" s="34"/>
      <c r="X2124" s="35"/>
      <c r="Y2124" s="35"/>
      <c r="Z2124" s="36"/>
      <c r="AA2124" s="37"/>
      <c r="AB2124" s="38"/>
      <c r="AC2124" s="39"/>
    </row>
    <row r="2125" spans="1:29" ht="10.5" customHeight="1">
      <c r="A2125" s="41">
        <v>240820</v>
      </c>
      <c r="B2125" s="42" t="s">
        <v>2809</v>
      </c>
      <c r="C2125" s="52">
        <v>1</v>
      </c>
      <c r="D2125" s="53" t="s">
        <v>26</v>
      </c>
      <c r="E2125" s="54">
        <v>663</v>
      </c>
      <c r="F2125" s="54">
        <v>663</v>
      </c>
      <c r="G2125" s="46">
        <v>0</v>
      </c>
      <c r="H2125" s="46">
        <v>0.8</v>
      </c>
      <c r="I2125" s="46">
        <v>1</v>
      </c>
      <c r="J2125" s="47">
        <v>4.1580000000000002E-3</v>
      </c>
      <c r="K2125" s="46">
        <v>0.8</v>
      </c>
      <c r="L2125" s="46">
        <v>1</v>
      </c>
      <c r="M2125" s="47">
        <v>4.1580000000000002E-3</v>
      </c>
      <c r="N2125" s="48" t="s">
        <v>2810</v>
      </c>
      <c r="O2125" s="49">
        <v>84</v>
      </c>
      <c r="P2125" s="49">
        <v>8471</v>
      </c>
      <c r="Q2125" s="49" t="s">
        <v>1336</v>
      </c>
      <c r="R2125" s="31">
        <f>VLOOKUP(Q2125,[1]Страна!D$1:F$120,2,FALSE)</f>
        <v>0</v>
      </c>
      <c r="S2125" s="51" t="s">
        <v>28</v>
      </c>
      <c r="T2125" s="27" t="str">
        <f>VLOOKUP(S2125,[1]Страна!$A$2:$B$246,2,0)</f>
        <v>КИТАЙ</v>
      </c>
      <c r="W2125" s="40"/>
      <c r="X2125" s="35"/>
      <c r="Y2125" s="35"/>
      <c r="Z2125" s="36"/>
      <c r="AA2125" s="37"/>
      <c r="AB2125" s="38"/>
      <c r="AC2125" s="39"/>
    </row>
    <row r="2126" spans="1:29" ht="10.5" customHeight="1">
      <c r="A2126" s="41">
        <v>240819</v>
      </c>
      <c r="B2126" s="42" t="s">
        <v>2811</v>
      </c>
      <c r="C2126" s="52">
        <v>2</v>
      </c>
      <c r="D2126" s="53" t="s">
        <v>26</v>
      </c>
      <c r="E2126" s="54">
        <v>765</v>
      </c>
      <c r="F2126" s="54">
        <v>1530</v>
      </c>
      <c r="G2126" s="46">
        <v>0</v>
      </c>
      <c r="H2126" s="46">
        <v>0.8</v>
      </c>
      <c r="I2126" s="46">
        <v>1</v>
      </c>
      <c r="J2126" s="47">
        <v>4.1580000000000002E-3</v>
      </c>
      <c r="K2126" s="46">
        <v>1.6</v>
      </c>
      <c r="L2126" s="46">
        <v>2</v>
      </c>
      <c r="M2126" s="47">
        <v>8.3160000000000005E-3</v>
      </c>
      <c r="N2126" s="48" t="s">
        <v>2812</v>
      </c>
      <c r="O2126" s="49">
        <v>84</v>
      </c>
      <c r="P2126" s="49">
        <v>8471</v>
      </c>
      <c r="Q2126" s="49" t="s">
        <v>1336</v>
      </c>
      <c r="R2126" s="31">
        <f>VLOOKUP(Q2126,[1]Страна!D$1:F$120,2,FALSE)</f>
        <v>0</v>
      </c>
      <c r="S2126" s="51" t="s">
        <v>28</v>
      </c>
      <c r="T2126" s="27" t="str">
        <f>VLOOKUP(S2126,[1]Страна!$A$2:$B$246,2,0)</f>
        <v>КИТАЙ</v>
      </c>
      <c r="W2126" s="40"/>
      <c r="X2126" s="35"/>
      <c r="Y2126" s="35"/>
      <c r="Z2126" s="36"/>
      <c r="AA2126" s="37"/>
      <c r="AB2126" s="38"/>
      <c r="AC2126" s="39"/>
    </row>
    <row r="2127" spans="1:29" ht="10.5" customHeight="1">
      <c r="A2127" s="25">
        <v>219535</v>
      </c>
      <c r="B2127" s="26" t="s">
        <v>2813</v>
      </c>
      <c r="C2127" s="27">
        <v>3</v>
      </c>
      <c r="D2127" s="27" t="s">
        <v>26</v>
      </c>
      <c r="E2127" s="28">
        <v>246</v>
      </c>
      <c r="F2127" s="28">
        <v>738</v>
      </c>
      <c r="G2127" s="28">
        <v>0</v>
      </c>
      <c r="H2127" s="28">
        <v>0.06</v>
      </c>
      <c r="I2127" s="28">
        <v>0.1</v>
      </c>
      <c r="J2127" s="29">
        <v>1.1999999999999999E-3</v>
      </c>
      <c r="K2127" s="28">
        <v>0.18</v>
      </c>
      <c r="L2127" s="28">
        <v>0.3</v>
      </c>
      <c r="M2127" s="29">
        <v>3.5999999999999999E-3</v>
      </c>
      <c r="N2127" s="30">
        <v>5291485001230</v>
      </c>
      <c r="O2127" s="27">
        <v>84</v>
      </c>
      <c r="P2127" s="27">
        <v>8471</v>
      </c>
      <c r="Q2127" s="27" t="s">
        <v>229</v>
      </c>
      <c r="R2127" s="31">
        <f>VLOOKUP(Q2127,[1]Страна!D$1:F$120,2,FALSE)</f>
        <v>0</v>
      </c>
      <c r="S2127" s="32" t="s">
        <v>28</v>
      </c>
      <c r="T2127" s="27" t="str">
        <f>VLOOKUP(S2127,[1]Страна!$A$2:$B$246,2,0)</f>
        <v>КИТАЙ</v>
      </c>
      <c r="W2127" s="40"/>
      <c r="X2127" s="35"/>
      <c r="Y2127" s="35"/>
      <c r="Z2127" s="36"/>
      <c r="AA2127" s="37"/>
      <c r="AB2127" s="38"/>
      <c r="AC2127" s="39"/>
    </row>
    <row r="2128" spans="1:29" ht="10.5" customHeight="1">
      <c r="A2128" s="41">
        <v>240826</v>
      </c>
      <c r="B2128" s="42" t="s">
        <v>2814</v>
      </c>
      <c r="C2128" s="43">
        <v>4</v>
      </c>
      <c r="D2128" s="44" t="s">
        <v>26</v>
      </c>
      <c r="E2128" s="45">
        <v>298</v>
      </c>
      <c r="F2128" s="45">
        <v>1192</v>
      </c>
      <c r="G2128" s="46">
        <v>0</v>
      </c>
      <c r="H2128" s="46">
        <v>0.2</v>
      </c>
      <c r="I2128" s="46">
        <v>0.5</v>
      </c>
      <c r="J2128" s="47">
        <v>2.2520000000000001E-3</v>
      </c>
      <c r="K2128" s="46">
        <v>0.8</v>
      </c>
      <c r="L2128" s="46">
        <v>2</v>
      </c>
      <c r="M2128" s="47">
        <v>9.0080000000000004E-3</v>
      </c>
      <c r="N2128" s="48" t="s">
        <v>2815</v>
      </c>
      <c r="O2128" s="49">
        <v>84</v>
      </c>
      <c r="P2128" s="49">
        <v>8471</v>
      </c>
      <c r="Q2128" s="49" t="s">
        <v>229</v>
      </c>
      <c r="R2128" s="50">
        <v>0</v>
      </c>
      <c r="S2128" s="51" t="s">
        <v>28</v>
      </c>
      <c r="T2128" s="27" t="str">
        <f>VLOOKUP(S2128,[1]Страна!$A$2:$B$246,2,0)</f>
        <v>КИТАЙ</v>
      </c>
      <c r="W2128" s="34"/>
      <c r="X2128" s="35"/>
      <c r="Y2128" s="35"/>
      <c r="Z2128" s="36"/>
      <c r="AA2128" s="37"/>
      <c r="AB2128" s="38"/>
      <c r="AC2128" s="39"/>
    </row>
    <row r="2129" spans="1:29" ht="10.5" customHeight="1">
      <c r="A2129" s="25">
        <v>240822</v>
      </c>
      <c r="B2129" s="26" t="s">
        <v>2816</v>
      </c>
      <c r="C2129" s="27">
        <v>2</v>
      </c>
      <c r="D2129" s="27" t="s">
        <v>26</v>
      </c>
      <c r="E2129" s="28">
        <v>255</v>
      </c>
      <c r="F2129" s="28">
        <v>510</v>
      </c>
      <c r="G2129" s="28">
        <v>0</v>
      </c>
      <c r="H2129" s="28">
        <v>0.2</v>
      </c>
      <c r="I2129" s="28">
        <v>0.3</v>
      </c>
      <c r="J2129" s="29">
        <v>2.2520000000000001E-3</v>
      </c>
      <c r="K2129" s="28">
        <v>0.4</v>
      </c>
      <c r="L2129" s="28">
        <v>0.6</v>
      </c>
      <c r="M2129" s="29">
        <v>4.5040000000000002E-3</v>
      </c>
      <c r="N2129" s="30" t="s">
        <v>2817</v>
      </c>
      <c r="O2129" s="27">
        <v>84</v>
      </c>
      <c r="P2129" s="27">
        <v>8471</v>
      </c>
      <c r="Q2129" s="27" t="s">
        <v>229</v>
      </c>
      <c r="R2129" s="31">
        <f>VLOOKUP(Q2129,[1]Страна!D$1:F$120,2,FALSE)</f>
        <v>0</v>
      </c>
      <c r="S2129" s="32" t="s">
        <v>28</v>
      </c>
      <c r="T2129" s="27" t="str">
        <f>VLOOKUP(S2129,[1]Страна!$A$2:$B$246,2,0)</f>
        <v>КИТАЙ</v>
      </c>
      <c r="W2129" s="40"/>
      <c r="X2129" s="35"/>
      <c r="Y2129" s="35"/>
      <c r="Z2129" s="36"/>
      <c r="AA2129" s="37"/>
      <c r="AB2129" s="38"/>
      <c r="AC2129" s="39"/>
    </row>
    <row r="2130" spans="1:29" ht="10.5" customHeight="1">
      <c r="A2130" s="25">
        <v>240825</v>
      </c>
      <c r="B2130" s="26" t="s">
        <v>2818</v>
      </c>
      <c r="C2130" s="27">
        <v>2</v>
      </c>
      <c r="D2130" s="27" t="s">
        <v>26</v>
      </c>
      <c r="E2130" s="28">
        <v>281</v>
      </c>
      <c r="F2130" s="28">
        <v>562</v>
      </c>
      <c r="G2130" s="28">
        <v>0</v>
      </c>
      <c r="H2130" s="28">
        <v>0.3</v>
      </c>
      <c r="I2130" s="28">
        <v>0.4</v>
      </c>
      <c r="J2130" s="29">
        <v>2.2520000000000001E-3</v>
      </c>
      <c r="K2130" s="28">
        <v>0.6</v>
      </c>
      <c r="L2130" s="28">
        <v>0.8</v>
      </c>
      <c r="M2130" s="29">
        <v>4.5040000000000002E-3</v>
      </c>
      <c r="N2130" s="30" t="s">
        <v>2819</v>
      </c>
      <c r="O2130" s="27">
        <v>84</v>
      </c>
      <c r="P2130" s="27">
        <v>8471</v>
      </c>
      <c r="Q2130" s="27" t="s">
        <v>229</v>
      </c>
      <c r="R2130" s="31">
        <f>VLOOKUP(Q2130,[1]Страна!D$1:F$120,2,FALSE)</f>
        <v>0</v>
      </c>
      <c r="S2130" s="32" t="s">
        <v>28</v>
      </c>
      <c r="T2130" s="27" t="str">
        <f>VLOOKUP(S2130,[1]Страна!$A$2:$B$246,2,0)</f>
        <v>КИТАЙ</v>
      </c>
      <c r="W2130" s="40"/>
      <c r="X2130" s="35"/>
      <c r="Y2130" s="35"/>
      <c r="Z2130" s="36"/>
      <c r="AA2130" s="37"/>
      <c r="AB2130" s="38"/>
      <c r="AC2130" s="39"/>
    </row>
    <row r="2131" spans="1:29" ht="10.5" customHeight="1">
      <c r="A2131" s="25">
        <v>154752</v>
      </c>
      <c r="B2131" s="26" t="s">
        <v>2820</v>
      </c>
      <c r="C2131" s="27">
        <v>3</v>
      </c>
      <c r="D2131" s="27" t="s">
        <v>26</v>
      </c>
      <c r="E2131" s="28">
        <v>569</v>
      </c>
      <c r="F2131" s="28">
        <v>1707</v>
      </c>
      <c r="G2131" s="28">
        <v>0</v>
      </c>
      <c r="H2131" s="28">
        <v>0.22</v>
      </c>
      <c r="I2131" s="28">
        <v>0.3</v>
      </c>
      <c r="J2131" s="29">
        <v>1.5E-3</v>
      </c>
      <c r="K2131" s="28">
        <v>0.66</v>
      </c>
      <c r="L2131" s="28">
        <v>0.9</v>
      </c>
      <c r="M2131" s="29">
        <f>C2131*J2131</f>
        <v>4.5000000000000005E-3</v>
      </c>
      <c r="N2131" s="30">
        <v>6950376702357</v>
      </c>
      <c r="O2131" s="27">
        <v>84</v>
      </c>
      <c r="P2131" s="27">
        <v>8471</v>
      </c>
      <c r="Q2131" s="27" t="s">
        <v>229</v>
      </c>
      <c r="R2131" s="31">
        <f>VLOOKUP(Q2131,[1]Страна!D$1:F$120,2,FALSE)</f>
        <v>0</v>
      </c>
      <c r="S2131" s="32" t="s">
        <v>28</v>
      </c>
      <c r="T2131" s="27" t="str">
        <f>VLOOKUP(S2131,[1]Страна!$A$2:$B$246,2,0)</f>
        <v>КИТАЙ</v>
      </c>
      <c r="W2131" s="40"/>
      <c r="X2131" s="35"/>
      <c r="Y2131" s="35"/>
      <c r="Z2131" s="36"/>
      <c r="AA2131" s="37"/>
      <c r="AB2131" s="38"/>
      <c r="AC2131" s="39"/>
    </row>
    <row r="2132" spans="1:29" ht="10.5" customHeight="1">
      <c r="A2132" s="25">
        <v>212530</v>
      </c>
      <c r="B2132" s="26" t="s">
        <v>2821</v>
      </c>
      <c r="C2132" s="27">
        <v>1</v>
      </c>
      <c r="D2132" s="27" t="s">
        <v>26</v>
      </c>
      <c r="E2132" s="28">
        <v>514</v>
      </c>
      <c r="F2132" s="28">
        <f>C2132*E2132</f>
        <v>514</v>
      </c>
      <c r="G2132" s="28">
        <f>F2132*R2132</f>
        <v>0</v>
      </c>
      <c r="H2132" s="28">
        <v>0.25</v>
      </c>
      <c r="I2132" s="28">
        <v>0.35</v>
      </c>
      <c r="J2132" s="29">
        <v>1.1999999999999999E-3</v>
      </c>
      <c r="K2132" s="28">
        <f>H2132*C2132</f>
        <v>0.25</v>
      </c>
      <c r="L2132" s="28">
        <f>I2132*C2132</f>
        <v>0.35</v>
      </c>
      <c r="M2132" s="29">
        <f>J2132*C2132</f>
        <v>1.1999999999999999E-3</v>
      </c>
      <c r="N2132" s="30" t="s">
        <v>2822</v>
      </c>
      <c r="O2132" s="27">
        <v>84</v>
      </c>
      <c r="P2132" s="27">
        <v>8471</v>
      </c>
      <c r="Q2132" s="27" t="s">
        <v>229</v>
      </c>
      <c r="R2132" s="31">
        <f>VLOOKUP(Q2132,[1]Страна!D$1:F$120,2,FALSE)</f>
        <v>0</v>
      </c>
      <c r="S2132" s="32" t="s">
        <v>28</v>
      </c>
      <c r="T2132" s="27" t="str">
        <f>VLOOKUP(S2132,[1]Страна!$A$2:$B$246,2,0)</f>
        <v>КИТАЙ</v>
      </c>
      <c r="W2132" s="34"/>
      <c r="X2132" s="35"/>
      <c r="Y2132" s="35"/>
      <c r="Z2132" s="36"/>
      <c r="AA2132" s="37"/>
      <c r="AB2132" s="38"/>
      <c r="AC2132" s="39"/>
    </row>
    <row r="2133" spans="1:29" ht="10.5" customHeight="1">
      <c r="A2133" s="41">
        <v>222342</v>
      </c>
      <c r="B2133" s="42" t="s">
        <v>2823</v>
      </c>
      <c r="C2133" s="43">
        <v>2</v>
      </c>
      <c r="D2133" s="44" t="s">
        <v>26</v>
      </c>
      <c r="E2133" s="45">
        <v>323</v>
      </c>
      <c r="F2133" s="45">
        <v>646</v>
      </c>
      <c r="G2133" s="46">
        <v>0</v>
      </c>
      <c r="H2133" s="46">
        <v>0.08</v>
      </c>
      <c r="I2133" s="46">
        <v>0.5</v>
      </c>
      <c r="J2133" s="47">
        <v>1.4E-3</v>
      </c>
      <c r="K2133" s="46">
        <v>0.16</v>
      </c>
      <c r="L2133" s="46">
        <v>1</v>
      </c>
      <c r="M2133" s="47">
        <v>2.8E-3</v>
      </c>
      <c r="N2133" s="48" t="s">
        <v>2824</v>
      </c>
      <c r="O2133" s="49">
        <v>84</v>
      </c>
      <c r="P2133" s="49">
        <v>8471</v>
      </c>
      <c r="Q2133" s="49" t="s">
        <v>229</v>
      </c>
      <c r="R2133" s="50">
        <v>0</v>
      </c>
      <c r="S2133" s="51" t="s">
        <v>28</v>
      </c>
      <c r="T2133" s="27" t="str">
        <f>VLOOKUP(S2133,[1]Страна!$A$2:$B$246,2,0)</f>
        <v>КИТАЙ</v>
      </c>
      <c r="W2133" s="34"/>
      <c r="X2133" s="35"/>
      <c r="Y2133" s="35"/>
      <c r="Z2133" s="36"/>
      <c r="AA2133" s="37"/>
      <c r="AB2133" s="38"/>
      <c r="AC2133" s="39"/>
    </row>
    <row r="2134" spans="1:29" ht="10.5" customHeight="1">
      <c r="A2134" s="25">
        <v>222343</v>
      </c>
      <c r="B2134" s="26" t="s">
        <v>2825</v>
      </c>
      <c r="C2134" s="27">
        <v>1</v>
      </c>
      <c r="D2134" s="27" t="s">
        <v>26</v>
      </c>
      <c r="E2134" s="28">
        <v>465</v>
      </c>
      <c r="F2134" s="28">
        <f>C2134*E2134</f>
        <v>465</v>
      </c>
      <c r="G2134" s="28">
        <f>F2134*R2134</f>
        <v>0</v>
      </c>
      <c r="H2134" s="28">
        <v>0.08</v>
      </c>
      <c r="I2134" s="28">
        <v>0.12</v>
      </c>
      <c r="J2134" s="29">
        <v>1.6800000000000001E-3</v>
      </c>
      <c r="K2134" s="28">
        <f>H2134*C2134</f>
        <v>0.08</v>
      </c>
      <c r="L2134" s="28">
        <f>I2134*C2134</f>
        <v>0.12</v>
      </c>
      <c r="M2134" s="29">
        <f>J2134*C2134</f>
        <v>1.6800000000000001E-3</v>
      </c>
      <c r="N2134" s="30" t="s">
        <v>2826</v>
      </c>
      <c r="O2134" s="27">
        <v>84</v>
      </c>
      <c r="P2134" s="27">
        <v>8471</v>
      </c>
      <c r="Q2134" s="27" t="s">
        <v>229</v>
      </c>
      <c r="R2134" s="31">
        <f>VLOOKUP(Q2134,[1]Страна!D$1:F$120,2,FALSE)</f>
        <v>0</v>
      </c>
      <c r="S2134" s="32" t="s">
        <v>28</v>
      </c>
      <c r="T2134" s="27" t="str">
        <f>VLOOKUP(S2134,[1]Страна!$A$2:$B$246,2,0)</f>
        <v>КИТАЙ</v>
      </c>
      <c r="W2134" s="40"/>
      <c r="X2134" s="35"/>
      <c r="Y2134" s="35"/>
      <c r="Z2134" s="36"/>
      <c r="AA2134" s="37"/>
      <c r="AB2134" s="38"/>
      <c r="AC2134" s="39"/>
    </row>
    <row r="2135" spans="1:29" ht="10.5" customHeight="1">
      <c r="A2135" s="25">
        <v>222344</v>
      </c>
      <c r="B2135" s="26" t="s">
        <v>2827</v>
      </c>
      <c r="C2135" s="27">
        <v>3</v>
      </c>
      <c r="D2135" s="27" t="s">
        <v>26</v>
      </c>
      <c r="E2135" s="28">
        <v>484</v>
      </c>
      <c r="F2135" s="28">
        <v>1452</v>
      </c>
      <c r="G2135" s="28">
        <v>0</v>
      </c>
      <c r="H2135" s="28">
        <v>0.08</v>
      </c>
      <c r="I2135" s="28">
        <v>0.12</v>
      </c>
      <c r="J2135" s="29">
        <v>1.6800000000000001E-3</v>
      </c>
      <c r="K2135" s="28">
        <v>0.24</v>
      </c>
      <c r="L2135" s="28">
        <v>0.36</v>
      </c>
      <c r="M2135" s="29">
        <f>C2135*J2135</f>
        <v>5.0400000000000002E-3</v>
      </c>
      <c r="N2135" s="30">
        <v>4714033527507</v>
      </c>
      <c r="O2135" s="27">
        <v>84</v>
      </c>
      <c r="P2135" s="27">
        <v>8471</v>
      </c>
      <c r="Q2135" s="27" t="s">
        <v>229</v>
      </c>
      <c r="R2135" s="31">
        <f>VLOOKUP(Q2135,[1]Страна!D$1:F$120,2,FALSE)</f>
        <v>0</v>
      </c>
      <c r="S2135" s="32" t="s">
        <v>28</v>
      </c>
      <c r="T2135" s="27" t="str">
        <f>VLOOKUP(S2135,[1]Страна!$A$2:$B$246,2,0)</f>
        <v>КИТАЙ</v>
      </c>
      <c r="W2135" s="34"/>
      <c r="X2135" s="35"/>
      <c r="Y2135" s="35"/>
      <c r="Z2135" s="36"/>
      <c r="AA2135" s="37"/>
      <c r="AB2135" s="38"/>
      <c r="AC2135" s="39"/>
    </row>
    <row r="2136" spans="1:29" ht="10.5" customHeight="1">
      <c r="A2136" s="25">
        <v>222345</v>
      </c>
      <c r="B2136" s="26" t="s">
        <v>2828</v>
      </c>
      <c r="C2136" s="27">
        <v>4</v>
      </c>
      <c r="D2136" s="27" t="s">
        <v>26</v>
      </c>
      <c r="E2136" s="28">
        <v>842</v>
      </c>
      <c r="F2136" s="28">
        <v>3368</v>
      </c>
      <c r="G2136" s="28">
        <v>0</v>
      </c>
      <c r="H2136" s="28">
        <v>0.08</v>
      </c>
      <c r="I2136" s="28">
        <v>0.12</v>
      </c>
      <c r="J2136" s="29">
        <v>8.9999999999999998E-4</v>
      </c>
      <c r="K2136" s="28">
        <v>0.32</v>
      </c>
      <c r="L2136" s="28">
        <v>0.48</v>
      </c>
      <c r="M2136" s="29">
        <f>C2136*J2136</f>
        <v>3.5999999999999999E-3</v>
      </c>
      <c r="N2136" s="30">
        <v>4714033527606</v>
      </c>
      <c r="O2136" s="27">
        <v>84</v>
      </c>
      <c r="P2136" s="27">
        <v>8471</v>
      </c>
      <c r="Q2136" s="27" t="s">
        <v>229</v>
      </c>
      <c r="R2136" s="31">
        <f>VLOOKUP(Q2136,[1]Страна!D$1:F$120,2,FALSE)</f>
        <v>0</v>
      </c>
      <c r="S2136" s="32" t="s">
        <v>28</v>
      </c>
      <c r="T2136" s="27" t="str">
        <f>VLOOKUP(S2136,[1]Страна!$A$2:$B$246,2,0)</f>
        <v>КИТАЙ</v>
      </c>
      <c r="W2136" s="34"/>
      <c r="X2136" s="35"/>
      <c r="Y2136" s="35"/>
      <c r="Z2136" s="36"/>
      <c r="AA2136" s="37"/>
      <c r="AB2136" s="38"/>
      <c r="AC2136" s="39"/>
    </row>
    <row r="2137" spans="1:29" ht="10.5" customHeight="1">
      <c r="A2137" s="25">
        <v>222346</v>
      </c>
      <c r="B2137" s="26" t="s">
        <v>2829</v>
      </c>
      <c r="C2137" s="27">
        <v>1</v>
      </c>
      <c r="D2137" s="27" t="s">
        <v>26</v>
      </c>
      <c r="E2137" s="28">
        <v>769</v>
      </c>
      <c r="F2137" s="28">
        <v>769</v>
      </c>
      <c r="G2137" s="28">
        <v>0</v>
      </c>
      <c r="H2137" s="28">
        <v>0.2</v>
      </c>
      <c r="I2137" s="28">
        <v>0.3</v>
      </c>
      <c r="J2137" s="29">
        <v>1.6800000000000001E-3</v>
      </c>
      <c r="K2137" s="28">
        <v>0.2</v>
      </c>
      <c r="L2137" s="28">
        <v>0.3</v>
      </c>
      <c r="M2137" s="29">
        <v>1.6800000000000001E-3</v>
      </c>
      <c r="N2137" s="30">
        <v>4714033527804</v>
      </c>
      <c r="O2137" s="27">
        <v>84</v>
      </c>
      <c r="P2137" s="27">
        <v>8471</v>
      </c>
      <c r="Q2137" s="27" t="s">
        <v>229</v>
      </c>
      <c r="R2137" s="31">
        <f>VLOOKUP(Q2137,[1]Страна!D$1:F$120,2,FALSE)</f>
        <v>0</v>
      </c>
      <c r="S2137" s="32" t="s">
        <v>28</v>
      </c>
      <c r="T2137" s="27" t="str">
        <f>VLOOKUP(S2137,[1]Страна!$A$2:$B$246,2,0)</f>
        <v>КИТАЙ</v>
      </c>
      <c r="W2137" s="34"/>
      <c r="X2137" s="35"/>
      <c r="Y2137" s="35"/>
      <c r="Z2137" s="36"/>
      <c r="AA2137" s="37"/>
      <c r="AB2137" s="38"/>
      <c r="AC2137" s="39"/>
    </row>
    <row r="2138" spans="1:29" ht="10.5" customHeight="1">
      <c r="A2138" s="25">
        <v>212509</v>
      </c>
      <c r="B2138" s="26" t="s">
        <v>2830</v>
      </c>
      <c r="C2138" s="27">
        <v>1</v>
      </c>
      <c r="D2138" s="27" t="s">
        <v>26</v>
      </c>
      <c r="E2138" s="28">
        <v>267</v>
      </c>
      <c r="F2138" s="28">
        <v>267</v>
      </c>
      <c r="G2138" s="28">
        <v>0</v>
      </c>
      <c r="H2138" s="28">
        <v>0.2</v>
      </c>
      <c r="I2138" s="28">
        <v>0.3</v>
      </c>
      <c r="J2138" s="29">
        <v>3.1020000000000002E-3</v>
      </c>
      <c r="K2138" s="28">
        <v>0.2</v>
      </c>
      <c r="L2138" s="28">
        <v>0.3</v>
      </c>
      <c r="M2138" s="29">
        <f>C2138*J2138</f>
        <v>3.1020000000000002E-3</v>
      </c>
      <c r="N2138" s="30">
        <v>0</v>
      </c>
      <c r="O2138" s="27">
        <v>84</v>
      </c>
      <c r="P2138" s="27">
        <v>8471</v>
      </c>
      <c r="Q2138" s="27" t="s">
        <v>1336</v>
      </c>
      <c r="R2138" s="31">
        <f>VLOOKUP(Q2138,[1]Страна!D$1:F$120,2,FALSE)</f>
        <v>0</v>
      </c>
      <c r="S2138" s="32" t="s">
        <v>28</v>
      </c>
      <c r="T2138" s="27" t="str">
        <f>VLOOKUP(S2138,[1]Страна!$A$2:$B$246,2,0)</f>
        <v>КИТАЙ</v>
      </c>
      <c r="W2138" s="34"/>
      <c r="X2138" s="35"/>
      <c r="Y2138" s="35"/>
      <c r="Z2138" s="36"/>
      <c r="AA2138" s="37"/>
      <c r="AB2138" s="38"/>
      <c r="AC2138" s="39"/>
    </row>
    <row r="2139" spans="1:29" ht="10.5" customHeight="1">
      <c r="A2139" s="25">
        <v>210488</v>
      </c>
      <c r="B2139" s="26" t="s">
        <v>2831</v>
      </c>
      <c r="C2139" s="27">
        <v>1</v>
      </c>
      <c r="D2139" s="27" t="s">
        <v>26</v>
      </c>
      <c r="E2139" s="28">
        <v>329</v>
      </c>
      <c r="F2139" s="28">
        <v>329</v>
      </c>
      <c r="G2139" s="28">
        <v>0</v>
      </c>
      <c r="H2139" s="28">
        <v>0.25</v>
      </c>
      <c r="I2139" s="28">
        <v>0.4</v>
      </c>
      <c r="J2139" s="29">
        <v>2.0249999999999999E-3</v>
      </c>
      <c r="K2139" s="28">
        <v>0.25</v>
      </c>
      <c r="L2139" s="28">
        <v>0.4</v>
      </c>
      <c r="M2139" s="29">
        <f>C2139*J2139</f>
        <v>2.0249999999999999E-3</v>
      </c>
      <c r="N2139" s="30">
        <v>4714033457101</v>
      </c>
      <c r="O2139" s="27">
        <v>84</v>
      </c>
      <c r="P2139" s="27">
        <v>8471</v>
      </c>
      <c r="Q2139" s="27" t="s">
        <v>1336</v>
      </c>
      <c r="R2139" s="31">
        <f>VLOOKUP(Q2139,[1]Страна!D$1:F$120,2,FALSE)</f>
        <v>0</v>
      </c>
      <c r="S2139" s="32" t="s">
        <v>28</v>
      </c>
      <c r="T2139" s="27" t="str">
        <f>VLOOKUP(S2139,[1]Страна!$A$2:$B$246,2,0)</f>
        <v>КИТАЙ</v>
      </c>
      <c r="W2139" s="34"/>
      <c r="X2139" s="35"/>
      <c r="Y2139" s="35"/>
      <c r="Z2139" s="36"/>
      <c r="AA2139" s="37"/>
      <c r="AB2139" s="38"/>
      <c r="AC2139" s="39"/>
    </row>
    <row r="2140" spans="1:29" ht="10.5" customHeight="1">
      <c r="A2140" s="25">
        <v>92351</v>
      </c>
      <c r="B2140" s="26" t="s">
        <v>2832</v>
      </c>
      <c r="C2140" s="27">
        <v>6</v>
      </c>
      <c r="D2140" s="27" t="s">
        <v>26</v>
      </c>
      <c r="E2140" s="28">
        <v>113</v>
      </c>
      <c r="F2140" s="28">
        <v>678</v>
      </c>
      <c r="G2140" s="28">
        <v>0</v>
      </c>
      <c r="H2140" s="28">
        <v>0.05</v>
      </c>
      <c r="I2140" s="28">
        <v>0.08</v>
      </c>
      <c r="J2140" s="29">
        <v>4.4799999999999999E-4</v>
      </c>
      <c r="K2140" s="28">
        <v>0.3</v>
      </c>
      <c r="L2140" s="28">
        <v>0.48</v>
      </c>
      <c r="M2140" s="29">
        <v>2.6879999999999999E-3</v>
      </c>
      <c r="N2140" s="30">
        <v>8717371861131</v>
      </c>
      <c r="O2140" s="27">
        <v>84</v>
      </c>
      <c r="P2140" s="27">
        <v>8471</v>
      </c>
      <c r="Q2140" s="27" t="s">
        <v>229</v>
      </c>
      <c r="R2140" s="31">
        <f>VLOOKUP(Q2140,[1]Страна!D$1:F$120,2,FALSE)</f>
        <v>0</v>
      </c>
      <c r="S2140" s="32" t="s">
        <v>28</v>
      </c>
      <c r="T2140" s="27" t="str">
        <f>VLOOKUP(S2140,[1]Страна!$A$2:$B$246,2,0)</f>
        <v>КИТАЙ</v>
      </c>
      <c r="W2140" s="34"/>
      <c r="X2140" s="35"/>
      <c r="Y2140" s="35"/>
      <c r="Z2140" s="36"/>
      <c r="AA2140" s="37"/>
      <c r="AB2140" s="38"/>
      <c r="AC2140" s="39"/>
    </row>
    <row r="2141" spans="1:29" ht="10.5" customHeight="1">
      <c r="A2141" s="25">
        <v>219528</v>
      </c>
      <c r="B2141" s="26" t="s">
        <v>2833</v>
      </c>
      <c r="C2141" s="27">
        <v>1</v>
      </c>
      <c r="D2141" s="27" t="s">
        <v>26</v>
      </c>
      <c r="E2141" s="28">
        <v>140</v>
      </c>
      <c r="F2141" s="28">
        <v>140</v>
      </c>
      <c r="G2141" s="28">
        <v>0</v>
      </c>
      <c r="H2141" s="28">
        <v>0.05</v>
      </c>
      <c r="I2141" s="28">
        <v>0.08</v>
      </c>
      <c r="J2141" s="29">
        <v>3.8400000000000001E-4</v>
      </c>
      <c r="K2141" s="28">
        <v>0.05</v>
      </c>
      <c r="L2141" s="28">
        <v>0.08</v>
      </c>
      <c r="M2141" s="29">
        <f>C2141*J2141</f>
        <v>3.8400000000000001E-4</v>
      </c>
      <c r="N2141" s="30">
        <v>8717371864002</v>
      </c>
      <c r="O2141" s="27">
        <v>84</v>
      </c>
      <c r="P2141" s="27">
        <v>8471</v>
      </c>
      <c r="Q2141" s="27" t="s">
        <v>229</v>
      </c>
      <c r="R2141" s="31">
        <f>VLOOKUP(Q2141,[1]Страна!D$1:F$120,2,FALSE)</f>
        <v>0</v>
      </c>
      <c r="S2141" s="32" t="s">
        <v>28</v>
      </c>
      <c r="T2141" s="27" t="str">
        <f>VLOOKUP(S2141,[1]Страна!$A$2:$B$246,2,0)</f>
        <v>КИТАЙ</v>
      </c>
      <c r="W2141" s="34"/>
      <c r="X2141" s="35"/>
      <c r="Y2141" s="35"/>
      <c r="Z2141" s="36"/>
      <c r="AA2141" s="37"/>
      <c r="AB2141" s="38"/>
      <c r="AC2141" s="39"/>
    </row>
    <row r="2142" spans="1:29" ht="10.5" customHeight="1">
      <c r="A2142" s="25">
        <v>222622</v>
      </c>
      <c r="B2142" s="26" t="s">
        <v>2834</v>
      </c>
      <c r="C2142" s="27">
        <v>7</v>
      </c>
      <c r="D2142" s="27" t="s">
        <v>26</v>
      </c>
      <c r="E2142" s="28">
        <v>363</v>
      </c>
      <c r="F2142" s="28">
        <v>2541</v>
      </c>
      <c r="G2142" s="28">
        <v>0</v>
      </c>
      <c r="H2142" s="28">
        <v>0.05</v>
      </c>
      <c r="I2142" s="28">
        <v>0.14000000000000001</v>
      </c>
      <c r="J2142" s="29">
        <v>5.9999999999999995E-4</v>
      </c>
      <c r="K2142" s="28">
        <v>0.35</v>
      </c>
      <c r="L2142" s="28">
        <v>0.98</v>
      </c>
      <c r="M2142" s="29">
        <v>4.1999999999999997E-3</v>
      </c>
      <c r="N2142" s="30">
        <v>8717371864033</v>
      </c>
      <c r="O2142" s="27">
        <v>84</v>
      </c>
      <c r="P2142" s="27">
        <v>8471</v>
      </c>
      <c r="Q2142" s="27" t="s">
        <v>229</v>
      </c>
      <c r="R2142" s="31">
        <f>VLOOKUP(Q2142,[1]Страна!D$1:F$120,2,FALSE)</f>
        <v>0</v>
      </c>
      <c r="S2142" s="32" t="s">
        <v>28</v>
      </c>
      <c r="T2142" s="27" t="str">
        <f>VLOOKUP(S2142,[1]Страна!$A$2:$B$246,2,0)</f>
        <v>КИТАЙ</v>
      </c>
      <c r="W2142" s="34"/>
      <c r="X2142" s="35"/>
      <c r="Y2142" s="35"/>
      <c r="Z2142" s="36"/>
      <c r="AA2142" s="37"/>
      <c r="AB2142" s="38"/>
      <c r="AC2142" s="39"/>
    </row>
    <row r="2143" spans="1:29" ht="10.5" customHeight="1">
      <c r="A2143" s="25">
        <v>218854</v>
      </c>
      <c r="B2143" s="26" t="s">
        <v>2835</v>
      </c>
      <c r="C2143" s="27">
        <v>1</v>
      </c>
      <c r="D2143" s="27" t="s">
        <v>26</v>
      </c>
      <c r="E2143" s="28">
        <v>133</v>
      </c>
      <c r="F2143" s="28">
        <v>133</v>
      </c>
      <c r="G2143" s="28">
        <v>0</v>
      </c>
      <c r="H2143" s="28">
        <v>0.15</v>
      </c>
      <c r="I2143" s="28">
        <v>0.2</v>
      </c>
      <c r="J2143" s="29">
        <v>1.1479999999999999E-3</v>
      </c>
      <c r="K2143" s="28">
        <v>0.15</v>
      </c>
      <c r="L2143" s="28">
        <v>0.2</v>
      </c>
      <c r="M2143" s="29">
        <f t="shared" ref="M2143:M2148" si="193">C2143*J2143</f>
        <v>1.1479999999999999E-3</v>
      </c>
      <c r="N2143" s="30">
        <v>4714033529532</v>
      </c>
      <c r="O2143" s="27">
        <v>84</v>
      </c>
      <c r="P2143" s="27">
        <v>8471</v>
      </c>
      <c r="Q2143" s="27" t="s">
        <v>229</v>
      </c>
      <c r="R2143" s="31">
        <f>VLOOKUP(Q2143,[1]Страна!D$1:F$120,2,FALSE)</f>
        <v>0</v>
      </c>
      <c r="S2143" s="32" t="s">
        <v>28</v>
      </c>
      <c r="T2143" s="27" t="str">
        <f>VLOOKUP(S2143,[1]Страна!$A$2:$B$246,2,0)</f>
        <v>КИТАЙ</v>
      </c>
      <c r="W2143" s="34"/>
      <c r="X2143" s="35"/>
      <c r="Y2143" s="35"/>
      <c r="Z2143" s="36"/>
      <c r="AA2143" s="37"/>
      <c r="AB2143" s="38"/>
      <c r="AC2143" s="39"/>
    </row>
    <row r="2144" spans="1:29" ht="10.5" customHeight="1">
      <c r="A2144" s="25">
        <v>218852</v>
      </c>
      <c r="B2144" s="26" t="s">
        <v>2836</v>
      </c>
      <c r="C2144" s="27">
        <v>2</v>
      </c>
      <c r="D2144" s="27" t="s">
        <v>26</v>
      </c>
      <c r="E2144" s="28">
        <v>179</v>
      </c>
      <c r="F2144" s="28">
        <v>358</v>
      </c>
      <c r="G2144" s="28">
        <v>0</v>
      </c>
      <c r="H2144" s="28">
        <v>0.15</v>
      </c>
      <c r="I2144" s="28">
        <v>0.2</v>
      </c>
      <c r="J2144" s="29">
        <v>1.1050000000000001E-3</v>
      </c>
      <c r="K2144" s="28">
        <v>0.3</v>
      </c>
      <c r="L2144" s="28">
        <v>0.4</v>
      </c>
      <c r="M2144" s="29">
        <f t="shared" si="193"/>
        <v>2.2100000000000002E-3</v>
      </c>
      <c r="N2144" s="30">
        <v>4714033529518</v>
      </c>
      <c r="O2144" s="27">
        <v>84</v>
      </c>
      <c r="P2144" s="27">
        <v>8471</v>
      </c>
      <c r="Q2144" s="27" t="s">
        <v>229</v>
      </c>
      <c r="R2144" s="31">
        <f>VLOOKUP(Q2144,[1]Страна!D$1:F$120,2,FALSE)</f>
        <v>0</v>
      </c>
      <c r="S2144" s="32" t="s">
        <v>28</v>
      </c>
      <c r="T2144" s="27" t="str">
        <f>VLOOKUP(S2144,[1]Страна!$A$2:$B$246,2,0)</f>
        <v>КИТАЙ</v>
      </c>
      <c r="W2144" s="34"/>
      <c r="X2144" s="35"/>
      <c r="Y2144" s="35"/>
      <c r="Z2144" s="36"/>
      <c r="AA2144" s="37"/>
      <c r="AB2144" s="38"/>
      <c r="AC2144" s="39"/>
    </row>
    <row r="2145" spans="1:29" ht="10.5" customHeight="1">
      <c r="A2145" s="25">
        <v>218851</v>
      </c>
      <c r="B2145" s="26" t="s">
        <v>2837</v>
      </c>
      <c r="C2145" s="27">
        <v>1</v>
      </c>
      <c r="D2145" s="27" t="s">
        <v>26</v>
      </c>
      <c r="E2145" s="28">
        <v>179</v>
      </c>
      <c r="F2145" s="28">
        <v>179</v>
      </c>
      <c r="G2145" s="28">
        <v>0</v>
      </c>
      <c r="H2145" s="28">
        <v>0.03</v>
      </c>
      <c r="I2145" s="28">
        <v>0.05</v>
      </c>
      <c r="J2145" s="29">
        <v>1.1050000000000001E-3</v>
      </c>
      <c r="K2145" s="28">
        <v>0.03</v>
      </c>
      <c r="L2145" s="28">
        <v>0.05</v>
      </c>
      <c r="M2145" s="29">
        <f t="shared" si="193"/>
        <v>1.1050000000000001E-3</v>
      </c>
      <c r="N2145" s="30">
        <v>4714033529501</v>
      </c>
      <c r="O2145" s="27">
        <v>84</v>
      </c>
      <c r="P2145" s="27">
        <v>8471</v>
      </c>
      <c r="Q2145" s="27" t="s">
        <v>229</v>
      </c>
      <c r="R2145" s="31">
        <f>VLOOKUP(Q2145,[1]Страна!D$1:F$120,2,FALSE)</f>
        <v>0</v>
      </c>
      <c r="S2145" s="32" t="s">
        <v>28</v>
      </c>
      <c r="T2145" s="27" t="str">
        <f>VLOOKUP(S2145,[1]Страна!$A$2:$B$246,2,0)</f>
        <v>КИТАЙ</v>
      </c>
      <c r="W2145" s="34"/>
      <c r="X2145" s="35"/>
      <c r="Y2145" s="35"/>
      <c r="Z2145" s="36"/>
      <c r="AA2145" s="37"/>
      <c r="AB2145" s="38"/>
      <c r="AC2145" s="39"/>
    </row>
    <row r="2146" spans="1:29" ht="10.5" customHeight="1">
      <c r="A2146" s="25">
        <v>218853</v>
      </c>
      <c r="B2146" s="26" t="s">
        <v>2838</v>
      </c>
      <c r="C2146" s="27">
        <v>1</v>
      </c>
      <c r="D2146" s="27" t="s">
        <v>26</v>
      </c>
      <c r="E2146" s="28">
        <v>179</v>
      </c>
      <c r="F2146" s="28">
        <v>179</v>
      </c>
      <c r="G2146" s="28">
        <v>0</v>
      </c>
      <c r="H2146" s="28">
        <v>0.02</v>
      </c>
      <c r="I2146" s="28">
        <v>0.05</v>
      </c>
      <c r="J2146" s="29">
        <v>1.1050000000000001E-3</v>
      </c>
      <c r="K2146" s="28">
        <v>0.02</v>
      </c>
      <c r="L2146" s="28">
        <v>0.05</v>
      </c>
      <c r="M2146" s="29">
        <f t="shared" si="193"/>
        <v>1.1050000000000001E-3</v>
      </c>
      <c r="N2146" s="30">
        <v>4714033529525</v>
      </c>
      <c r="O2146" s="27">
        <v>84</v>
      </c>
      <c r="P2146" s="27">
        <v>8471</v>
      </c>
      <c r="Q2146" s="27" t="s">
        <v>229</v>
      </c>
      <c r="R2146" s="31">
        <f>VLOOKUP(Q2146,[1]Страна!D$1:F$120,2,FALSE)</f>
        <v>0</v>
      </c>
      <c r="S2146" s="32" t="s">
        <v>28</v>
      </c>
      <c r="T2146" s="27" t="str">
        <f>VLOOKUP(S2146,[1]Страна!$A$2:$B$246,2,0)</f>
        <v>КИТАЙ</v>
      </c>
      <c r="W2146" s="34"/>
      <c r="X2146" s="35"/>
      <c r="Y2146" s="35"/>
      <c r="Z2146" s="36"/>
      <c r="AA2146" s="37"/>
      <c r="AB2146" s="38"/>
      <c r="AC2146" s="39"/>
    </row>
    <row r="2147" spans="1:29" ht="10.5" customHeight="1">
      <c r="A2147" s="25">
        <v>92555</v>
      </c>
      <c r="B2147" s="26" t="s">
        <v>2839</v>
      </c>
      <c r="C2147" s="27">
        <v>1</v>
      </c>
      <c r="D2147" s="27" t="s">
        <v>26</v>
      </c>
      <c r="E2147" s="28">
        <v>306</v>
      </c>
      <c r="F2147" s="28">
        <v>306</v>
      </c>
      <c r="G2147" s="28">
        <v>0</v>
      </c>
      <c r="H2147" s="28">
        <v>0.45</v>
      </c>
      <c r="I2147" s="28">
        <v>0.5</v>
      </c>
      <c r="J2147" s="29">
        <v>1.5399999999999999E-3</v>
      </c>
      <c r="K2147" s="28">
        <v>0.45</v>
      </c>
      <c r="L2147" s="28">
        <v>0.5</v>
      </c>
      <c r="M2147" s="29">
        <f t="shared" si="193"/>
        <v>1.5399999999999999E-3</v>
      </c>
      <c r="N2147" s="30">
        <v>4714033520607</v>
      </c>
      <c r="O2147" s="27">
        <v>84</v>
      </c>
      <c r="P2147" s="27">
        <v>8471</v>
      </c>
      <c r="Q2147" s="27" t="s">
        <v>229</v>
      </c>
      <c r="R2147" s="31">
        <f>VLOOKUP(Q2147,[1]Страна!D$1:F$120,2,FALSE)</f>
        <v>0</v>
      </c>
      <c r="S2147" s="32" t="s">
        <v>28</v>
      </c>
      <c r="T2147" s="27" t="str">
        <f>VLOOKUP(S2147,[1]Страна!$A$2:$B$246,2,0)</f>
        <v>КИТАЙ</v>
      </c>
      <c r="W2147" s="34"/>
      <c r="X2147" s="35"/>
      <c r="Y2147" s="35"/>
      <c r="Z2147" s="36"/>
      <c r="AA2147" s="37"/>
      <c r="AB2147" s="38"/>
      <c r="AC2147" s="39"/>
    </row>
    <row r="2148" spans="1:29" ht="10.5" customHeight="1">
      <c r="A2148" s="25">
        <v>92554</v>
      </c>
      <c r="B2148" s="26" t="s">
        <v>2840</v>
      </c>
      <c r="C2148" s="27">
        <v>2</v>
      </c>
      <c r="D2148" s="27" t="s">
        <v>26</v>
      </c>
      <c r="E2148" s="28">
        <v>128</v>
      </c>
      <c r="F2148" s="28">
        <v>256</v>
      </c>
      <c r="G2148" s="28">
        <v>0</v>
      </c>
      <c r="H2148" s="28">
        <v>0.06</v>
      </c>
      <c r="I2148" s="28">
        <v>0.5</v>
      </c>
      <c r="J2148" s="29">
        <v>4.4000000000000002E-4</v>
      </c>
      <c r="K2148" s="28">
        <v>0.12</v>
      </c>
      <c r="L2148" s="28">
        <v>1</v>
      </c>
      <c r="M2148" s="29">
        <f t="shared" si="193"/>
        <v>8.8000000000000003E-4</v>
      </c>
      <c r="N2148" s="30">
        <v>4714033520102</v>
      </c>
      <c r="O2148" s="27">
        <v>84</v>
      </c>
      <c r="P2148" s="27">
        <v>8471</v>
      </c>
      <c r="Q2148" s="27" t="s">
        <v>229</v>
      </c>
      <c r="R2148" s="31">
        <f>VLOOKUP(Q2148,[1]Страна!D$1:F$120,2,FALSE)</f>
        <v>0</v>
      </c>
      <c r="S2148" s="32" t="s">
        <v>28</v>
      </c>
      <c r="T2148" s="27" t="str">
        <f>VLOOKUP(S2148,[1]Страна!$A$2:$B$246,2,0)</f>
        <v>КИТАЙ</v>
      </c>
      <c r="W2148" s="34"/>
      <c r="X2148" s="35"/>
      <c r="Y2148" s="35"/>
      <c r="Z2148" s="36"/>
      <c r="AA2148" s="37"/>
      <c r="AB2148" s="38"/>
      <c r="AC2148" s="39"/>
    </row>
    <row r="2149" spans="1:29" ht="10.5" customHeight="1">
      <c r="A2149" s="41">
        <v>133468</v>
      </c>
      <c r="B2149" s="42" t="s">
        <v>2841</v>
      </c>
      <c r="C2149" s="43">
        <v>1</v>
      </c>
      <c r="D2149" s="44" t="s">
        <v>26</v>
      </c>
      <c r="E2149" s="45">
        <v>204</v>
      </c>
      <c r="F2149" s="45">
        <v>204</v>
      </c>
      <c r="G2149" s="46">
        <v>0</v>
      </c>
      <c r="H2149" s="46">
        <v>0.4</v>
      </c>
      <c r="I2149" s="46">
        <v>0.5</v>
      </c>
      <c r="J2149" s="47">
        <v>2.64E-3</v>
      </c>
      <c r="K2149" s="46">
        <v>0.4</v>
      </c>
      <c r="L2149" s="46">
        <v>0.5</v>
      </c>
      <c r="M2149" s="47">
        <v>2.64E-3</v>
      </c>
      <c r="N2149" s="48" t="s">
        <v>2842</v>
      </c>
      <c r="O2149" s="49">
        <v>84</v>
      </c>
      <c r="P2149" s="49">
        <v>8471</v>
      </c>
      <c r="Q2149" s="49" t="s">
        <v>229</v>
      </c>
      <c r="R2149" s="50">
        <v>0</v>
      </c>
      <c r="S2149" s="51" t="s">
        <v>28</v>
      </c>
      <c r="T2149" s="27" t="str">
        <f>VLOOKUP(S2149,[1]Страна!$A$2:$B$246,2,0)</f>
        <v>КИТАЙ</v>
      </c>
      <c r="W2149" s="34"/>
      <c r="X2149" s="35"/>
      <c r="Y2149" s="35"/>
      <c r="Z2149" s="36"/>
      <c r="AA2149" s="37"/>
      <c r="AB2149" s="38"/>
      <c r="AC2149" s="39"/>
    </row>
    <row r="2150" spans="1:29" ht="10.5" customHeight="1">
      <c r="A2150" s="25">
        <v>218845</v>
      </c>
      <c r="B2150" s="26" t="s">
        <v>2843</v>
      </c>
      <c r="C2150" s="27">
        <v>1</v>
      </c>
      <c r="D2150" s="27" t="s">
        <v>26</v>
      </c>
      <c r="E2150" s="28">
        <v>281</v>
      </c>
      <c r="F2150" s="28">
        <v>281</v>
      </c>
      <c r="G2150" s="28">
        <v>0</v>
      </c>
      <c r="H2150" s="28">
        <v>0.6</v>
      </c>
      <c r="I2150" s="28">
        <v>0.7</v>
      </c>
      <c r="J2150" s="29">
        <v>2.3630000000000001E-3</v>
      </c>
      <c r="K2150" s="28">
        <v>0.6</v>
      </c>
      <c r="L2150" s="28">
        <v>0.7</v>
      </c>
      <c r="M2150" s="29">
        <f t="shared" ref="M2150:M2165" si="194">C2150*J2150</f>
        <v>2.3630000000000001E-3</v>
      </c>
      <c r="N2150" s="30">
        <v>4714033520713</v>
      </c>
      <c r="O2150" s="27">
        <v>84</v>
      </c>
      <c r="P2150" s="27">
        <v>8471</v>
      </c>
      <c r="Q2150" s="27" t="s">
        <v>229</v>
      </c>
      <c r="R2150" s="31">
        <f>VLOOKUP(Q2150,[1]Страна!D$1:F$120,2,FALSE)</f>
        <v>0</v>
      </c>
      <c r="S2150" s="32" t="s">
        <v>28</v>
      </c>
      <c r="T2150" s="27" t="str">
        <f>VLOOKUP(S2150,[1]Страна!$A$2:$B$246,2,0)</f>
        <v>КИТАЙ</v>
      </c>
      <c r="W2150" s="40"/>
      <c r="X2150" s="35"/>
      <c r="Y2150" s="35"/>
      <c r="Z2150" s="36"/>
      <c r="AA2150" s="37"/>
      <c r="AB2150" s="38"/>
      <c r="AC2150" s="39"/>
    </row>
    <row r="2151" spans="1:29" ht="10.5" customHeight="1">
      <c r="A2151" s="25">
        <v>221049</v>
      </c>
      <c r="B2151" s="26" t="s">
        <v>2844</v>
      </c>
      <c r="C2151" s="27">
        <v>1</v>
      </c>
      <c r="D2151" s="27" t="s">
        <v>26</v>
      </c>
      <c r="E2151" s="28">
        <v>153</v>
      </c>
      <c r="F2151" s="28">
        <v>153</v>
      </c>
      <c r="G2151" s="28">
        <v>0</v>
      </c>
      <c r="H2151" s="28">
        <v>0.08</v>
      </c>
      <c r="I2151" s="28">
        <v>0.1</v>
      </c>
      <c r="J2151" s="29">
        <v>1.6000000000000001E-3</v>
      </c>
      <c r="K2151" s="28">
        <v>0.08</v>
      </c>
      <c r="L2151" s="28">
        <v>0.1</v>
      </c>
      <c r="M2151" s="29">
        <f t="shared" si="194"/>
        <v>1.6000000000000001E-3</v>
      </c>
      <c r="N2151" s="30">
        <v>4714033529228</v>
      </c>
      <c r="O2151" s="27">
        <v>84</v>
      </c>
      <c r="P2151" s="27">
        <v>8471</v>
      </c>
      <c r="Q2151" s="27" t="s">
        <v>229</v>
      </c>
      <c r="R2151" s="31">
        <f>VLOOKUP(Q2151,[1]Страна!D$1:F$120,2,FALSE)</f>
        <v>0</v>
      </c>
      <c r="S2151" s="32" t="s">
        <v>28</v>
      </c>
      <c r="T2151" s="27" t="str">
        <f>VLOOKUP(S2151,[1]Страна!$A$2:$B$246,2,0)</f>
        <v>КИТАЙ</v>
      </c>
      <c r="W2151" s="34"/>
      <c r="X2151" s="35"/>
      <c r="Y2151" s="35"/>
      <c r="Z2151" s="36"/>
      <c r="AA2151" s="37"/>
      <c r="AB2151" s="38"/>
      <c r="AC2151" s="39"/>
    </row>
    <row r="2152" spans="1:29" ht="10.5" customHeight="1">
      <c r="A2152" s="25">
        <v>218850</v>
      </c>
      <c r="B2152" s="26" t="s">
        <v>2845</v>
      </c>
      <c r="C2152" s="27">
        <v>1</v>
      </c>
      <c r="D2152" s="27" t="s">
        <v>26</v>
      </c>
      <c r="E2152" s="28">
        <v>170</v>
      </c>
      <c r="F2152" s="28">
        <v>170</v>
      </c>
      <c r="G2152" s="28">
        <v>0</v>
      </c>
      <c r="H2152" s="28">
        <v>0.15</v>
      </c>
      <c r="I2152" s="28">
        <v>0.2</v>
      </c>
      <c r="J2152" s="29">
        <v>1.5200000000000001E-3</v>
      </c>
      <c r="K2152" s="28">
        <v>0.15</v>
      </c>
      <c r="L2152" s="28">
        <v>0.2</v>
      </c>
      <c r="M2152" s="29">
        <f t="shared" si="194"/>
        <v>1.5200000000000001E-3</v>
      </c>
      <c r="N2152" s="30">
        <v>4714033529204</v>
      </c>
      <c r="O2152" s="27">
        <v>84</v>
      </c>
      <c r="P2152" s="27">
        <v>8471</v>
      </c>
      <c r="Q2152" s="27" t="s">
        <v>229</v>
      </c>
      <c r="R2152" s="31">
        <f>VLOOKUP(Q2152,[1]Страна!D$1:F$120,2,FALSE)</f>
        <v>0</v>
      </c>
      <c r="S2152" s="32" t="s">
        <v>28</v>
      </c>
      <c r="T2152" s="27" t="str">
        <f>VLOOKUP(S2152,[1]Страна!$A$2:$B$246,2,0)</f>
        <v>КИТАЙ</v>
      </c>
      <c r="W2152" s="34"/>
      <c r="X2152" s="35"/>
      <c r="Y2152" s="35"/>
      <c r="Z2152" s="36"/>
      <c r="AA2152" s="37"/>
      <c r="AB2152" s="38"/>
      <c r="AC2152" s="39"/>
    </row>
    <row r="2153" spans="1:29" ht="10.5" customHeight="1">
      <c r="A2153" s="25">
        <v>221048</v>
      </c>
      <c r="B2153" s="26" t="s">
        <v>2846</v>
      </c>
      <c r="C2153" s="27">
        <v>2</v>
      </c>
      <c r="D2153" s="27" t="s">
        <v>26</v>
      </c>
      <c r="E2153" s="28">
        <v>155</v>
      </c>
      <c r="F2153" s="28">
        <v>310</v>
      </c>
      <c r="G2153" s="28">
        <v>0</v>
      </c>
      <c r="H2153" s="28">
        <v>0.1</v>
      </c>
      <c r="I2153" s="28">
        <v>0.18</v>
      </c>
      <c r="J2153" s="29">
        <v>1.4400000000000001E-3</v>
      </c>
      <c r="K2153" s="28">
        <v>0.2</v>
      </c>
      <c r="L2153" s="28">
        <v>0.36</v>
      </c>
      <c r="M2153" s="29">
        <f t="shared" si="194"/>
        <v>2.8800000000000002E-3</v>
      </c>
      <c r="N2153" s="30">
        <v>4714033529877</v>
      </c>
      <c r="O2153" s="27">
        <v>84</v>
      </c>
      <c r="P2153" s="27">
        <v>8471</v>
      </c>
      <c r="Q2153" s="27" t="s">
        <v>229</v>
      </c>
      <c r="R2153" s="31">
        <f>VLOOKUP(Q2153,[1]Страна!D$1:F$120,2,FALSE)</f>
        <v>0</v>
      </c>
      <c r="S2153" s="32" t="s">
        <v>28</v>
      </c>
      <c r="T2153" s="27" t="str">
        <f>VLOOKUP(S2153,[1]Страна!$A$2:$B$246,2,0)</f>
        <v>КИТАЙ</v>
      </c>
      <c r="W2153" s="34"/>
      <c r="X2153" s="35"/>
      <c r="Y2153" s="35"/>
      <c r="Z2153" s="36"/>
      <c r="AA2153" s="37"/>
      <c r="AB2153" s="38"/>
      <c r="AC2153" s="39"/>
    </row>
    <row r="2154" spans="1:29" ht="10.5" customHeight="1">
      <c r="A2154" s="25">
        <v>222347</v>
      </c>
      <c r="B2154" s="26" t="s">
        <v>2847</v>
      </c>
      <c r="C2154" s="27">
        <v>2</v>
      </c>
      <c r="D2154" s="27" t="s">
        <v>26</v>
      </c>
      <c r="E2154" s="28">
        <v>147</v>
      </c>
      <c r="F2154" s="28">
        <v>294</v>
      </c>
      <c r="G2154" s="28">
        <v>0</v>
      </c>
      <c r="H2154" s="28">
        <v>0.104</v>
      </c>
      <c r="I2154" s="28">
        <v>0.25</v>
      </c>
      <c r="J2154" s="29">
        <v>1.6000000000000001E-3</v>
      </c>
      <c r="K2154" s="28">
        <v>0.20799999999999999</v>
      </c>
      <c r="L2154" s="28">
        <v>0.5</v>
      </c>
      <c r="M2154" s="29">
        <f t="shared" si="194"/>
        <v>3.2000000000000002E-3</v>
      </c>
      <c r="N2154" s="30">
        <v>0</v>
      </c>
      <c r="O2154" s="27">
        <v>84</v>
      </c>
      <c r="P2154" s="27">
        <v>8471</v>
      </c>
      <c r="Q2154" s="27" t="s">
        <v>229</v>
      </c>
      <c r="R2154" s="31">
        <f>VLOOKUP(Q2154,[1]Страна!D$1:F$120,2,FALSE)</f>
        <v>0</v>
      </c>
      <c r="S2154" s="32" t="s">
        <v>28</v>
      </c>
      <c r="T2154" s="27" t="str">
        <f>VLOOKUP(S2154,[1]Страна!$A$2:$B$246,2,0)</f>
        <v>КИТАЙ</v>
      </c>
      <c r="W2154" s="34"/>
      <c r="X2154" s="35"/>
      <c r="Y2154" s="35"/>
      <c r="Z2154" s="36"/>
      <c r="AA2154" s="37"/>
      <c r="AB2154" s="38"/>
      <c r="AC2154" s="39"/>
    </row>
    <row r="2155" spans="1:29" ht="10.5" customHeight="1">
      <c r="A2155" s="25">
        <v>221046</v>
      </c>
      <c r="B2155" s="26" t="s">
        <v>2848</v>
      </c>
      <c r="C2155" s="27">
        <v>5</v>
      </c>
      <c r="D2155" s="27" t="s">
        <v>26</v>
      </c>
      <c r="E2155" s="28">
        <v>128</v>
      </c>
      <c r="F2155" s="28">
        <v>640</v>
      </c>
      <c r="G2155" s="28">
        <v>0</v>
      </c>
      <c r="H2155" s="28">
        <v>0.15</v>
      </c>
      <c r="I2155" s="28">
        <v>0.25</v>
      </c>
      <c r="J2155" s="29">
        <v>1.6000000000000001E-3</v>
      </c>
      <c r="K2155" s="28">
        <v>0.75</v>
      </c>
      <c r="L2155" s="28">
        <v>1.25</v>
      </c>
      <c r="M2155" s="29">
        <f t="shared" si="194"/>
        <v>8.0000000000000002E-3</v>
      </c>
      <c r="N2155" s="30">
        <v>4714033529013</v>
      </c>
      <c r="O2155" s="27">
        <v>84</v>
      </c>
      <c r="P2155" s="27">
        <v>8471</v>
      </c>
      <c r="Q2155" s="27" t="s">
        <v>229</v>
      </c>
      <c r="R2155" s="31">
        <f>VLOOKUP(Q2155,[1]Страна!D$1:F$120,2,FALSE)</f>
        <v>0</v>
      </c>
      <c r="S2155" s="32" t="s">
        <v>28</v>
      </c>
      <c r="T2155" s="27" t="str">
        <f>VLOOKUP(S2155,[1]Страна!$A$2:$B$246,2,0)</f>
        <v>КИТАЙ</v>
      </c>
      <c r="W2155" s="34"/>
      <c r="X2155" s="35"/>
      <c r="Y2155" s="35"/>
      <c r="Z2155" s="36"/>
      <c r="AA2155" s="37"/>
      <c r="AB2155" s="38"/>
      <c r="AC2155" s="39"/>
    </row>
    <row r="2156" spans="1:29" ht="10.5" customHeight="1">
      <c r="A2156" s="25">
        <v>223044</v>
      </c>
      <c r="B2156" s="26" t="s">
        <v>2849</v>
      </c>
      <c r="C2156" s="27">
        <v>2</v>
      </c>
      <c r="D2156" s="27" t="s">
        <v>26</v>
      </c>
      <c r="E2156" s="28">
        <v>119</v>
      </c>
      <c r="F2156" s="28">
        <v>238</v>
      </c>
      <c r="G2156" s="28">
        <v>0</v>
      </c>
      <c r="H2156" s="28">
        <v>0.15</v>
      </c>
      <c r="I2156" s="28">
        <v>0.25</v>
      </c>
      <c r="J2156" s="29">
        <v>1.6000000000000001E-3</v>
      </c>
      <c r="K2156" s="28">
        <v>0.3</v>
      </c>
      <c r="L2156" s="28">
        <v>0.5</v>
      </c>
      <c r="M2156" s="29">
        <f t="shared" si="194"/>
        <v>3.2000000000000002E-3</v>
      </c>
      <c r="N2156" s="30">
        <v>0</v>
      </c>
      <c r="O2156" s="27">
        <v>84</v>
      </c>
      <c r="P2156" s="27">
        <v>8471</v>
      </c>
      <c r="Q2156" s="27" t="s">
        <v>229</v>
      </c>
      <c r="R2156" s="31">
        <f>VLOOKUP(Q2156,[1]Страна!D$1:F$120,2,FALSE)</f>
        <v>0</v>
      </c>
      <c r="S2156" s="32" t="s">
        <v>28</v>
      </c>
      <c r="T2156" s="27" t="str">
        <f>VLOOKUP(S2156,[1]Страна!$A$2:$B$246,2,0)</f>
        <v>КИТАЙ</v>
      </c>
      <c r="W2156" s="34"/>
      <c r="X2156" s="35"/>
      <c r="Y2156" s="35"/>
      <c r="Z2156" s="36"/>
      <c r="AA2156" s="37"/>
      <c r="AB2156" s="38"/>
      <c r="AC2156" s="39"/>
    </row>
    <row r="2157" spans="1:29" ht="10.5" customHeight="1">
      <c r="A2157" s="25">
        <v>221047</v>
      </c>
      <c r="B2157" s="26" t="s">
        <v>2850</v>
      </c>
      <c r="C2157" s="27">
        <v>1</v>
      </c>
      <c r="D2157" s="27" t="s">
        <v>26</v>
      </c>
      <c r="E2157" s="28">
        <v>128</v>
      </c>
      <c r="F2157" s="28">
        <v>128</v>
      </c>
      <c r="G2157" s="28">
        <v>0</v>
      </c>
      <c r="H2157" s="28">
        <v>0.15</v>
      </c>
      <c r="I2157" s="28">
        <v>0.25</v>
      </c>
      <c r="J2157" s="29">
        <v>1.6000000000000001E-3</v>
      </c>
      <c r="K2157" s="28">
        <v>0.15</v>
      </c>
      <c r="L2157" s="28">
        <v>0.25</v>
      </c>
      <c r="M2157" s="29">
        <f t="shared" si="194"/>
        <v>1.6000000000000001E-3</v>
      </c>
      <c r="N2157" s="30">
        <v>4714033529020</v>
      </c>
      <c r="O2157" s="27">
        <v>84</v>
      </c>
      <c r="P2157" s="27">
        <v>8471</v>
      </c>
      <c r="Q2157" s="27" t="s">
        <v>229</v>
      </c>
      <c r="R2157" s="31">
        <f>VLOOKUP(Q2157,[1]Страна!D$1:F$120,2,FALSE)</f>
        <v>0</v>
      </c>
      <c r="S2157" s="32" t="s">
        <v>28</v>
      </c>
      <c r="T2157" s="27" t="str">
        <f>VLOOKUP(S2157,[1]Страна!$A$2:$B$246,2,0)</f>
        <v>КИТАЙ</v>
      </c>
      <c r="W2157" s="34"/>
      <c r="X2157" s="35"/>
      <c r="Y2157" s="35"/>
      <c r="Z2157" s="36"/>
      <c r="AA2157" s="37"/>
      <c r="AB2157" s="38"/>
      <c r="AC2157" s="39"/>
    </row>
    <row r="2158" spans="1:29" ht="10.5" customHeight="1">
      <c r="A2158" s="25">
        <v>221045</v>
      </c>
      <c r="B2158" s="26" t="s">
        <v>2851</v>
      </c>
      <c r="C2158" s="27">
        <v>2</v>
      </c>
      <c r="D2158" s="27" t="s">
        <v>26</v>
      </c>
      <c r="E2158" s="28">
        <v>128</v>
      </c>
      <c r="F2158" s="28">
        <v>256</v>
      </c>
      <c r="G2158" s="28">
        <v>0</v>
      </c>
      <c r="H2158" s="28">
        <v>0.15</v>
      </c>
      <c r="I2158" s="28">
        <v>0.25</v>
      </c>
      <c r="J2158" s="29">
        <v>1.4400000000000001E-3</v>
      </c>
      <c r="K2158" s="28">
        <v>0.3</v>
      </c>
      <c r="L2158" s="28">
        <v>0.5</v>
      </c>
      <c r="M2158" s="29">
        <f t="shared" si="194"/>
        <v>2.8800000000000002E-3</v>
      </c>
      <c r="N2158" s="30">
        <v>4714033529006</v>
      </c>
      <c r="O2158" s="27">
        <v>84</v>
      </c>
      <c r="P2158" s="27">
        <v>8471</v>
      </c>
      <c r="Q2158" s="27" t="s">
        <v>229</v>
      </c>
      <c r="R2158" s="31">
        <f>VLOOKUP(Q2158,[1]Страна!D$1:F$120,2,FALSE)</f>
        <v>0</v>
      </c>
      <c r="S2158" s="32" t="s">
        <v>28</v>
      </c>
      <c r="T2158" s="27" t="str">
        <f>VLOOKUP(S2158,[1]Страна!$A$2:$B$246,2,0)</f>
        <v>КИТАЙ</v>
      </c>
      <c r="W2158" s="34"/>
      <c r="X2158" s="35"/>
      <c r="Y2158" s="35"/>
      <c r="Z2158" s="36"/>
      <c r="AA2158" s="37"/>
      <c r="AB2158" s="38"/>
      <c r="AC2158" s="39"/>
    </row>
    <row r="2159" spans="1:29" ht="10.5" customHeight="1">
      <c r="A2159" s="25">
        <v>212519</v>
      </c>
      <c r="B2159" s="26" t="s">
        <v>2852</v>
      </c>
      <c r="C2159" s="27">
        <v>1</v>
      </c>
      <c r="D2159" s="27" t="s">
        <v>26</v>
      </c>
      <c r="E2159" s="28">
        <v>170</v>
      </c>
      <c r="F2159" s="28">
        <v>170</v>
      </c>
      <c r="G2159" s="28">
        <v>0</v>
      </c>
      <c r="H2159" s="28">
        <v>0.1</v>
      </c>
      <c r="I2159" s="28">
        <v>0.18</v>
      </c>
      <c r="J2159" s="29">
        <v>1.17E-3</v>
      </c>
      <c r="K2159" s="28">
        <v>0.1</v>
      </c>
      <c r="L2159" s="28">
        <v>0.18</v>
      </c>
      <c r="M2159" s="29">
        <f t="shared" si="194"/>
        <v>1.17E-3</v>
      </c>
      <c r="N2159" s="30">
        <v>4714033529419</v>
      </c>
      <c r="O2159" s="27">
        <v>84</v>
      </c>
      <c r="P2159" s="27">
        <v>8471</v>
      </c>
      <c r="Q2159" s="27" t="s">
        <v>229</v>
      </c>
      <c r="R2159" s="31">
        <f>VLOOKUP(Q2159,[1]Страна!D$1:F$120,2,FALSE)</f>
        <v>0</v>
      </c>
      <c r="S2159" s="32" t="s">
        <v>28</v>
      </c>
      <c r="T2159" s="27" t="str">
        <f>VLOOKUP(S2159,[1]Страна!$A$2:$B$246,2,0)</f>
        <v>КИТАЙ</v>
      </c>
      <c r="W2159" s="34"/>
      <c r="X2159" s="35"/>
      <c r="Y2159" s="35"/>
      <c r="Z2159" s="36"/>
      <c r="AA2159" s="37"/>
      <c r="AB2159" s="38"/>
      <c r="AC2159" s="39"/>
    </row>
    <row r="2160" spans="1:29" ht="10.5" customHeight="1">
      <c r="A2160" s="25">
        <v>212520</v>
      </c>
      <c r="B2160" s="26" t="s">
        <v>2853</v>
      </c>
      <c r="C2160" s="27">
        <v>1</v>
      </c>
      <c r="D2160" s="27" t="s">
        <v>26</v>
      </c>
      <c r="E2160" s="28">
        <v>162</v>
      </c>
      <c r="F2160" s="28">
        <v>162</v>
      </c>
      <c r="G2160" s="28">
        <v>0</v>
      </c>
      <c r="H2160" s="28">
        <v>0.1</v>
      </c>
      <c r="I2160" s="28">
        <v>0.18</v>
      </c>
      <c r="J2160" s="29">
        <v>1.1050000000000001E-3</v>
      </c>
      <c r="K2160" s="28">
        <v>0.1</v>
      </c>
      <c r="L2160" s="28">
        <v>0.18</v>
      </c>
      <c r="M2160" s="29">
        <f t="shared" si="194"/>
        <v>1.1050000000000001E-3</v>
      </c>
      <c r="N2160" s="30">
        <v>4714033529426</v>
      </c>
      <c r="O2160" s="27">
        <v>84</v>
      </c>
      <c r="P2160" s="27">
        <v>8471</v>
      </c>
      <c r="Q2160" s="27" t="s">
        <v>229</v>
      </c>
      <c r="R2160" s="31">
        <f>VLOOKUP(Q2160,[1]Страна!D$1:F$120,2,FALSE)</f>
        <v>0</v>
      </c>
      <c r="S2160" s="32" t="s">
        <v>28</v>
      </c>
      <c r="T2160" s="27" t="str">
        <f>VLOOKUP(S2160,[1]Страна!$A$2:$B$246,2,0)</f>
        <v>КИТАЙ</v>
      </c>
      <c r="W2160" s="34"/>
      <c r="X2160" s="35"/>
      <c r="Y2160" s="35"/>
      <c r="Z2160" s="36"/>
      <c r="AA2160" s="37"/>
      <c r="AB2160" s="38"/>
      <c r="AC2160" s="39"/>
    </row>
    <row r="2161" spans="1:29" ht="10.5" customHeight="1">
      <c r="A2161" s="25">
        <v>212518</v>
      </c>
      <c r="B2161" s="26" t="s">
        <v>2854</v>
      </c>
      <c r="C2161" s="27">
        <v>1</v>
      </c>
      <c r="D2161" s="27" t="s">
        <v>26</v>
      </c>
      <c r="E2161" s="28">
        <v>170</v>
      </c>
      <c r="F2161" s="28">
        <v>170</v>
      </c>
      <c r="G2161" s="28">
        <v>0</v>
      </c>
      <c r="H2161" s="28">
        <v>0.15</v>
      </c>
      <c r="I2161" s="28">
        <v>0.2</v>
      </c>
      <c r="J2161" s="29">
        <v>2.5500000000000002E-3</v>
      </c>
      <c r="K2161" s="28">
        <v>0.15</v>
      </c>
      <c r="L2161" s="28">
        <v>0.2</v>
      </c>
      <c r="M2161" s="29">
        <f t="shared" si="194"/>
        <v>2.5500000000000002E-3</v>
      </c>
      <c r="N2161" s="30">
        <v>4714033529402</v>
      </c>
      <c r="O2161" s="27">
        <v>84</v>
      </c>
      <c r="P2161" s="27">
        <v>8471</v>
      </c>
      <c r="Q2161" s="27" t="s">
        <v>229</v>
      </c>
      <c r="R2161" s="31">
        <f>VLOOKUP(Q2161,[1]Страна!D$1:F$120,2,FALSE)</f>
        <v>0</v>
      </c>
      <c r="S2161" s="32" t="s">
        <v>28</v>
      </c>
      <c r="T2161" s="27" t="str">
        <f>VLOOKUP(S2161,[1]Страна!$A$2:$B$246,2,0)</f>
        <v>КИТАЙ</v>
      </c>
      <c r="W2161" s="34"/>
      <c r="X2161" s="35"/>
      <c r="Y2161" s="35"/>
      <c r="Z2161" s="36"/>
      <c r="AA2161" s="37"/>
      <c r="AB2161" s="38"/>
      <c r="AC2161" s="39"/>
    </row>
    <row r="2162" spans="1:29" ht="10.5" customHeight="1">
      <c r="A2162" s="25">
        <v>175517</v>
      </c>
      <c r="B2162" s="26" t="s">
        <v>2855</v>
      </c>
      <c r="C2162" s="27">
        <v>1</v>
      </c>
      <c r="D2162" s="27" t="s">
        <v>26</v>
      </c>
      <c r="E2162" s="28">
        <v>196</v>
      </c>
      <c r="F2162" s="28">
        <v>196</v>
      </c>
      <c r="G2162" s="28">
        <v>0</v>
      </c>
      <c r="H2162" s="28">
        <v>0.05</v>
      </c>
      <c r="I2162" s="28">
        <v>0.09</v>
      </c>
      <c r="J2162" s="29">
        <v>5.04E-4</v>
      </c>
      <c r="K2162" s="28">
        <v>0.05</v>
      </c>
      <c r="L2162" s="28">
        <v>0.09</v>
      </c>
      <c r="M2162" s="29">
        <f t="shared" si="194"/>
        <v>5.04E-4</v>
      </c>
      <c r="N2162" s="30">
        <v>4714033524438</v>
      </c>
      <c r="O2162" s="27">
        <v>84</v>
      </c>
      <c r="P2162" s="27">
        <v>8471</v>
      </c>
      <c r="Q2162" s="27" t="s">
        <v>229</v>
      </c>
      <c r="R2162" s="31">
        <f>VLOOKUP(Q2162,[1]Страна!D$1:F$120,2,FALSE)</f>
        <v>0</v>
      </c>
      <c r="S2162" s="32" t="s">
        <v>28</v>
      </c>
      <c r="T2162" s="27" t="str">
        <f>VLOOKUP(S2162,[1]Страна!$A$2:$B$246,2,0)</f>
        <v>КИТАЙ</v>
      </c>
      <c r="W2162" s="34"/>
      <c r="X2162" s="35"/>
      <c r="Y2162" s="35"/>
      <c r="Z2162" s="36"/>
      <c r="AA2162" s="37"/>
      <c r="AB2162" s="38"/>
      <c r="AC2162" s="39"/>
    </row>
    <row r="2163" spans="1:29" ht="10.5" customHeight="1">
      <c r="A2163" s="25">
        <v>175515</v>
      </c>
      <c r="B2163" s="26" t="s">
        <v>2856</v>
      </c>
      <c r="C2163" s="27">
        <v>1</v>
      </c>
      <c r="D2163" s="27" t="s">
        <v>26</v>
      </c>
      <c r="E2163" s="28">
        <v>221</v>
      </c>
      <c r="F2163" s="28">
        <v>221</v>
      </c>
      <c r="G2163" s="28">
        <v>0</v>
      </c>
      <c r="H2163" s="28">
        <v>0.05</v>
      </c>
      <c r="I2163" s="28">
        <v>0.09</v>
      </c>
      <c r="J2163" s="29">
        <v>7.5000000000000002E-4</v>
      </c>
      <c r="K2163" s="28">
        <v>0.05</v>
      </c>
      <c r="L2163" s="28">
        <v>0.09</v>
      </c>
      <c r="M2163" s="29">
        <f t="shared" si="194"/>
        <v>7.5000000000000002E-4</v>
      </c>
      <c r="N2163" s="30">
        <v>4714033524407</v>
      </c>
      <c r="O2163" s="27">
        <v>84</v>
      </c>
      <c r="P2163" s="27">
        <v>8471</v>
      </c>
      <c r="Q2163" s="27" t="s">
        <v>229</v>
      </c>
      <c r="R2163" s="31">
        <f>VLOOKUP(Q2163,[1]Страна!D$1:F$120,2,FALSE)</f>
        <v>0</v>
      </c>
      <c r="S2163" s="32" t="s">
        <v>28</v>
      </c>
      <c r="T2163" s="27" t="str">
        <f>VLOOKUP(S2163,[1]Страна!$A$2:$B$246,2,0)</f>
        <v>КИТАЙ</v>
      </c>
      <c r="W2163" s="34"/>
      <c r="X2163" s="35"/>
      <c r="Y2163" s="35"/>
      <c r="Z2163" s="36"/>
      <c r="AA2163" s="37"/>
      <c r="AB2163" s="38"/>
      <c r="AC2163" s="39"/>
    </row>
    <row r="2164" spans="1:29" ht="10.5" customHeight="1">
      <c r="A2164" s="25">
        <v>175518</v>
      </c>
      <c r="B2164" s="26" t="s">
        <v>2857</v>
      </c>
      <c r="C2164" s="27">
        <v>1</v>
      </c>
      <c r="D2164" s="27" t="s">
        <v>26</v>
      </c>
      <c r="E2164" s="28">
        <v>119</v>
      </c>
      <c r="F2164" s="28">
        <v>119</v>
      </c>
      <c r="G2164" s="28">
        <v>0</v>
      </c>
      <c r="H2164" s="28">
        <v>0.05</v>
      </c>
      <c r="I2164" s="28">
        <v>0.09</v>
      </c>
      <c r="J2164" s="29">
        <v>7.6800000000000002E-4</v>
      </c>
      <c r="K2164" s="28">
        <v>0.05</v>
      </c>
      <c r="L2164" s="28">
        <v>0.09</v>
      </c>
      <c r="M2164" s="29">
        <f t="shared" si="194"/>
        <v>7.6800000000000002E-4</v>
      </c>
      <c r="N2164" s="30">
        <v>4714033524469</v>
      </c>
      <c r="O2164" s="27">
        <v>84</v>
      </c>
      <c r="P2164" s="27">
        <v>8471</v>
      </c>
      <c r="Q2164" s="27" t="s">
        <v>229</v>
      </c>
      <c r="R2164" s="31">
        <f>VLOOKUP(Q2164,[1]Страна!D$1:F$120,2,FALSE)</f>
        <v>0</v>
      </c>
      <c r="S2164" s="32" t="s">
        <v>28</v>
      </c>
      <c r="T2164" s="27" t="str">
        <f>VLOOKUP(S2164,[1]Страна!$A$2:$B$246,2,0)</f>
        <v>КИТАЙ</v>
      </c>
      <c r="W2164" s="34"/>
      <c r="X2164" s="35"/>
      <c r="Y2164" s="35"/>
      <c r="Z2164" s="36"/>
      <c r="AA2164" s="37"/>
      <c r="AB2164" s="38"/>
      <c r="AC2164" s="39"/>
    </row>
    <row r="2165" spans="1:29" ht="10.5" customHeight="1">
      <c r="A2165" s="25">
        <v>202223</v>
      </c>
      <c r="B2165" s="26" t="s">
        <v>2858</v>
      </c>
      <c r="C2165" s="27">
        <v>1</v>
      </c>
      <c r="D2165" s="27" t="s">
        <v>26</v>
      </c>
      <c r="E2165" s="28">
        <v>221</v>
      </c>
      <c r="F2165" s="28">
        <v>221</v>
      </c>
      <c r="G2165" s="28">
        <v>0</v>
      </c>
      <c r="H2165" s="28">
        <v>0.05</v>
      </c>
      <c r="I2165" s="28">
        <v>0.09</v>
      </c>
      <c r="J2165" s="29">
        <v>1.6100000000000001E-3</v>
      </c>
      <c r="K2165" s="28">
        <v>0.05</v>
      </c>
      <c r="L2165" s="28">
        <v>0.09</v>
      </c>
      <c r="M2165" s="29">
        <f t="shared" si="194"/>
        <v>1.6100000000000001E-3</v>
      </c>
      <c r="N2165" s="30">
        <v>4714033524445</v>
      </c>
      <c r="O2165" s="27">
        <v>84</v>
      </c>
      <c r="P2165" s="27">
        <v>8471</v>
      </c>
      <c r="Q2165" s="27" t="s">
        <v>229</v>
      </c>
      <c r="R2165" s="31">
        <f>VLOOKUP(Q2165,[1]Страна!D$1:F$120,2,FALSE)</f>
        <v>0</v>
      </c>
      <c r="S2165" s="32" t="s">
        <v>28</v>
      </c>
      <c r="T2165" s="27" t="str">
        <f>VLOOKUP(S2165,[1]Страна!$A$2:$B$246,2,0)</f>
        <v>КИТАЙ</v>
      </c>
      <c r="W2165" s="34"/>
      <c r="X2165" s="35"/>
      <c r="Y2165" s="35"/>
      <c r="Z2165" s="36"/>
      <c r="AA2165" s="37"/>
      <c r="AB2165" s="38"/>
      <c r="AC2165" s="39"/>
    </row>
    <row r="2166" spans="1:29" ht="10.5" customHeight="1">
      <c r="A2166" s="25">
        <v>218847</v>
      </c>
      <c r="B2166" s="26" t="s">
        <v>2859</v>
      </c>
      <c r="C2166" s="27">
        <v>5</v>
      </c>
      <c r="D2166" s="27" t="s">
        <v>26</v>
      </c>
      <c r="E2166" s="28">
        <v>111</v>
      </c>
      <c r="F2166" s="28">
        <v>555</v>
      </c>
      <c r="G2166" s="28">
        <v>0</v>
      </c>
      <c r="H2166" s="28">
        <v>0.2</v>
      </c>
      <c r="I2166" s="28">
        <v>0.4</v>
      </c>
      <c r="J2166" s="29">
        <v>4.6799999999999999E-4</v>
      </c>
      <c r="K2166" s="28">
        <v>1</v>
      </c>
      <c r="L2166" s="28">
        <v>2</v>
      </c>
      <c r="M2166" s="29">
        <v>2.3400000000000001E-3</v>
      </c>
      <c r="N2166" s="30">
        <v>4714033521604</v>
      </c>
      <c r="O2166" s="27">
        <v>84</v>
      </c>
      <c r="P2166" s="27">
        <v>8471</v>
      </c>
      <c r="Q2166" s="27" t="s">
        <v>229</v>
      </c>
      <c r="R2166" s="31">
        <f>VLOOKUP(Q2166,[1]Страна!D$1:F$120,2,FALSE)</f>
        <v>0</v>
      </c>
      <c r="S2166" s="32" t="s">
        <v>28</v>
      </c>
      <c r="T2166" s="27" t="str">
        <f>VLOOKUP(S2166,[1]Страна!$A$2:$B$246,2,0)</f>
        <v>КИТАЙ</v>
      </c>
      <c r="W2166" s="34"/>
      <c r="X2166" s="35"/>
      <c r="Y2166" s="35"/>
      <c r="Z2166" s="36"/>
      <c r="AA2166" s="37"/>
      <c r="AB2166" s="38"/>
      <c r="AC2166" s="39"/>
    </row>
    <row r="2167" spans="1:29" ht="10.5" customHeight="1">
      <c r="A2167" s="25">
        <v>154746</v>
      </c>
      <c r="B2167" s="26" t="s">
        <v>2860</v>
      </c>
      <c r="C2167" s="27">
        <v>1</v>
      </c>
      <c r="D2167" s="27" t="s">
        <v>26</v>
      </c>
      <c r="E2167" s="28">
        <v>162</v>
      </c>
      <c r="F2167" s="28">
        <v>162</v>
      </c>
      <c r="G2167" s="28">
        <v>0</v>
      </c>
      <c r="H2167" s="28">
        <v>0.06</v>
      </c>
      <c r="I2167" s="28">
        <v>0.1</v>
      </c>
      <c r="J2167" s="29">
        <v>1.6000000000000001E-4</v>
      </c>
      <c r="K2167" s="28">
        <v>0.06</v>
      </c>
      <c r="L2167" s="28">
        <v>0.1</v>
      </c>
      <c r="M2167" s="29">
        <f>C2167*J2167</f>
        <v>1.6000000000000001E-4</v>
      </c>
      <c r="N2167" s="30">
        <v>4714033521406</v>
      </c>
      <c r="O2167" s="27">
        <v>84</v>
      </c>
      <c r="P2167" s="27">
        <v>8471</v>
      </c>
      <c r="Q2167" s="27" t="s">
        <v>229</v>
      </c>
      <c r="R2167" s="31">
        <f>VLOOKUP(Q2167,[1]Страна!D$1:F$120,2,FALSE)</f>
        <v>0</v>
      </c>
      <c r="S2167" s="32" t="s">
        <v>28</v>
      </c>
      <c r="T2167" s="27" t="str">
        <f>VLOOKUP(S2167,[1]Страна!$A$2:$B$246,2,0)</f>
        <v>КИТАЙ</v>
      </c>
      <c r="W2167" s="34"/>
      <c r="X2167" s="35"/>
      <c r="Y2167" s="35"/>
      <c r="Z2167" s="36"/>
      <c r="AA2167" s="37"/>
      <c r="AB2167" s="38"/>
      <c r="AC2167" s="39"/>
    </row>
    <row r="2168" spans="1:29" ht="10.5" customHeight="1">
      <c r="A2168" s="25">
        <v>154748</v>
      </c>
      <c r="B2168" s="26" t="s">
        <v>2861</v>
      </c>
      <c r="C2168" s="27">
        <v>1</v>
      </c>
      <c r="D2168" s="27" t="s">
        <v>26</v>
      </c>
      <c r="E2168" s="28">
        <v>145</v>
      </c>
      <c r="F2168" s="28">
        <v>145</v>
      </c>
      <c r="G2168" s="28">
        <v>0</v>
      </c>
      <c r="H2168" s="28">
        <v>0.06</v>
      </c>
      <c r="I2168" s="28">
        <v>0.1</v>
      </c>
      <c r="J2168" s="29">
        <v>2.5500000000000002E-4</v>
      </c>
      <c r="K2168" s="28">
        <v>0.06</v>
      </c>
      <c r="L2168" s="28">
        <v>0.1</v>
      </c>
      <c r="M2168" s="29">
        <f>C2168*J2168</f>
        <v>2.5500000000000002E-4</v>
      </c>
      <c r="N2168" s="30">
        <v>4714033521307</v>
      </c>
      <c r="O2168" s="27">
        <v>84</v>
      </c>
      <c r="P2168" s="27">
        <v>8471</v>
      </c>
      <c r="Q2168" s="27" t="s">
        <v>229</v>
      </c>
      <c r="R2168" s="31">
        <f>VLOOKUP(Q2168,[1]Страна!D$1:F$120,2,FALSE)</f>
        <v>0</v>
      </c>
      <c r="S2168" s="32" t="s">
        <v>28</v>
      </c>
      <c r="T2168" s="27" t="str">
        <f>VLOOKUP(S2168,[1]Страна!$A$2:$B$246,2,0)</f>
        <v>КИТАЙ</v>
      </c>
      <c r="W2168" s="34"/>
      <c r="X2168" s="35"/>
      <c r="Y2168" s="35"/>
      <c r="Z2168" s="36"/>
      <c r="AA2168" s="37"/>
      <c r="AB2168" s="38"/>
      <c r="AC2168" s="39"/>
    </row>
    <row r="2169" spans="1:29" ht="10.5" customHeight="1">
      <c r="A2169" s="25">
        <v>208383</v>
      </c>
      <c r="B2169" s="26" t="s">
        <v>2862</v>
      </c>
      <c r="C2169" s="27">
        <v>1</v>
      </c>
      <c r="D2169" s="27" t="s">
        <v>26</v>
      </c>
      <c r="E2169" s="28">
        <v>247</v>
      </c>
      <c r="F2169" s="28">
        <v>247</v>
      </c>
      <c r="G2169" s="28">
        <v>0</v>
      </c>
      <c r="H2169" s="28">
        <v>0.18</v>
      </c>
      <c r="I2169" s="28">
        <v>0.2</v>
      </c>
      <c r="J2169" s="29">
        <v>7.0100000000000002E-4</v>
      </c>
      <c r="K2169" s="28">
        <v>0.18</v>
      </c>
      <c r="L2169" s="28">
        <v>0.2</v>
      </c>
      <c r="M2169" s="29">
        <f>C2169*J2169</f>
        <v>7.0100000000000002E-4</v>
      </c>
      <c r="N2169" s="30">
        <v>4711421528177</v>
      </c>
      <c r="O2169" s="27">
        <v>84</v>
      </c>
      <c r="P2169" s="27">
        <v>8471</v>
      </c>
      <c r="Q2169" s="27" t="s">
        <v>229</v>
      </c>
      <c r="R2169" s="31">
        <f>VLOOKUP(Q2169,[1]Страна!D$1:F$120,2,FALSE)</f>
        <v>0</v>
      </c>
      <c r="S2169" s="32" t="s">
        <v>28</v>
      </c>
      <c r="T2169" s="27" t="str">
        <f>VLOOKUP(S2169,[1]Страна!$A$2:$B$246,2,0)</f>
        <v>КИТАЙ</v>
      </c>
      <c r="W2169" s="34"/>
      <c r="X2169" s="35"/>
      <c r="Y2169" s="35"/>
      <c r="Z2169" s="36"/>
      <c r="AA2169" s="37"/>
      <c r="AB2169" s="38"/>
      <c r="AC2169" s="39"/>
    </row>
    <row r="2170" spans="1:29" ht="10.5" customHeight="1">
      <c r="A2170" s="25">
        <v>190890</v>
      </c>
      <c r="B2170" s="26" t="s">
        <v>2863</v>
      </c>
      <c r="C2170" s="27">
        <v>1</v>
      </c>
      <c r="D2170" s="27" t="s">
        <v>26</v>
      </c>
      <c r="E2170" s="28">
        <v>204</v>
      </c>
      <c r="F2170" s="28">
        <v>204</v>
      </c>
      <c r="G2170" s="28">
        <v>0</v>
      </c>
      <c r="H2170" s="28">
        <v>7.0000000000000007E-2</v>
      </c>
      <c r="I2170" s="28">
        <v>0.09</v>
      </c>
      <c r="J2170" s="29">
        <v>5.2499999999999997E-4</v>
      </c>
      <c r="K2170" s="28">
        <v>7.0000000000000007E-2</v>
      </c>
      <c r="L2170" s="28">
        <v>0.09</v>
      </c>
      <c r="M2170" s="29">
        <f>C2170*J2170</f>
        <v>5.2499999999999997E-4</v>
      </c>
      <c r="N2170" s="30">
        <v>4711421528139</v>
      </c>
      <c r="O2170" s="27">
        <v>84</v>
      </c>
      <c r="P2170" s="27">
        <v>8471</v>
      </c>
      <c r="Q2170" s="27" t="s">
        <v>229</v>
      </c>
      <c r="R2170" s="31">
        <f>VLOOKUP(Q2170,[1]Страна!D$1:F$120,2,FALSE)</f>
        <v>0</v>
      </c>
      <c r="S2170" s="32" t="s">
        <v>28</v>
      </c>
      <c r="T2170" s="27" t="str">
        <f>VLOOKUP(S2170,[1]Страна!$A$2:$B$246,2,0)</f>
        <v>КИТАЙ</v>
      </c>
      <c r="W2170" s="34"/>
      <c r="X2170" s="35"/>
      <c r="Y2170" s="35"/>
      <c r="Z2170" s="36"/>
      <c r="AA2170" s="37"/>
      <c r="AB2170" s="38"/>
      <c r="AC2170" s="39"/>
    </row>
    <row r="2171" spans="1:29" ht="10.5" customHeight="1">
      <c r="A2171" s="25">
        <v>154112</v>
      </c>
      <c r="B2171" s="26" t="s">
        <v>2864</v>
      </c>
      <c r="C2171" s="27">
        <v>2</v>
      </c>
      <c r="D2171" s="27" t="s">
        <v>26</v>
      </c>
      <c r="E2171" s="28">
        <v>148</v>
      </c>
      <c r="F2171" s="28">
        <v>296</v>
      </c>
      <c r="G2171" s="28">
        <v>14.8</v>
      </c>
      <c r="H2171" s="28">
        <v>0.34</v>
      </c>
      <c r="I2171" s="28">
        <v>0.5</v>
      </c>
      <c r="J2171" s="29">
        <v>8.9999999999999998E-4</v>
      </c>
      <c r="K2171" s="28">
        <v>0.68</v>
      </c>
      <c r="L2171" s="28">
        <v>1</v>
      </c>
      <c r="M2171" s="29">
        <v>1.8E-3</v>
      </c>
      <c r="N2171" s="30">
        <v>4714033642583</v>
      </c>
      <c r="O2171" s="27">
        <v>84</v>
      </c>
      <c r="P2171" s="27">
        <v>8471</v>
      </c>
      <c r="Q2171" s="27" t="s">
        <v>2865</v>
      </c>
      <c r="R2171" s="31">
        <v>0.05</v>
      </c>
      <c r="S2171" s="32" t="s">
        <v>28</v>
      </c>
      <c r="T2171" s="27" t="str">
        <f>VLOOKUP(S2171,[1]Страна!$A$2:$B$246,2,0)</f>
        <v>КИТАЙ</v>
      </c>
      <c r="W2171" s="34"/>
      <c r="X2171" s="35"/>
      <c r="Y2171" s="35"/>
      <c r="Z2171" s="36"/>
      <c r="AA2171" s="37"/>
      <c r="AB2171" s="38"/>
      <c r="AC2171" s="39"/>
    </row>
    <row r="2172" spans="1:29" ht="10.5" customHeight="1">
      <c r="A2172" s="41">
        <v>234639</v>
      </c>
      <c r="B2172" s="42" t="s">
        <v>2866</v>
      </c>
      <c r="C2172" s="43">
        <v>1</v>
      </c>
      <c r="D2172" s="44" t="s">
        <v>26</v>
      </c>
      <c r="E2172" s="45">
        <v>416</v>
      </c>
      <c r="F2172" s="45">
        <v>416</v>
      </c>
      <c r="G2172" s="46">
        <v>20.8</v>
      </c>
      <c r="H2172" s="46">
        <v>0.25</v>
      </c>
      <c r="I2172" s="46">
        <v>0.5</v>
      </c>
      <c r="J2172" s="47">
        <v>1.8E-3</v>
      </c>
      <c r="K2172" s="46">
        <v>0.25</v>
      </c>
      <c r="L2172" s="46">
        <v>0.5</v>
      </c>
      <c r="M2172" s="47">
        <v>1.8E-3</v>
      </c>
      <c r="N2172" s="48" t="s">
        <v>2867</v>
      </c>
      <c r="O2172" s="49">
        <v>84</v>
      </c>
      <c r="P2172" s="49">
        <v>8471</v>
      </c>
      <c r="Q2172" s="49" t="s">
        <v>2865</v>
      </c>
      <c r="R2172" s="50">
        <v>0.05</v>
      </c>
      <c r="S2172" s="51" t="s">
        <v>28</v>
      </c>
      <c r="T2172" s="27" t="str">
        <f>VLOOKUP(S2172,[1]Страна!$A$2:$B$246,2,0)</f>
        <v>КИТАЙ</v>
      </c>
      <c r="W2172" s="40"/>
      <c r="X2172" s="35"/>
      <c r="Y2172" s="35"/>
      <c r="Z2172" s="36"/>
      <c r="AA2172" s="37"/>
      <c r="AB2172" s="38"/>
      <c r="AC2172" s="39"/>
    </row>
    <row r="2173" spans="1:29" ht="10.5" customHeight="1">
      <c r="A2173" s="25">
        <v>39249</v>
      </c>
      <c r="B2173" s="26" t="s">
        <v>2868</v>
      </c>
      <c r="C2173" s="27">
        <v>1</v>
      </c>
      <c r="D2173" s="27" t="s">
        <v>26</v>
      </c>
      <c r="E2173" s="28">
        <v>1502</v>
      </c>
      <c r="F2173" s="28">
        <v>1502</v>
      </c>
      <c r="G2173" s="28">
        <v>45.059999999999995</v>
      </c>
      <c r="H2173" s="28">
        <v>1.8</v>
      </c>
      <c r="I2173" s="28">
        <v>2</v>
      </c>
      <c r="J2173" s="29">
        <v>4.2649999999999997E-3</v>
      </c>
      <c r="K2173" s="28">
        <v>1.8</v>
      </c>
      <c r="L2173" s="28">
        <v>2</v>
      </c>
      <c r="M2173" s="29">
        <f>C2173*J2173</f>
        <v>4.2649999999999997E-3</v>
      </c>
      <c r="N2173" s="30">
        <v>4897030807961</v>
      </c>
      <c r="O2173" s="27">
        <v>85</v>
      </c>
      <c r="P2173" s="27">
        <v>8521</v>
      </c>
      <c r="Q2173" s="27" t="s">
        <v>33</v>
      </c>
      <c r="R2173" s="31">
        <f>VLOOKUP(Q2173,[1]Страна!D$1:F$120,2,FALSE)</f>
        <v>0.03</v>
      </c>
      <c r="S2173" s="32" t="s">
        <v>28</v>
      </c>
      <c r="T2173" s="27" t="str">
        <f>VLOOKUP(S2173,[1]Страна!$A$2:$B$246,2,0)</f>
        <v>КИТАЙ</v>
      </c>
      <c r="W2173" s="40"/>
      <c r="X2173" s="35"/>
      <c r="Y2173" s="35"/>
      <c r="Z2173" s="36"/>
      <c r="AA2173" s="37"/>
      <c r="AB2173" s="38"/>
      <c r="AC2173" s="39"/>
    </row>
    <row r="2174" spans="1:29" ht="10.5" customHeight="1">
      <c r="A2174" s="25">
        <v>175615</v>
      </c>
      <c r="B2174" s="26" t="s">
        <v>2869</v>
      </c>
      <c r="C2174" s="27">
        <v>1</v>
      </c>
      <c r="D2174" s="27" t="s">
        <v>26</v>
      </c>
      <c r="E2174" s="28">
        <v>1607</v>
      </c>
      <c r="F2174" s="28">
        <v>1607</v>
      </c>
      <c r="G2174" s="28">
        <v>48.21</v>
      </c>
      <c r="H2174" s="28">
        <v>1.8</v>
      </c>
      <c r="I2174" s="28">
        <v>2</v>
      </c>
      <c r="J2174" s="29">
        <v>2.016E-3</v>
      </c>
      <c r="K2174" s="28">
        <v>1.8</v>
      </c>
      <c r="L2174" s="28">
        <v>2</v>
      </c>
      <c r="M2174" s="29">
        <v>2.016E-3</v>
      </c>
      <c r="N2174" s="30">
        <v>4897030809927</v>
      </c>
      <c r="O2174" s="27">
        <v>85</v>
      </c>
      <c r="P2174" s="27">
        <v>8521</v>
      </c>
      <c r="Q2174" s="27" t="s">
        <v>33</v>
      </c>
      <c r="R2174" s="31">
        <f>VLOOKUP(Q2174,[1]Страна!D$1:F$120,2,FALSE)</f>
        <v>0.03</v>
      </c>
      <c r="S2174" s="32" t="s">
        <v>28</v>
      </c>
      <c r="T2174" s="27" t="str">
        <f>VLOOKUP(S2174,[1]Страна!$A$2:$B$246,2,0)</f>
        <v>КИТАЙ</v>
      </c>
      <c r="W2174" s="34"/>
      <c r="X2174" s="35"/>
      <c r="Y2174" s="35"/>
      <c r="Z2174" s="36"/>
      <c r="AA2174" s="37"/>
      <c r="AB2174" s="38"/>
      <c r="AC2174" s="39"/>
    </row>
    <row r="2175" spans="1:29" ht="10.5" customHeight="1">
      <c r="A2175" s="25">
        <v>190938</v>
      </c>
      <c r="B2175" s="26" t="s">
        <v>2870</v>
      </c>
      <c r="C2175" s="27">
        <v>1</v>
      </c>
      <c r="D2175" s="27" t="s">
        <v>26</v>
      </c>
      <c r="E2175" s="28">
        <v>1607</v>
      </c>
      <c r="F2175" s="28">
        <v>1607</v>
      </c>
      <c r="G2175" s="28">
        <v>48.21</v>
      </c>
      <c r="H2175" s="28">
        <v>1.8</v>
      </c>
      <c r="I2175" s="28">
        <v>2</v>
      </c>
      <c r="J2175" s="29">
        <v>2.7499999999999998E-3</v>
      </c>
      <c r="K2175" s="28">
        <v>1.8</v>
      </c>
      <c r="L2175" s="28">
        <v>2</v>
      </c>
      <c r="M2175" s="29">
        <f>C2175*J2175</f>
        <v>2.7499999999999998E-3</v>
      </c>
      <c r="N2175" s="30">
        <v>4897030809910</v>
      </c>
      <c r="O2175" s="27">
        <v>85</v>
      </c>
      <c r="P2175" s="27">
        <v>8521</v>
      </c>
      <c r="Q2175" s="27" t="s">
        <v>33</v>
      </c>
      <c r="R2175" s="31">
        <f>VLOOKUP(Q2175,[1]Страна!D$1:F$120,2,FALSE)</f>
        <v>0.03</v>
      </c>
      <c r="S2175" s="32" t="s">
        <v>28</v>
      </c>
      <c r="T2175" s="27" t="str">
        <f>VLOOKUP(S2175,[1]Страна!$A$2:$B$246,2,0)</f>
        <v>КИТАЙ</v>
      </c>
      <c r="W2175" s="34"/>
      <c r="X2175" s="35"/>
      <c r="Y2175" s="35"/>
      <c r="Z2175" s="36"/>
      <c r="AA2175" s="37"/>
      <c r="AB2175" s="38"/>
      <c r="AC2175" s="39"/>
    </row>
    <row r="2176" spans="1:29" ht="10.5" customHeight="1">
      <c r="A2176" s="25">
        <v>182733</v>
      </c>
      <c r="B2176" s="26" t="s">
        <v>2871</v>
      </c>
      <c r="C2176" s="27">
        <v>1</v>
      </c>
      <c r="D2176" s="27" t="s">
        <v>26</v>
      </c>
      <c r="E2176" s="28">
        <v>2001</v>
      </c>
      <c r="F2176" s="28">
        <v>2001</v>
      </c>
      <c r="G2176" s="28">
        <v>60.03</v>
      </c>
      <c r="H2176" s="28">
        <v>0.9</v>
      </c>
      <c r="I2176" s="28">
        <v>1.5</v>
      </c>
      <c r="J2176" s="29">
        <v>5.6839999999999998E-3</v>
      </c>
      <c r="K2176" s="28">
        <v>0.9</v>
      </c>
      <c r="L2176" s="28">
        <v>1.5</v>
      </c>
      <c r="M2176" s="29">
        <f>C2176*J2176</f>
        <v>5.6839999999999998E-3</v>
      </c>
      <c r="N2176" s="30">
        <v>8806084673145</v>
      </c>
      <c r="O2176" s="27">
        <v>85</v>
      </c>
      <c r="P2176" s="27">
        <v>8521</v>
      </c>
      <c r="Q2176" s="27" t="s">
        <v>33</v>
      </c>
      <c r="R2176" s="31">
        <f>VLOOKUP(Q2176,[1]Страна!D$1:F$120,2,FALSE)</f>
        <v>0.03</v>
      </c>
      <c r="S2176" s="32" t="s">
        <v>28</v>
      </c>
      <c r="T2176" s="27" t="str">
        <f>VLOOKUP(S2176,[1]Страна!$A$2:$B$246,2,0)</f>
        <v>КИТАЙ</v>
      </c>
      <c r="W2176" s="34"/>
      <c r="X2176" s="35"/>
      <c r="Y2176" s="35"/>
      <c r="Z2176" s="36"/>
      <c r="AA2176" s="37"/>
      <c r="AB2176" s="38"/>
      <c r="AC2176" s="39"/>
    </row>
    <row r="2177" spans="1:29" ht="10.5" customHeight="1">
      <c r="A2177" s="41">
        <v>36273</v>
      </c>
      <c r="B2177" s="42" t="s">
        <v>2872</v>
      </c>
      <c r="C2177" s="43">
        <v>1</v>
      </c>
      <c r="D2177" s="44" t="s">
        <v>26</v>
      </c>
      <c r="E2177" s="45">
        <v>995</v>
      </c>
      <c r="F2177" s="45">
        <v>995</v>
      </c>
      <c r="G2177" s="46">
        <v>29.849999999999998</v>
      </c>
      <c r="H2177" s="46">
        <v>1.6</v>
      </c>
      <c r="I2177" s="46">
        <v>2</v>
      </c>
      <c r="J2177" s="47">
        <v>4.4180000000000001E-3</v>
      </c>
      <c r="K2177" s="46">
        <v>1.6</v>
      </c>
      <c r="L2177" s="46">
        <v>2</v>
      </c>
      <c r="M2177" s="47">
        <v>4.4180000000000001E-3</v>
      </c>
      <c r="N2177" s="48" t="s">
        <v>2873</v>
      </c>
      <c r="O2177" s="49">
        <v>85</v>
      </c>
      <c r="P2177" s="49">
        <v>8521</v>
      </c>
      <c r="Q2177" s="49" t="s">
        <v>33</v>
      </c>
      <c r="R2177" s="50">
        <v>0.03</v>
      </c>
      <c r="S2177" s="51" t="s">
        <v>28</v>
      </c>
      <c r="T2177" s="27" t="str">
        <f>VLOOKUP(S2177,[1]Страна!$A$2:$B$246,2,0)</f>
        <v>КИТАЙ</v>
      </c>
      <c r="W2177" s="34"/>
      <c r="X2177" s="35"/>
      <c r="Y2177" s="35"/>
      <c r="Z2177" s="36"/>
      <c r="AA2177" s="37"/>
      <c r="AB2177" s="38"/>
      <c r="AC2177" s="39"/>
    </row>
    <row r="2178" spans="1:29" ht="10.5" customHeight="1">
      <c r="A2178" s="25">
        <v>206520</v>
      </c>
      <c r="B2178" s="26" t="s">
        <v>2874</v>
      </c>
      <c r="C2178" s="27">
        <v>1</v>
      </c>
      <c r="D2178" s="27" t="s">
        <v>26</v>
      </c>
      <c r="E2178" s="28">
        <v>1233</v>
      </c>
      <c r="F2178" s="28">
        <v>1233</v>
      </c>
      <c r="G2178" s="28">
        <v>36.99</v>
      </c>
      <c r="H2178" s="28">
        <v>0.7</v>
      </c>
      <c r="I2178" s="28">
        <v>1.1000000000000001</v>
      </c>
      <c r="J2178" s="29">
        <v>5.0000000000000001E-3</v>
      </c>
      <c r="K2178" s="28">
        <v>0.7</v>
      </c>
      <c r="L2178" s="28">
        <v>1.1000000000000001</v>
      </c>
      <c r="M2178" s="29">
        <f>C2178*J2178</f>
        <v>5.0000000000000001E-3</v>
      </c>
      <c r="N2178" s="30">
        <v>4895156876731</v>
      </c>
      <c r="O2178" s="27">
        <v>85</v>
      </c>
      <c r="P2178" s="27">
        <v>8521</v>
      </c>
      <c r="Q2178" s="27" t="s">
        <v>33</v>
      </c>
      <c r="R2178" s="31">
        <f>VLOOKUP(Q2178,[1]Страна!D$1:F$120,2,FALSE)</f>
        <v>0.03</v>
      </c>
      <c r="S2178" s="32" t="s">
        <v>28</v>
      </c>
      <c r="T2178" s="27" t="str">
        <f>VLOOKUP(S2178,[1]Страна!$A$2:$B$246,2,0)</f>
        <v>КИТАЙ</v>
      </c>
      <c r="W2178" s="40"/>
      <c r="X2178" s="35"/>
      <c r="Y2178" s="35"/>
      <c r="Z2178" s="36"/>
      <c r="AA2178" s="37"/>
      <c r="AB2178" s="38"/>
      <c r="AC2178" s="39"/>
    </row>
    <row r="2179" spans="1:29" ht="10.5" customHeight="1">
      <c r="A2179" s="25">
        <v>221656</v>
      </c>
      <c r="B2179" s="26" t="s">
        <v>2875</v>
      </c>
      <c r="C2179" s="27">
        <v>1</v>
      </c>
      <c r="D2179" s="27" t="s">
        <v>26</v>
      </c>
      <c r="E2179" s="28">
        <v>1275</v>
      </c>
      <c r="F2179" s="28">
        <v>1275</v>
      </c>
      <c r="G2179" s="28">
        <v>38.25</v>
      </c>
      <c r="H2179" s="28">
        <v>1</v>
      </c>
      <c r="I2179" s="28">
        <v>1.7</v>
      </c>
      <c r="J2179" s="29">
        <v>5.3010000000000002E-3</v>
      </c>
      <c r="K2179" s="28">
        <v>1</v>
      </c>
      <c r="L2179" s="28">
        <v>1.7</v>
      </c>
      <c r="M2179" s="29">
        <f>C2179*J2179</f>
        <v>5.3010000000000002E-3</v>
      </c>
      <c r="N2179" s="30">
        <v>4895156882428</v>
      </c>
      <c r="O2179" s="27">
        <v>85</v>
      </c>
      <c r="P2179" s="27">
        <v>8521</v>
      </c>
      <c r="Q2179" s="27" t="s">
        <v>33</v>
      </c>
      <c r="R2179" s="31">
        <f>VLOOKUP(Q2179,[1]Страна!D$1:F$120,2,FALSE)</f>
        <v>0.03</v>
      </c>
      <c r="S2179" s="32" t="s">
        <v>28</v>
      </c>
      <c r="T2179" s="27" t="str">
        <f>VLOOKUP(S2179,[1]Страна!$A$2:$B$246,2,0)</f>
        <v>КИТАЙ</v>
      </c>
      <c r="W2179" s="34"/>
      <c r="X2179" s="35"/>
      <c r="Y2179" s="35"/>
      <c r="Z2179" s="36"/>
      <c r="AA2179" s="37"/>
      <c r="AB2179" s="38"/>
      <c r="AC2179" s="39"/>
    </row>
    <row r="2180" spans="1:29" ht="10.5" customHeight="1">
      <c r="A2180" s="25">
        <v>239830</v>
      </c>
      <c r="B2180" s="26" t="s">
        <v>2876</v>
      </c>
      <c r="C2180" s="27">
        <v>1</v>
      </c>
      <c r="D2180" s="27" t="s">
        <v>26</v>
      </c>
      <c r="E2180" s="28">
        <v>1105</v>
      </c>
      <c r="F2180" s="28">
        <v>1105</v>
      </c>
      <c r="G2180" s="28">
        <v>33.15</v>
      </c>
      <c r="H2180" s="28">
        <v>0.9</v>
      </c>
      <c r="I2180" s="28">
        <v>0.98</v>
      </c>
      <c r="J2180" s="29">
        <v>6.2599999999999999E-3</v>
      </c>
      <c r="K2180" s="28">
        <v>0.9</v>
      </c>
      <c r="L2180" s="28">
        <v>0.98</v>
      </c>
      <c r="M2180" s="29">
        <v>6.2599999999999999E-3</v>
      </c>
      <c r="N2180" s="30">
        <v>0</v>
      </c>
      <c r="O2180" s="27">
        <v>85</v>
      </c>
      <c r="P2180" s="27">
        <v>8521</v>
      </c>
      <c r="Q2180" s="27" t="s">
        <v>33</v>
      </c>
      <c r="R2180" s="31">
        <f>VLOOKUP(Q2180,[1]Страна!D$1:F$120,2,FALSE)</f>
        <v>0.03</v>
      </c>
      <c r="S2180" s="32" t="s">
        <v>28</v>
      </c>
      <c r="T2180" s="27" t="str">
        <f>VLOOKUP(S2180,[1]Страна!$A$2:$B$246,2,0)</f>
        <v>КИТАЙ</v>
      </c>
      <c r="W2180" s="34"/>
      <c r="X2180" s="35"/>
      <c r="Y2180" s="35"/>
      <c r="Z2180" s="36"/>
      <c r="AA2180" s="37"/>
      <c r="AB2180" s="38"/>
      <c r="AC2180" s="39"/>
    </row>
    <row r="2181" spans="1:29" ht="10.5" customHeight="1">
      <c r="A2181" s="25">
        <v>242169</v>
      </c>
      <c r="B2181" s="26" t="s">
        <v>2877</v>
      </c>
      <c r="C2181" s="27">
        <v>1</v>
      </c>
      <c r="D2181" s="27" t="s">
        <v>26</v>
      </c>
      <c r="E2181" s="28">
        <v>1111</v>
      </c>
      <c r="F2181" s="28">
        <v>1111</v>
      </c>
      <c r="G2181" s="28">
        <v>33.33</v>
      </c>
      <c r="H2181" s="28">
        <v>0.75</v>
      </c>
      <c r="I2181" s="28">
        <v>0.9</v>
      </c>
      <c r="J2181" s="29">
        <v>0</v>
      </c>
      <c r="K2181" s="28">
        <v>0.75</v>
      </c>
      <c r="L2181" s="28">
        <v>0.9</v>
      </c>
      <c r="M2181" s="29">
        <v>0</v>
      </c>
      <c r="N2181" s="30">
        <v>4895156888413</v>
      </c>
      <c r="O2181" s="27">
        <v>85</v>
      </c>
      <c r="P2181" s="27">
        <v>8521</v>
      </c>
      <c r="Q2181" s="27" t="s">
        <v>33</v>
      </c>
      <c r="R2181" s="31">
        <v>0.03</v>
      </c>
      <c r="S2181" s="32" t="s">
        <v>28</v>
      </c>
      <c r="T2181" s="27" t="str">
        <f>VLOOKUP(S2181,[1]Страна!$A$2:$B$246,2,0)</f>
        <v>КИТАЙ</v>
      </c>
      <c r="W2181" s="34"/>
      <c r="X2181" s="35"/>
      <c r="Y2181" s="35"/>
      <c r="Z2181" s="36"/>
      <c r="AA2181" s="37"/>
      <c r="AB2181" s="38"/>
      <c r="AC2181" s="39"/>
    </row>
    <row r="2182" spans="1:29" ht="10.5" customHeight="1">
      <c r="A2182" s="25">
        <v>24129</v>
      </c>
      <c r="B2182" s="26" t="s">
        <v>2878</v>
      </c>
      <c r="C2182" s="27">
        <v>1</v>
      </c>
      <c r="D2182" s="27" t="s">
        <v>26</v>
      </c>
      <c r="E2182" s="28">
        <v>1190</v>
      </c>
      <c r="F2182" s="28">
        <v>1190</v>
      </c>
      <c r="G2182" s="28">
        <v>35.699999999999996</v>
      </c>
      <c r="H2182" s="28">
        <v>0.9</v>
      </c>
      <c r="I2182" s="28">
        <v>1</v>
      </c>
      <c r="J2182" s="29">
        <v>5.7829999999999999E-3</v>
      </c>
      <c r="K2182" s="28">
        <v>0.9</v>
      </c>
      <c r="L2182" s="28">
        <v>1</v>
      </c>
      <c r="M2182" s="29">
        <v>5.7829999999999999E-3</v>
      </c>
      <c r="N2182" s="30" t="s">
        <v>2879</v>
      </c>
      <c r="O2182" s="27">
        <v>85</v>
      </c>
      <c r="P2182" s="27">
        <v>8521</v>
      </c>
      <c r="Q2182" s="27" t="s">
        <v>33</v>
      </c>
      <c r="R2182" s="31">
        <f>VLOOKUP(Q2182,[1]Страна!D$1:F$120,2,FALSE)</f>
        <v>0.03</v>
      </c>
      <c r="S2182" s="32" t="s">
        <v>28</v>
      </c>
      <c r="T2182" s="27" t="str">
        <f>VLOOKUP(S2182,[1]Страна!$A$2:$B$246,2,0)</f>
        <v>КИТАЙ</v>
      </c>
      <c r="W2182" s="40"/>
      <c r="X2182" s="35"/>
      <c r="Y2182" s="35"/>
      <c r="Z2182" s="36"/>
      <c r="AA2182" s="37"/>
      <c r="AB2182" s="38"/>
      <c r="AC2182" s="39"/>
    </row>
    <row r="2183" spans="1:29" ht="10.5" customHeight="1">
      <c r="A2183" s="25">
        <v>234376</v>
      </c>
      <c r="B2183" s="26" t="s">
        <v>2880</v>
      </c>
      <c r="C2183" s="27">
        <v>1</v>
      </c>
      <c r="D2183" s="27" t="s">
        <v>26</v>
      </c>
      <c r="E2183" s="28">
        <v>1284</v>
      </c>
      <c r="F2183" s="28">
        <v>1284</v>
      </c>
      <c r="G2183" s="28">
        <v>38.520000000000003</v>
      </c>
      <c r="H2183" s="28">
        <v>1</v>
      </c>
      <c r="I2183" s="28">
        <v>1.7</v>
      </c>
      <c r="J2183" s="29">
        <v>5.2649999999999997E-3</v>
      </c>
      <c r="K2183" s="28">
        <v>1</v>
      </c>
      <c r="L2183" s="28">
        <v>1.7</v>
      </c>
      <c r="M2183" s="29">
        <f>C2183*J2183</f>
        <v>5.2649999999999997E-3</v>
      </c>
      <c r="N2183" s="30">
        <v>4895156889755</v>
      </c>
      <c r="O2183" s="27">
        <v>85</v>
      </c>
      <c r="P2183" s="27">
        <v>8521</v>
      </c>
      <c r="Q2183" s="27" t="s">
        <v>33</v>
      </c>
      <c r="R2183" s="31">
        <f>VLOOKUP(Q2183,[1]Страна!D$1:F$120,2,FALSE)</f>
        <v>0.03</v>
      </c>
      <c r="S2183" s="32" t="s">
        <v>28</v>
      </c>
      <c r="T2183" s="27" t="str">
        <f>VLOOKUP(S2183,[1]Страна!$A$2:$B$246,2,0)</f>
        <v>КИТАЙ</v>
      </c>
      <c r="W2183" s="34"/>
      <c r="X2183" s="35"/>
      <c r="Y2183" s="35"/>
      <c r="Z2183" s="36"/>
      <c r="AA2183" s="37"/>
      <c r="AB2183" s="38"/>
      <c r="AC2183" s="39"/>
    </row>
    <row r="2184" spans="1:29" ht="10.5" customHeight="1">
      <c r="A2184" s="25">
        <v>103135</v>
      </c>
      <c r="B2184" s="26" t="s">
        <v>2881</v>
      </c>
      <c r="C2184" s="27">
        <v>1</v>
      </c>
      <c r="D2184" s="27" t="s">
        <v>26</v>
      </c>
      <c r="E2184" s="28">
        <v>2220</v>
      </c>
      <c r="F2184" s="28">
        <v>2220</v>
      </c>
      <c r="G2184" s="28">
        <v>111</v>
      </c>
      <c r="H2184" s="28">
        <v>1.2</v>
      </c>
      <c r="I2184" s="28">
        <v>1.4</v>
      </c>
      <c r="J2184" s="29">
        <v>8.4899999999999993E-3</v>
      </c>
      <c r="K2184" s="28">
        <v>1.2</v>
      </c>
      <c r="L2184" s="28">
        <v>1.4</v>
      </c>
      <c r="M2184" s="29">
        <f>C2184*J2184</f>
        <v>8.4899999999999993E-3</v>
      </c>
      <c r="N2184" s="30">
        <v>7312972127368</v>
      </c>
      <c r="O2184" s="27">
        <v>85</v>
      </c>
      <c r="P2184" s="27">
        <v>8516</v>
      </c>
      <c r="Q2184" s="27" t="s">
        <v>721</v>
      </c>
      <c r="R2184" s="31">
        <f>VLOOKUP(Q2184,[1]Страна!D$1:F$120,2,FALSE)</f>
        <v>0.05</v>
      </c>
      <c r="S2184" s="32"/>
      <c r="T2184" s="27" t="e">
        <f>VLOOKUP(S2184,[1]Страна!$A$2:$B$246,2,0)</f>
        <v>#N/A</v>
      </c>
      <c r="W2184" s="34"/>
      <c r="X2184" s="35"/>
      <c r="Y2184" s="35"/>
      <c r="Z2184" s="36"/>
      <c r="AA2184" s="37"/>
      <c r="AB2184" s="38"/>
      <c r="AC2184" s="39"/>
    </row>
    <row r="2185" spans="1:29" ht="10.5" customHeight="1">
      <c r="A2185" s="25">
        <v>212107</v>
      </c>
      <c r="B2185" s="26" t="s">
        <v>2882</v>
      </c>
      <c r="C2185" s="27">
        <v>2</v>
      </c>
      <c r="D2185" s="27" t="s">
        <v>26</v>
      </c>
      <c r="E2185" s="28">
        <v>161</v>
      </c>
      <c r="F2185" s="28">
        <f>C2185*E2185</f>
        <v>322</v>
      </c>
      <c r="G2185" s="28">
        <f>F2185*R2185</f>
        <v>9.66</v>
      </c>
      <c r="H2185" s="28">
        <v>0.1</v>
      </c>
      <c r="I2185" s="28">
        <v>0.16</v>
      </c>
      <c r="J2185" s="29">
        <v>1.1199999999999999E-3</v>
      </c>
      <c r="K2185" s="28">
        <f>H2185*C2185</f>
        <v>0.2</v>
      </c>
      <c r="L2185" s="28">
        <f>I2185*C2185</f>
        <v>0.32</v>
      </c>
      <c r="M2185" s="29">
        <f>J2185*C2185</f>
        <v>2.2399999999999998E-3</v>
      </c>
      <c r="N2185" s="30" t="s">
        <v>2883</v>
      </c>
      <c r="O2185" s="27">
        <v>85</v>
      </c>
      <c r="P2185" s="27">
        <v>8508</v>
      </c>
      <c r="Q2185" s="27" t="s">
        <v>2884</v>
      </c>
      <c r="R2185" s="31">
        <f>VLOOKUP(Q2185,[1]Страна!D$1:F$120,2,FALSE)</f>
        <v>0.03</v>
      </c>
      <c r="S2185" s="32" t="s">
        <v>47</v>
      </c>
      <c r="T2185" s="27" t="str">
        <f>VLOOKUP(S2185,[1]Страна!$A$2:$B$246,2,0)</f>
        <v>РОССИЯ</v>
      </c>
      <c r="W2185" s="34"/>
      <c r="X2185" s="35"/>
      <c r="Y2185" s="35"/>
      <c r="Z2185" s="36"/>
      <c r="AA2185" s="37"/>
      <c r="AB2185" s="38"/>
      <c r="AC2185" s="39"/>
    </row>
    <row r="2186" spans="1:29" ht="10.5" customHeight="1">
      <c r="A2186" s="41">
        <v>175412</v>
      </c>
      <c r="B2186" s="42" t="s">
        <v>2885</v>
      </c>
      <c r="C2186" s="52">
        <v>1</v>
      </c>
      <c r="D2186" s="53" t="s">
        <v>26</v>
      </c>
      <c r="E2186" s="54">
        <v>162</v>
      </c>
      <c r="F2186" s="54">
        <v>162</v>
      </c>
      <c r="G2186" s="46">
        <v>4.8599999999999994</v>
      </c>
      <c r="H2186" s="46">
        <v>0.2</v>
      </c>
      <c r="I2186" s="46">
        <v>0.3</v>
      </c>
      <c r="J2186" s="47">
        <v>1.8699999999999999E-3</v>
      </c>
      <c r="K2186" s="46">
        <v>0.2</v>
      </c>
      <c r="L2186" s="46">
        <v>0.3</v>
      </c>
      <c r="M2186" s="47">
        <v>1.8699999999999999E-3</v>
      </c>
      <c r="N2186" s="48" t="s">
        <v>2886</v>
      </c>
      <c r="O2186" s="49">
        <v>85</v>
      </c>
      <c r="P2186" s="49">
        <v>8508</v>
      </c>
      <c r="Q2186" s="49" t="s">
        <v>2884</v>
      </c>
      <c r="R2186" s="31">
        <f>VLOOKUP(Q2186,[1]Страна!D$1:F$120,2,FALSE)</f>
        <v>0.03</v>
      </c>
      <c r="S2186" s="51" t="s">
        <v>47</v>
      </c>
      <c r="T2186" s="27" t="str">
        <f>VLOOKUP(S2186,[1]Страна!$A$2:$B$246,2,0)</f>
        <v>РОССИЯ</v>
      </c>
      <c r="W2186" s="34"/>
      <c r="X2186" s="35"/>
      <c r="Y2186" s="35"/>
      <c r="Z2186" s="36"/>
      <c r="AA2186" s="37"/>
      <c r="AB2186" s="38"/>
      <c r="AC2186" s="39"/>
    </row>
    <row r="2187" spans="1:29" ht="10.5" customHeight="1">
      <c r="A2187" s="41">
        <v>175413</v>
      </c>
      <c r="B2187" s="42" t="s">
        <v>2887</v>
      </c>
      <c r="C2187" s="52">
        <v>1</v>
      </c>
      <c r="D2187" s="53" t="s">
        <v>26</v>
      </c>
      <c r="E2187" s="54">
        <v>162</v>
      </c>
      <c r="F2187" s="54">
        <v>162</v>
      </c>
      <c r="G2187" s="46">
        <v>4.8599999999999994</v>
      </c>
      <c r="H2187" s="46">
        <v>0.2</v>
      </c>
      <c r="I2187" s="46">
        <v>0.3</v>
      </c>
      <c r="J2187" s="47">
        <v>1.8699999999999999E-3</v>
      </c>
      <c r="K2187" s="46">
        <v>0.2</v>
      </c>
      <c r="L2187" s="46">
        <v>0.3</v>
      </c>
      <c r="M2187" s="47">
        <v>1.8699999999999999E-3</v>
      </c>
      <c r="N2187" s="48" t="s">
        <v>2888</v>
      </c>
      <c r="O2187" s="49">
        <v>85</v>
      </c>
      <c r="P2187" s="49">
        <v>8508</v>
      </c>
      <c r="Q2187" s="49" t="s">
        <v>2884</v>
      </c>
      <c r="R2187" s="31">
        <f>VLOOKUP(Q2187,[1]Страна!D$1:F$120,2,FALSE)</f>
        <v>0.03</v>
      </c>
      <c r="S2187" s="51" t="s">
        <v>47</v>
      </c>
      <c r="T2187" s="27" t="str">
        <f>VLOOKUP(S2187,[1]Страна!$A$2:$B$246,2,0)</f>
        <v>РОССИЯ</v>
      </c>
      <c r="W2187" s="40"/>
      <c r="X2187" s="35"/>
      <c r="Y2187" s="35"/>
      <c r="Z2187" s="36"/>
      <c r="AA2187" s="37"/>
      <c r="AB2187" s="38"/>
      <c r="AC2187" s="39"/>
    </row>
    <row r="2188" spans="1:29" ht="10.5" customHeight="1">
      <c r="A2188" s="25">
        <v>175429</v>
      </c>
      <c r="B2188" s="26" t="s">
        <v>2889</v>
      </c>
      <c r="C2188" s="27">
        <v>1</v>
      </c>
      <c r="D2188" s="27" t="s">
        <v>26</v>
      </c>
      <c r="E2188" s="28">
        <v>162</v>
      </c>
      <c r="F2188" s="28">
        <v>162</v>
      </c>
      <c r="G2188" s="28">
        <v>4.8599999999999994</v>
      </c>
      <c r="H2188" s="28">
        <v>0.5</v>
      </c>
      <c r="I2188" s="28">
        <v>0.6</v>
      </c>
      <c r="J2188" s="29">
        <v>1.224E-3</v>
      </c>
      <c r="K2188" s="28">
        <v>0.5</v>
      </c>
      <c r="L2188" s="28">
        <v>0.6</v>
      </c>
      <c r="M2188" s="29">
        <v>1.224E-3</v>
      </c>
      <c r="N2188" s="30" t="s">
        <v>2890</v>
      </c>
      <c r="O2188" s="27">
        <v>85</v>
      </c>
      <c r="P2188" s="27">
        <v>8508</v>
      </c>
      <c r="Q2188" s="27" t="s">
        <v>2884</v>
      </c>
      <c r="R2188" s="31">
        <f>VLOOKUP(Q2188,[1]Страна!D$1:F$120,2,FALSE)</f>
        <v>0.03</v>
      </c>
      <c r="S2188" s="32" t="s">
        <v>47</v>
      </c>
      <c r="T2188" s="27" t="str">
        <f>VLOOKUP(S2188,[1]Страна!$A$2:$B$246,2,0)</f>
        <v>РОССИЯ</v>
      </c>
      <c r="W2188" s="40"/>
      <c r="X2188" s="35"/>
      <c r="Y2188" s="35"/>
      <c r="Z2188" s="36"/>
      <c r="AA2188" s="37"/>
      <c r="AB2188" s="38"/>
      <c r="AC2188" s="39"/>
    </row>
    <row r="2189" spans="1:29" ht="10.5" customHeight="1">
      <c r="A2189" s="25">
        <v>175414</v>
      </c>
      <c r="B2189" s="26" t="s">
        <v>2891</v>
      </c>
      <c r="C2189" s="27">
        <v>4</v>
      </c>
      <c r="D2189" s="27" t="s">
        <v>26</v>
      </c>
      <c r="E2189" s="28">
        <v>153</v>
      </c>
      <c r="F2189" s="28">
        <v>612</v>
      </c>
      <c r="G2189" s="28">
        <v>18.36</v>
      </c>
      <c r="H2189" s="28">
        <v>0.1</v>
      </c>
      <c r="I2189" s="28">
        <v>0.16</v>
      </c>
      <c r="J2189" s="29">
        <v>1.8699999999999999E-3</v>
      </c>
      <c r="K2189" s="28">
        <v>0.4</v>
      </c>
      <c r="L2189" s="28">
        <v>0.64</v>
      </c>
      <c r="M2189" s="29">
        <v>7.4799999999999997E-3</v>
      </c>
      <c r="N2189" s="30" t="s">
        <v>2892</v>
      </c>
      <c r="O2189" s="27">
        <v>85</v>
      </c>
      <c r="P2189" s="27">
        <v>8508</v>
      </c>
      <c r="Q2189" s="27" t="s">
        <v>2884</v>
      </c>
      <c r="R2189" s="31">
        <f>VLOOKUP(Q2189,[1]Страна!D$1:F$120,2,FALSE)</f>
        <v>0.03</v>
      </c>
      <c r="S2189" s="32" t="s">
        <v>47</v>
      </c>
      <c r="T2189" s="27" t="str">
        <f>VLOOKUP(S2189,[1]Страна!$A$2:$B$246,2,0)</f>
        <v>РОССИЯ</v>
      </c>
      <c r="W2189" s="40"/>
      <c r="X2189" s="35"/>
      <c r="Y2189" s="35"/>
      <c r="Z2189" s="36"/>
      <c r="AA2189" s="37"/>
      <c r="AB2189" s="38"/>
      <c r="AC2189" s="39"/>
    </row>
    <row r="2190" spans="1:29" ht="10.5" customHeight="1">
      <c r="A2190" s="25">
        <v>212108</v>
      </c>
      <c r="B2190" s="26" t="s">
        <v>2893</v>
      </c>
      <c r="C2190" s="27">
        <v>3</v>
      </c>
      <c r="D2190" s="27" t="s">
        <v>26</v>
      </c>
      <c r="E2190" s="28">
        <v>162</v>
      </c>
      <c r="F2190" s="28">
        <v>486</v>
      </c>
      <c r="G2190" s="28">
        <v>14.58</v>
      </c>
      <c r="H2190" s="28">
        <v>0.1</v>
      </c>
      <c r="I2190" s="28">
        <v>0.16</v>
      </c>
      <c r="J2190" s="29">
        <v>1.1199999999999999E-3</v>
      </c>
      <c r="K2190" s="28">
        <v>0.30000000000000004</v>
      </c>
      <c r="L2190" s="28">
        <v>0.48</v>
      </c>
      <c r="M2190" s="29">
        <v>3.3599999999999997E-3</v>
      </c>
      <c r="N2190" s="30" t="s">
        <v>2894</v>
      </c>
      <c r="O2190" s="27">
        <v>85</v>
      </c>
      <c r="P2190" s="27">
        <v>8508</v>
      </c>
      <c r="Q2190" s="27" t="s">
        <v>2884</v>
      </c>
      <c r="R2190" s="31">
        <f>VLOOKUP(Q2190,[1]Страна!D$1:F$120,2,FALSE)</f>
        <v>0.03</v>
      </c>
      <c r="S2190" s="32" t="s">
        <v>47</v>
      </c>
      <c r="T2190" s="27" t="str">
        <f>VLOOKUP(S2190,[1]Страна!$A$2:$B$246,2,0)</f>
        <v>РОССИЯ</v>
      </c>
      <c r="W2190" s="34"/>
      <c r="X2190" s="35"/>
      <c r="Y2190" s="35"/>
      <c r="Z2190" s="36"/>
      <c r="AA2190" s="37"/>
      <c r="AB2190" s="38"/>
      <c r="AC2190" s="39"/>
    </row>
    <row r="2191" spans="1:29" ht="10.5" customHeight="1">
      <c r="A2191" s="25">
        <v>27382</v>
      </c>
      <c r="B2191" s="26" t="s">
        <v>2895</v>
      </c>
      <c r="C2191" s="27">
        <v>1</v>
      </c>
      <c r="D2191" s="27" t="s">
        <v>26</v>
      </c>
      <c r="E2191" s="28">
        <v>77</v>
      </c>
      <c r="F2191" s="28">
        <v>77</v>
      </c>
      <c r="G2191" s="28">
        <v>2.31</v>
      </c>
      <c r="H2191" s="28">
        <v>0.09</v>
      </c>
      <c r="I2191" s="28">
        <v>0.1</v>
      </c>
      <c r="J2191" s="29">
        <v>9.7499999999999996E-4</v>
      </c>
      <c r="K2191" s="28">
        <v>0.09</v>
      </c>
      <c r="L2191" s="28">
        <v>0.1</v>
      </c>
      <c r="M2191" s="29">
        <f t="shared" ref="M2191:M2197" si="195">C2191*J2191</f>
        <v>9.7499999999999996E-4</v>
      </c>
      <c r="N2191" s="30">
        <v>4607033873371</v>
      </c>
      <c r="O2191" s="27">
        <v>85</v>
      </c>
      <c r="P2191" s="27">
        <v>8508</v>
      </c>
      <c r="Q2191" s="27" t="s">
        <v>2896</v>
      </c>
      <c r="R2191" s="31">
        <f>VLOOKUP(Q2191,[1]Страна!D$1:F$120,2,FALSE)</f>
        <v>0.05</v>
      </c>
      <c r="S2191" s="32" t="s">
        <v>47</v>
      </c>
      <c r="T2191" s="27" t="str">
        <f>VLOOKUP(S2191,[1]Страна!$A$2:$B$246,2,0)</f>
        <v>РОССИЯ</v>
      </c>
      <c r="W2191" s="34"/>
      <c r="X2191" s="35"/>
      <c r="Y2191" s="35"/>
      <c r="Z2191" s="36"/>
      <c r="AA2191" s="37"/>
      <c r="AB2191" s="38"/>
      <c r="AC2191" s="39"/>
    </row>
    <row r="2192" spans="1:29" ht="10.5" customHeight="1">
      <c r="A2192" s="25">
        <v>21898</v>
      </c>
      <c r="B2192" s="26" t="s">
        <v>2897</v>
      </c>
      <c r="C2192" s="27">
        <v>1</v>
      </c>
      <c r="D2192" s="27" t="s">
        <v>26</v>
      </c>
      <c r="E2192" s="28">
        <v>230</v>
      </c>
      <c r="F2192" s="28">
        <v>230</v>
      </c>
      <c r="G2192" s="28">
        <v>6.9</v>
      </c>
      <c r="H2192" s="28">
        <v>0.08</v>
      </c>
      <c r="I2192" s="28">
        <v>0.1</v>
      </c>
      <c r="J2192" s="29">
        <v>7.2000000000000002E-5</v>
      </c>
      <c r="K2192" s="28">
        <v>0.08</v>
      </c>
      <c r="L2192" s="28">
        <v>0.1</v>
      </c>
      <c r="M2192" s="29">
        <f t="shared" si="195"/>
        <v>7.2000000000000002E-5</v>
      </c>
      <c r="N2192" s="30">
        <v>4607033874415</v>
      </c>
      <c r="O2192" s="27">
        <v>85</v>
      </c>
      <c r="P2192" s="27">
        <v>8508</v>
      </c>
      <c r="Q2192" s="27" t="s">
        <v>2896</v>
      </c>
      <c r="R2192" s="31">
        <f>VLOOKUP(Q2192,[1]Страна!D$1:F$120,2,FALSE)</f>
        <v>0.05</v>
      </c>
      <c r="S2192" s="32" t="s">
        <v>47</v>
      </c>
      <c r="T2192" s="27" t="str">
        <f>VLOOKUP(S2192,[1]Страна!$A$2:$B$246,2,0)</f>
        <v>РОССИЯ</v>
      </c>
      <c r="W2192" s="34"/>
      <c r="X2192" s="35"/>
      <c r="Y2192" s="35"/>
      <c r="Z2192" s="36"/>
      <c r="AA2192" s="37"/>
      <c r="AB2192" s="38"/>
      <c r="AC2192" s="39"/>
    </row>
    <row r="2193" spans="1:29" ht="10.5" customHeight="1">
      <c r="A2193" s="25">
        <v>175432</v>
      </c>
      <c r="B2193" s="26" t="s">
        <v>2898</v>
      </c>
      <c r="C2193" s="27">
        <v>1</v>
      </c>
      <c r="D2193" s="27" t="s">
        <v>26</v>
      </c>
      <c r="E2193" s="28">
        <v>300</v>
      </c>
      <c r="F2193" s="28">
        <v>300</v>
      </c>
      <c r="G2193" s="28">
        <v>9</v>
      </c>
      <c r="H2193" s="28">
        <v>0.09</v>
      </c>
      <c r="I2193" s="28">
        <v>0.1</v>
      </c>
      <c r="J2193" s="29">
        <v>1.0999999999999999E-2</v>
      </c>
      <c r="K2193" s="28">
        <v>0.09</v>
      </c>
      <c r="L2193" s="28">
        <v>0.1</v>
      </c>
      <c r="M2193" s="29">
        <f t="shared" si="195"/>
        <v>1.0999999999999999E-2</v>
      </c>
      <c r="N2193" s="30">
        <v>4607033874422</v>
      </c>
      <c r="O2193" s="27">
        <v>85</v>
      </c>
      <c r="P2193" s="27">
        <v>8508</v>
      </c>
      <c r="Q2193" s="27" t="s">
        <v>2896</v>
      </c>
      <c r="R2193" s="31">
        <f>VLOOKUP(Q2193,[1]Страна!D$1:F$120,2,FALSE)</f>
        <v>0.05</v>
      </c>
      <c r="S2193" s="32" t="s">
        <v>47</v>
      </c>
      <c r="T2193" s="27" t="str">
        <f>VLOOKUP(S2193,[1]Страна!$A$2:$B$246,2,0)</f>
        <v>РОССИЯ</v>
      </c>
      <c r="W2193" s="34"/>
      <c r="X2193" s="35"/>
      <c r="Y2193" s="35"/>
      <c r="Z2193" s="36"/>
      <c r="AA2193" s="37"/>
      <c r="AB2193" s="38"/>
      <c r="AC2193" s="39"/>
    </row>
    <row r="2194" spans="1:29" ht="10.5" customHeight="1">
      <c r="A2194" s="25">
        <v>27392</v>
      </c>
      <c r="B2194" s="26" t="s">
        <v>2899</v>
      </c>
      <c r="C2194" s="27">
        <v>1</v>
      </c>
      <c r="D2194" s="27" t="s">
        <v>26</v>
      </c>
      <c r="E2194" s="28">
        <v>332</v>
      </c>
      <c r="F2194" s="28">
        <v>332</v>
      </c>
      <c r="G2194" s="28">
        <v>9.9599999999999991</v>
      </c>
      <c r="H2194" s="28">
        <v>0.09</v>
      </c>
      <c r="I2194" s="28">
        <v>0.1</v>
      </c>
      <c r="J2194" s="29">
        <v>1.0200000000000001E-3</v>
      </c>
      <c r="K2194" s="28">
        <v>0.09</v>
      </c>
      <c r="L2194" s="28">
        <v>0.1</v>
      </c>
      <c r="M2194" s="29">
        <f t="shared" si="195"/>
        <v>1.0200000000000001E-3</v>
      </c>
      <c r="N2194" s="30">
        <v>4607033874439</v>
      </c>
      <c r="O2194" s="27">
        <v>85</v>
      </c>
      <c r="P2194" s="27">
        <v>8508</v>
      </c>
      <c r="Q2194" s="27" t="s">
        <v>2896</v>
      </c>
      <c r="R2194" s="31">
        <f>VLOOKUP(Q2194,[1]Страна!D$1:F$120,2,FALSE)</f>
        <v>0.05</v>
      </c>
      <c r="S2194" s="32" t="s">
        <v>47</v>
      </c>
      <c r="T2194" s="27" t="str">
        <f>VLOOKUP(S2194,[1]Страна!$A$2:$B$246,2,0)</f>
        <v>РОССИЯ</v>
      </c>
      <c r="W2194" s="34"/>
      <c r="X2194" s="35"/>
      <c r="Y2194" s="35"/>
      <c r="Z2194" s="36"/>
      <c r="AA2194" s="37"/>
      <c r="AB2194" s="38"/>
      <c r="AC2194" s="39"/>
    </row>
    <row r="2195" spans="1:29" ht="10.5" customHeight="1">
      <c r="A2195" s="25">
        <v>27391</v>
      </c>
      <c r="B2195" s="26" t="s">
        <v>2900</v>
      </c>
      <c r="C2195" s="27">
        <v>1</v>
      </c>
      <c r="D2195" s="27" t="s">
        <v>26</v>
      </c>
      <c r="E2195" s="28">
        <v>281</v>
      </c>
      <c r="F2195" s="28">
        <v>281</v>
      </c>
      <c r="G2195" s="28">
        <v>8.43</v>
      </c>
      <c r="H2195" s="28">
        <v>0.09</v>
      </c>
      <c r="I2195" s="28">
        <v>0.1</v>
      </c>
      <c r="J2195" s="29">
        <v>7.9199999999999995E-4</v>
      </c>
      <c r="K2195" s="28">
        <v>0.09</v>
      </c>
      <c r="L2195" s="28">
        <v>0.1</v>
      </c>
      <c r="M2195" s="29">
        <f t="shared" si="195"/>
        <v>7.9199999999999995E-4</v>
      </c>
      <c r="N2195" s="30">
        <v>4607033874446</v>
      </c>
      <c r="O2195" s="27">
        <v>85</v>
      </c>
      <c r="P2195" s="27">
        <v>8508</v>
      </c>
      <c r="Q2195" s="27" t="s">
        <v>2896</v>
      </c>
      <c r="R2195" s="31">
        <f>VLOOKUP(Q2195,[1]Страна!D$1:F$120,2,FALSE)</f>
        <v>0.05</v>
      </c>
      <c r="S2195" s="32" t="s">
        <v>47</v>
      </c>
      <c r="T2195" s="27" t="str">
        <f>VLOOKUP(S2195,[1]Страна!$A$2:$B$246,2,0)</f>
        <v>РОССИЯ</v>
      </c>
      <c r="W2195" s="34"/>
      <c r="X2195" s="35"/>
      <c r="Y2195" s="35"/>
      <c r="Z2195" s="36"/>
      <c r="AA2195" s="37"/>
      <c r="AB2195" s="38"/>
      <c r="AC2195" s="39"/>
    </row>
    <row r="2196" spans="1:29" ht="10.5" customHeight="1">
      <c r="A2196" s="25">
        <v>27390</v>
      </c>
      <c r="B2196" s="26" t="s">
        <v>2901</v>
      </c>
      <c r="C2196" s="27">
        <v>1</v>
      </c>
      <c r="D2196" s="27" t="s">
        <v>26</v>
      </c>
      <c r="E2196" s="28">
        <v>281</v>
      </c>
      <c r="F2196" s="28">
        <v>281</v>
      </c>
      <c r="G2196" s="28">
        <v>8.43</v>
      </c>
      <c r="H2196" s="28">
        <v>0.09</v>
      </c>
      <c r="I2196" s="28">
        <v>0.1</v>
      </c>
      <c r="J2196" s="29">
        <v>1.1999999999999999E-3</v>
      </c>
      <c r="K2196" s="28">
        <v>0.09</v>
      </c>
      <c r="L2196" s="28">
        <v>0.1</v>
      </c>
      <c r="M2196" s="29">
        <f t="shared" si="195"/>
        <v>1.1999999999999999E-3</v>
      </c>
      <c r="N2196" s="30">
        <v>4607033874453</v>
      </c>
      <c r="O2196" s="27">
        <v>85</v>
      </c>
      <c r="P2196" s="27">
        <v>8508</v>
      </c>
      <c r="Q2196" s="27" t="s">
        <v>2896</v>
      </c>
      <c r="R2196" s="31">
        <f>VLOOKUP(Q2196,[1]Страна!D$1:F$120,2,FALSE)</f>
        <v>0.05</v>
      </c>
      <c r="S2196" s="32" t="s">
        <v>47</v>
      </c>
      <c r="T2196" s="27" t="str">
        <f>VLOOKUP(S2196,[1]Страна!$A$2:$B$246,2,0)</f>
        <v>РОССИЯ</v>
      </c>
      <c r="W2196" s="34"/>
      <c r="X2196" s="35"/>
      <c r="Y2196" s="35"/>
      <c r="Z2196" s="36"/>
      <c r="AA2196" s="37"/>
      <c r="AB2196" s="38"/>
      <c r="AC2196" s="39"/>
    </row>
    <row r="2197" spans="1:29" ht="10.5" customHeight="1">
      <c r="A2197" s="25">
        <v>27386</v>
      </c>
      <c r="B2197" s="26" t="s">
        <v>2902</v>
      </c>
      <c r="C2197" s="27">
        <v>1</v>
      </c>
      <c r="D2197" s="27" t="s">
        <v>26</v>
      </c>
      <c r="E2197" s="28">
        <v>221</v>
      </c>
      <c r="F2197" s="28">
        <v>221</v>
      </c>
      <c r="G2197" s="28">
        <v>6.63</v>
      </c>
      <c r="H2197" s="28">
        <v>0.09</v>
      </c>
      <c r="I2197" s="28">
        <v>0.1</v>
      </c>
      <c r="J2197" s="29">
        <v>1E-3</v>
      </c>
      <c r="K2197" s="28">
        <v>0.09</v>
      </c>
      <c r="L2197" s="28">
        <v>0.1</v>
      </c>
      <c r="M2197" s="29">
        <f t="shared" si="195"/>
        <v>1E-3</v>
      </c>
      <c r="N2197" s="30">
        <v>4607033873869</v>
      </c>
      <c r="O2197" s="27">
        <v>85</v>
      </c>
      <c r="P2197" s="27">
        <v>8508</v>
      </c>
      <c r="Q2197" s="27" t="s">
        <v>2896</v>
      </c>
      <c r="R2197" s="31">
        <f>VLOOKUP(Q2197,[1]Страна!D$1:F$120,2,FALSE)</f>
        <v>0.05</v>
      </c>
      <c r="S2197" s="32" t="s">
        <v>47</v>
      </c>
      <c r="T2197" s="27" t="str">
        <f>VLOOKUP(S2197,[1]Страна!$A$2:$B$246,2,0)</f>
        <v>РОССИЯ</v>
      </c>
      <c r="W2197" s="34"/>
      <c r="X2197" s="35"/>
      <c r="Y2197" s="35"/>
      <c r="Z2197" s="36"/>
      <c r="AA2197" s="37"/>
      <c r="AB2197" s="38"/>
      <c r="AC2197" s="39"/>
    </row>
    <row r="2198" spans="1:29" ht="10.5" customHeight="1">
      <c r="A2198" s="25">
        <v>229712</v>
      </c>
      <c r="B2198" s="26" t="s">
        <v>2903</v>
      </c>
      <c r="C2198" s="27">
        <v>3</v>
      </c>
      <c r="D2198" s="27" t="s">
        <v>26</v>
      </c>
      <c r="E2198" s="28">
        <v>128</v>
      </c>
      <c r="F2198" s="28">
        <v>384</v>
      </c>
      <c r="G2198" s="28">
        <v>7.7568000000000001</v>
      </c>
      <c r="H2198" s="28">
        <v>0.09</v>
      </c>
      <c r="I2198" s="28">
        <v>0.1</v>
      </c>
      <c r="J2198" s="29">
        <v>1.7849999999999999E-3</v>
      </c>
      <c r="K2198" s="28">
        <v>0.27</v>
      </c>
      <c r="L2198" s="28">
        <v>0.30000000000000004</v>
      </c>
      <c r="M2198" s="29">
        <v>5.3549999999999995E-3</v>
      </c>
      <c r="N2198" s="30" t="s">
        <v>2904</v>
      </c>
      <c r="O2198" s="27">
        <v>85</v>
      </c>
      <c r="P2198" s="27">
        <v>8508</v>
      </c>
      <c r="Q2198" s="27" t="s">
        <v>2905</v>
      </c>
      <c r="R2198" s="31">
        <f>VLOOKUP(Q2198,[1]Страна!D$1:F$120,2,FALSE)</f>
        <v>0.03</v>
      </c>
      <c r="S2198" s="32" t="s">
        <v>47</v>
      </c>
      <c r="T2198" s="27" t="str">
        <f>VLOOKUP(S2198,[1]Страна!$A$2:$B$246,2,0)</f>
        <v>РОССИЯ</v>
      </c>
      <c r="W2198" s="34"/>
      <c r="X2198" s="35"/>
      <c r="Y2198" s="35"/>
      <c r="Z2198" s="36"/>
      <c r="AA2198" s="37"/>
      <c r="AB2198" s="38"/>
      <c r="AC2198" s="39"/>
    </row>
    <row r="2199" spans="1:29" ht="10.5" customHeight="1">
      <c r="A2199" s="41">
        <v>212104</v>
      </c>
      <c r="B2199" s="42" t="s">
        <v>2906</v>
      </c>
      <c r="C2199" s="43">
        <v>20</v>
      </c>
      <c r="D2199" s="44" t="s">
        <v>26</v>
      </c>
      <c r="E2199" s="45">
        <v>145</v>
      </c>
      <c r="F2199" s="45">
        <v>2900</v>
      </c>
      <c r="G2199" s="46">
        <v>87</v>
      </c>
      <c r="H2199" s="46">
        <v>0.09</v>
      </c>
      <c r="I2199" s="46">
        <v>0.1</v>
      </c>
      <c r="J2199" s="47">
        <v>1.8699999999999999E-3</v>
      </c>
      <c r="K2199" s="46">
        <v>1.7999999999999998</v>
      </c>
      <c r="L2199" s="46">
        <v>2</v>
      </c>
      <c r="M2199" s="47">
        <v>3.7399999999999996E-2</v>
      </c>
      <c r="N2199" s="48" t="s">
        <v>2907</v>
      </c>
      <c r="O2199" s="49">
        <v>85</v>
      </c>
      <c r="P2199" s="49">
        <v>8508</v>
      </c>
      <c r="Q2199" s="49" t="s">
        <v>2884</v>
      </c>
      <c r="R2199" s="50">
        <v>0.03</v>
      </c>
      <c r="S2199" s="51" t="s">
        <v>47</v>
      </c>
      <c r="T2199" s="27" t="str">
        <f>VLOOKUP(S2199,[1]Страна!$A$2:$B$246,2,0)</f>
        <v>РОССИЯ</v>
      </c>
      <c r="W2199" s="34"/>
      <c r="X2199" s="35"/>
      <c r="Y2199" s="35"/>
      <c r="Z2199" s="36"/>
      <c r="AA2199" s="37"/>
      <c r="AB2199" s="38"/>
      <c r="AC2199" s="39"/>
    </row>
    <row r="2200" spans="1:29" ht="10.5" customHeight="1">
      <c r="A2200" s="41">
        <v>23720</v>
      </c>
      <c r="B2200" s="42" t="s">
        <v>2908</v>
      </c>
      <c r="C2200" s="43">
        <v>1</v>
      </c>
      <c r="D2200" s="44" t="s">
        <v>26</v>
      </c>
      <c r="E2200" s="45">
        <v>145</v>
      </c>
      <c r="F2200" s="45">
        <v>145</v>
      </c>
      <c r="G2200" s="46">
        <v>4.3499999999999996</v>
      </c>
      <c r="H2200" s="46">
        <v>0.4</v>
      </c>
      <c r="I2200" s="46">
        <v>0.2</v>
      </c>
      <c r="J2200" s="47">
        <v>1.7849999999999999E-3</v>
      </c>
      <c r="K2200" s="46">
        <v>0.4</v>
      </c>
      <c r="L2200" s="46">
        <v>0.2</v>
      </c>
      <c r="M2200" s="47">
        <v>1.7849999999999999E-3</v>
      </c>
      <c r="N2200" s="48" t="s">
        <v>2909</v>
      </c>
      <c r="O2200" s="49">
        <v>85</v>
      </c>
      <c r="P2200" s="49">
        <v>8508</v>
      </c>
      <c r="Q2200" s="49" t="s">
        <v>2884</v>
      </c>
      <c r="R2200" s="50">
        <v>0.03</v>
      </c>
      <c r="S2200" s="51" t="s">
        <v>47</v>
      </c>
      <c r="T2200" s="27" t="str">
        <f>VLOOKUP(S2200,[1]Страна!$A$2:$B$246,2,0)</f>
        <v>РОССИЯ</v>
      </c>
      <c r="W2200" s="40"/>
      <c r="X2200" s="35"/>
      <c r="Y2200" s="35"/>
      <c r="Z2200" s="36"/>
      <c r="AA2200" s="37"/>
      <c r="AB2200" s="38"/>
      <c r="AC2200" s="39"/>
    </row>
    <row r="2201" spans="1:29" ht="10.5" customHeight="1">
      <c r="A2201" s="41">
        <v>23721</v>
      </c>
      <c r="B2201" s="42" t="s">
        <v>2910</v>
      </c>
      <c r="C2201" s="43">
        <v>1</v>
      </c>
      <c r="D2201" s="44" t="s">
        <v>26</v>
      </c>
      <c r="E2201" s="45">
        <v>145</v>
      </c>
      <c r="F2201" s="45">
        <v>145</v>
      </c>
      <c r="G2201" s="46">
        <v>4.3499999999999996</v>
      </c>
      <c r="H2201" s="46">
        <v>0.09</v>
      </c>
      <c r="I2201" s="46">
        <v>0.1</v>
      </c>
      <c r="J2201" s="47">
        <v>2E-3</v>
      </c>
      <c r="K2201" s="46">
        <v>0.09</v>
      </c>
      <c r="L2201" s="46">
        <v>0.1</v>
      </c>
      <c r="M2201" s="47">
        <v>2E-3</v>
      </c>
      <c r="N2201" s="48" t="s">
        <v>2911</v>
      </c>
      <c r="O2201" s="49">
        <v>85</v>
      </c>
      <c r="P2201" s="49">
        <v>8508</v>
      </c>
      <c r="Q2201" s="49" t="s">
        <v>2884</v>
      </c>
      <c r="R2201" s="50">
        <v>0.03</v>
      </c>
      <c r="S2201" s="51" t="s">
        <v>47</v>
      </c>
      <c r="T2201" s="27" t="str">
        <f>VLOOKUP(S2201,[1]Страна!$A$2:$B$246,2,0)</f>
        <v>РОССИЯ</v>
      </c>
      <c r="W2201" s="40"/>
      <c r="X2201" s="35"/>
      <c r="Y2201" s="35"/>
      <c r="Z2201" s="36"/>
      <c r="AA2201" s="37"/>
      <c r="AB2201" s="38"/>
      <c r="AC2201" s="39"/>
    </row>
    <row r="2202" spans="1:29" ht="10.5" customHeight="1">
      <c r="A2202" s="41">
        <v>28724</v>
      </c>
      <c r="B2202" s="42" t="s">
        <v>2912</v>
      </c>
      <c r="C2202" s="43">
        <v>1</v>
      </c>
      <c r="D2202" s="44" t="s">
        <v>26</v>
      </c>
      <c r="E2202" s="45">
        <v>136</v>
      </c>
      <c r="F2202" s="45">
        <v>136</v>
      </c>
      <c r="G2202" s="46">
        <v>4.08</v>
      </c>
      <c r="H2202" s="46">
        <v>0.09</v>
      </c>
      <c r="I2202" s="46">
        <v>0.5</v>
      </c>
      <c r="J2202" s="47">
        <v>1.232E-3</v>
      </c>
      <c r="K2202" s="46">
        <v>0.09</v>
      </c>
      <c r="L2202" s="46">
        <v>0.5</v>
      </c>
      <c r="M2202" s="47">
        <v>1.232E-3</v>
      </c>
      <c r="N2202" s="48" t="s">
        <v>2913</v>
      </c>
      <c r="O2202" s="49">
        <v>85</v>
      </c>
      <c r="P2202" s="49">
        <v>8508</v>
      </c>
      <c r="Q2202" s="49" t="s">
        <v>2884</v>
      </c>
      <c r="R2202" s="50">
        <v>0.03</v>
      </c>
      <c r="S2202" s="51" t="s">
        <v>47</v>
      </c>
      <c r="T2202" s="27" t="str">
        <f>VLOOKUP(S2202,[1]Страна!$A$2:$B$246,2,0)</f>
        <v>РОССИЯ</v>
      </c>
      <c r="W2202" s="40"/>
      <c r="X2202" s="35"/>
      <c r="Y2202" s="35"/>
      <c r="Z2202" s="36"/>
      <c r="AA2202" s="37"/>
      <c r="AB2202" s="38"/>
      <c r="AC2202" s="39"/>
    </row>
    <row r="2203" spans="1:29" ht="10.5" customHeight="1">
      <c r="A2203" s="41">
        <v>229713</v>
      </c>
      <c r="B2203" s="42" t="s">
        <v>2914</v>
      </c>
      <c r="C2203" s="43">
        <v>1</v>
      </c>
      <c r="D2203" s="44" t="s">
        <v>26</v>
      </c>
      <c r="E2203" s="45">
        <v>136</v>
      </c>
      <c r="F2203" s="45">
        <v>136</v>
      </c>
      <c r="G2203" s="46">
        <v>4.08</v>
      </c>
      <c r="H2203" s="46">
        <v>0.09</v>
      </c>
      <c r="I2203" s="46">
        <v>0.2</v>
      </c>
      <c r="J2203" s="47">
        <v>1.8699999999999999E-3</v>
      </c>
      <c r="K2203" s="46">
        <v>0.09</v>
      </c>
      <c r="L2203" s="46">
        <v>0.2</v>
      </c>
      <c r="M2203" s="47">
        <v>1.8699999999999999E-3</v>
      </c>
      <c r="N2203" s="48" t="s">
        <v>2915</v>
      </c>
      <c r="O2203" s="49">
        <v>85</v>
      </c>
      <c r="P2203" s="49">
        <v>8508</v>
      </c>
      <c r="Q2203" s="49" t="s">
        <v>2884</v>
      </c>
      <c r="R2203" s="50">
        <v>0.03</v>
      </c>
      <c r="S2203" s="51" t="s">
        <v>47</v>
      </c>
      <c r="T2203" s="27" t="str">
        <f>VLOOKUP(S2203,[1]Страна!$A$2:$B$246,2,0)</f>
        <v>РОССИЯ</v>
      </c>
      <c r="W2203" s="40"/>
      <c r="X2203" s="35"/>
      <c r="Y2203" s="35"/>
      <c r="Z2203" s="36"/>
      <c r="AA2203" s="37"/>
      <c r="AB2203" s="38"/>
      <c r="AC2203" s="39"/>
    </row>
    <row r="2204" spans="1:29" ht="10.5" customHeight="1">
      <c r="A2204" s="41">
        <v>23722</v>
      </c>
      <c r="B2204" s="42" t="s">
        <v>2916</v>
      </c>
      <c r="C2204" s="43">
        <v>1</v>
      </c>
      <c r="D2204" s="44" t="s">
        <v>26</v>
      </c>
      <c r="E2204" s="45">
        <v>145</v>
      </c>
      <c r="F2204" s="45">
        <v>145</v>
      </c>
      <c r="G2204" s="46">
        <v>4.3499999999999996</v>
      </c>
      <c r="H2204" s="46">
        <v>0.09</v>
      </c>
      <c r="I2204" s="46">
        <v>0.1</v>
      </c>
      <c r="J2204" s="47">
        <v>1.7849999999999999E-3</v>
      </c>
      <c r="K2204" s="46">
        <v>0.09</v>
      </c>
      <c r="L2204" s="46">
        <v>0.1</v>
      </c>
      <c r="M2204" s="47">
        <v>1.7849999999999999E-3</v>
      </c>
      <c r="N2204" s="48" t="s">
        <v>2917</v>
      </c>
      <c r="O2204" s="49">
        <v>85</v>
      </c>
      <c r="P2204" s="49">
        <v>8508</v>
      </c>
      <c r="Q2204" s="49" t="s">
        <v>2884</v>
      </c>
      <c r="R2204" s="50">
        <v>0.03</v>
      </c>
      <c r="S2204" s="51" t="s">
        <v>47</v>
      </c>
      <c r="T2204" s="27" t="str">
        <f>VLOOKUP(S2204,[1]Страна!$A$2:$B$246,2,0)</f>
        <v>РОССИЯ</v>
      </c>
      <c r="W2204" s="40"/>
      <c r="X2204" s="35"/>
      <c r="Y2204" s="35"/>
      <c r="Z2204" s="36"/>
      <c r="AA2204" s="37"/>
      <c r="AB2204" s="38"/>
      <c r="AC2204" s="39"/>
    </row>
    <row r="2205" spans="1:29" ht="10.5" customHeight="1">
      <c r="A2205" s="25">
        <v>23723</v>
      </c>
      <c r="B2205" s="26" t="s">
        <v>2918</v>
      </c>
      <c r="C2205" s="27">
        <v>10</v>
      </c>
      <c r="D2205" s="27" t="s">
        <v>26</v>
      </c>
      <c r="E2205" s="28">
        <v>128</v>
      </c>
      <c r="F2205" s="28">
        <v>1280</v>
      </c>
      <c r="G2205" s="28">
        <v>38.4</v>
      </c>
      <c r="H2205" s="28">
        <v>0.09</v>
      </c>
      <c r="I2205" s="28">
        <v>0.1</v>
      </c>
      <c r="J2205" s="29">
        <v>2.2499999999999998E-3</v>
      </c>
      <c r="K2205" s="28">
        <v>0.9</v>
      </c>
      <c r="L2205" s="28">
        <v>1</v>
      </c>
      <c r="M2205" s="29">
        <f>C2205*J2205</f>
        <v>2.2499999999999999E-2</v>
      </c>
      <c r="N2205" s="30">
        <v>4607033874545</v>
      </c>
      <c r="O2205" s="27">
        <v>85</v>
      </c>
      <c r="P2205" s="27">
        <v>8508</v>
      </c>
      <c r="Q2205" s="27" t="s">
        <v>2896</v>
      </c>
      <c r="R2205" s="31">
        <f>VLOOKUP(Q2205,[1]Страна!D$1:F$120,2,FALSE)</f>
        <v>0.05</v>
      </c>
      <c r="S2205" s="32" t="s">
        <v>47</v>
      </c>
      <c r="T2205" s="27" t="str">
        <f>VLOOKUP(S2205,[1]Страна!$A$2:$B$246,2,0)</f>
        <v>РОССИЯ</v>
      </c>
      <c r="W2205" s="40"/>
      <c r="X2205" s="35"/>
      <c r="Y2205" s="35"/>
      <c r="Z2205" s="36"/>
      <c r="AA2205" s="37"/>
      <c r="AB2205" s="38"/>
      <c r="AC2205" s="39"/>
    </row>
    <row r="2206" spans="1:29" ht="10.5" customHeight="1">
      <c r="A2206" s="25">
        <v>212105</v>
      </c>
      <c r="B2206" s="26" t="s">
        <v>2919</v>
      </c>
      <c r="C2206" s="27">
        <v>5</v>
      </c>
      <c r="D2206" s="27" t="s">
        <v>26</v>
      </c>
      <c r="E2206" s="28">
        <v>356</v>
      </c>
      <c r="F2206" s="28">
        <v>1780</v>
      </c>
      <c r="G2206" s="28">
        <v>53.4</v>
      </c>
      <c r="H2206" s="28">
        <v>0.09</v>
      </c>
      <c r="I2206" s="28">
        <v>0.1</v>
      </c>
      <c r="J2206" s="29">
        <v>6.1600000000000001E-4</v>
      </c>
      <c r="K2206" s="28">
        <v>0.44999999999999996</v>
      </c>
      <c r="L2206" s="28">
        <v>0.5</v>
      </c>
      <c r="M2206" s="29">
        <f>C2206*J2206</f>
        <v>3.0800000000000003E-3</v>
      </c>
      <c r="N2206" s="30">
        <v>4607033878512</v>
      </c>
      <c r="O2206" s="27">
        <v>85</v>
      </c>
      <c r="P2206" s="27">
        <v>8508</v>
      </c>
      <c r="Q2206" s="27" t="s">
        <v>2896</v>
      </c>
      <c r="R2206" s="31">
        <f>VLOOKUP(Q2206,[1]Страна!D$1:F$120,2,FALSE)</f>
        <v>0.05</v>
      </c>
      <c r="S2206" s="32" t="s">
        <v>47</v>
      </c>
      <c r="T2206" s="27" t="str">
        <f>VLOOKUP(S2206,[1]Страна!$A$2:$B$246,2,0)</f>
        <v>РОССИЯ</v>
      </c>
      <c r="W2206" s="34"/>
      <c r="X2206" s="35"/>
      <c r="Y2206" s="35"/>
      <c r="Z2206" s="36"/>
      <c r="AA2206" s="37"/>
      <c r="AB2206" s="38"/>
      <c r="AC2206" s="39"/>
    </row>
    <row r="2207" spans="1:29" ht="10.5" customHeight="1">
      <c r="A2207" s="41">
        <v>175416</v>
      </c>
      <c r="B2207" s="42" t="s">
        <v>2920</v>
      </c>
      <c r="C2207" s="43">
        <v>6</v>
      </c>
      <c r="D2207" s="44" t="s">
        <v>26</v>
      </c>
      <c r="E2207" s="45">
        <v>315</v>
      </c>
      <c r="F2207" s="45">
        <v>1890</v>
      </c>
      <c r="G2207" s="46">
        <v>56.699999999999996</v>
      </c>
      <c r="H2207" s="46">
        <v>0.09</v>
      </c>
      <c r="I2207" s="46">
        <v>0.2</v>
      </c>
      <c r="J2207" s="47">
        <v>6.1600000000000001E-4</v>
      </c>
      <c r="K2207" s="46">
        <v>0.54</v>
      </c>
      <c r="L2207" s="46">
        <v>1.2000000000000002</v>
      </c>
      <c r="M2207" s="47">
        <v>3.6960000000000001E-3</v>
      </c>
      <c r="N2207" s="48" t="s">
        <v>2921</v>
      </c>
      <c r="O2207" s="49">
        <v>85</v>
      </c>
      <c r="P2207" s="49">
        <v>8508</v>
      </c>
      <c r="Q2207" s="49" t="s">
        <v>2884</v>
      </c>
      <c r="R2207" s="50">
        <v>0.03</v>
      </c>
      <c r="S2207" s="51" t="s">
        <v>47</v>
      </c>
      <c r="T2207" s="27" t="str">
        <f>VLOOKUP(S2207,[1]Страна!$A$2:$B$246,2,0)</f>
        <v>РОССИЯ</v>
      </c>
      <c r="W2207" s="34"/>
      <c r="X2207" s="35"/>
      <c r="Y2207" s="35"/>
      <c r="Z2207" s="36"/>
      <c r="AA2207" s="37"/>
      <c r="AB2207" s="38"/>
      <c r="AC2207" s="39"/>
    </row>
    <row r="2208" spans="1:29" ht="10.5" customHeight="1">
      <c r="A2208" s="25">
        <v>35750</v>
      </c>
      <c r="B2208" s="26" t="s">
        <v>2922</v>
      </c>
      <c r="C2208" s="27">
        <v>2</v>
      </c>
      <c r="D2208" s="27" t="s">
        <v>26</v>
      </c>
      <c r="E2208" s="28">
        <v>356</v>
      </c>
      <c r="F2208" s="28">
        <v>712</v>
      </c>
      <c r="G2208" s="28">
        <v>21.36</v>
      </c>
      <c r="H2208" s="28">
        <v>0.09</v>
      </c>
      <c r="I2208" s="28">
        <v>0.1</v>
      </c>
      <c r="J2208" s="29">
        <v>1E-3</v>
      </c>
      <c r="K2208" s="28">
        <v>0.18</v>
      </c>
      <c r="L2208" s="28">
        <v>0.2</v>
      </c>
      <c r="M2208" s="29">
        <f t="shared" ref="M2208:M2215" si="196">C2208*J2208</f>
        <v>2E-3</v>
      </c>
      <c r="N2208" s="30">
        <v>4607033878536</v>
      </c>
      <c r="O2208" s="27">
        <v>85</v>
      </c>
      <c r="P2208" s="27">
        <v>8518</v>
      </c>
      <c r="Q2208" s="27" t="s">
        <v>2896</v>
      </c>
      <c r="R2208" s="31">
        <f>VLOOKUP(Q2208,[1]Страна!D$1:F$120,2,FALSE)</f>
        <v>0.05</v>
      </c>
      <c r="S2208" s="32" t="s">
        <v>47</v>
      </c>
      <c r="T2208" s="27" t="str">
        <f>VLOOKUP(S2208,[1]Страна!$A$2:$B$246,2,0)</f>
        <v>РОССИЯ</v>
      </c>
      <c r="W2208" s="40"/>
      <c r="X2208" s="35"/>
      <c r="Y2208" s="35"/>
      <c r="Z2208" s="36"/>
      <c r="AA2208" s="37"/>
      <c r="AB2208" s="38"/>
      <c r="AC2208" s="39"/>
    </row>
    <row r="2209" spans="1:29" ht="10.5" customHeight="1">
      <c r="A2209" s="25">
        <v>212106</v>
      </c>
      <c r="B2209" s="26" t="s">
        <v>2923</v>
      </c>
      <c r="C2209" s="27">
        <v>1</v>
      </c>
      <c r="D2209" s="27" t="s">
        <v>26</v>
      </c>
      <c r="E2209" s="28">
        <v>289</v>
      </c>
      <c r="F2209" s="28">
        <v>289</v>
      </c>
      <c r="G2209" s="28">
        <v>8.67</v>
      </c>
      <c r="H2209" s="28">
        <v>0.09</v>
      </c>
      <c r="I2209" s="28">
        <v>0.1</v>
      </c>
      <c r="J2209" s="29">
        <v>1.1999999999999999E-3</v>
      </c>
      <c r="K2209" s="28">
        <v>0.09</v>
      </c>
      <c r="L2209" s="28">
        <v>0.1</v>
      </c>
      <c r="M2209" s="29">
        <f t="shared" si="196"/>
        <v>1.1999999999999999E-3</v>
      </c>
      <c r="N2209" s="30">
        <v>4607033878543</v>
      </c>
      <c r="O2209" s="27">
        <v>85</v>
      </c>
      <c r="P2209" s="27">
        <v>8508</v>
      </c>
      <c r="Q2209" s="27" t="s">
        <v>2896</v>
      </c>
      <c r="R2209" s="31">
        <f>VLOOKUP(Q2209,[1]Страна!D$1:F$120,2,FALSE)</f>
        <v>0.05</v>
      </c>
      <c r="S2209" s="32" t="s">
        <v>47</v>
      </c>
      <c r="T2209" s="27" t="str">
        <f>VLOOKUP(S2209,[1]Страна!$A$2:$B$246,2,0)</f>
        <v>РОССИЯ</v>
      </c>
      <c r="W2209" s="34"/>
      <c r="X2209" s="35"/>
      <c r="Y2209" s="35"/>
      <c r="Z2209" s="36"/>
      <c r="AA2209" s="37"/>
      <c r="AB2209" s="38"/>
      <c r="AC2209" s="39"/>
    </row>
    <row r="2210" spans="1:29" ht="10.5" customHeight="1">
      <c r="A2210" s="25">
        <v>175417</v>
      </c>
      <c r="B2210" s="26" t="s">
        <v>2924</v>
      </c>
      <c r="C2210" s="27">
        <v>4</v>
      </c>
      <c r="D2210" s="27" t="s">
        <v>26</v>
      </c>
      <c r="E2210" s="28">
        <v>289</v>
      </c>
      <c r="F2210" s="28">
        <v>1156</v>
      </c>
      <c r="G2210" s="28">
        <v>34.68</v>
      </c>
      <c r="H2210" s="28">
        <v>0.08</v>
      </c>
      <c r="I2210" s="28">
        <v>0.1</v>
      </c>
      <c r="J2210" s="29">
        <v>1.1999999999999999E-3</v>
      </c>
      <c r="K2210" s="28">
        <v>0.32</v>
      </c>
      <c r="L2210" s="28">
        <v>0.4</v>
      </c>
      <c r="M2210" s="29">
        <f t="shared" si="196"/>
        <v>4.7999999999999996E-3</v>
      </c>
      <c r="N2210" s="30">
        <v>4607033878550</v>
      </c>
      <c r="O2210" s="27">
        <v>85</v>
      </c>
      <c r="P2210" s="27">
        <v>8518</v>
      </c>
      <c r="Q2210" s="27" t="s">
        <v>2896</v>
      </c>
      <c r="R2210" s="31">
        <f>VLOOKUP(Q2210,[1]Страна!D$1:F$120,2,FALSE)</f>
        <v>0.05</v>
      </c>
      <c r="S2210" s="32" t="s">
        <v>47</v>
      </c>
      <c r="T2210" s="27" t="str">
        <f>VLOOKUP(S2210,[1]Страна!$A$2:$B$246,2,0)</f>
        <v>РОССИЯ</v>
      </c>
      <c r="W2210" s="34"/>
      <c r="X2210" s="35"/>
      <c r="Y2210" s="35"/>
      <c r="Z2210" s="36"/>
      <c r="AA2210" s="37"/>
      <c r="AB2210" s="38"/>
      <c r="AC2210" s="39"/>
    </row>
    <row r="2211" spans="1:29" ht="10.5" customHeight="1">
      <c r="A2211" s="25">
        <v>175418</v>
      </c>
      <c r="B2211" s="26" t="s">
        <v>2925</v>
      </c>
      <c r="C2211" s="27">
        <v>2</v>
      </c>
      <c r="D2211" s="27" t="s">
        <v>26</v>
      </c>
      <c r="E2211" s="28">
        <v>289</v>
      </c>
      <c r="F2211" s="28">
        <v>578</v>
      </c>
      <c r="G2211" s="28">
        <v>17.34</v>
      </c>
      <c r="H2211" s="28">
        <v>7.0000000000000007E-2</v>
      </c>
      <c r="I2211" s="28">
        <v>0.1</v>
      </c>
      <c r="J2211" s="29">
        <v>1.1999999999999999E-3</v>
      </c>
      <c r="K2211" s="28">
        <v>0.14000000000000001</v>
      </c>
      <c r="L2211" s="28">
        <v>0.2</v>
      </c>
      <c r="M2211" s="29">
        <f t="shared" si="196"/>
        <v>2.3999999999999998E-3</v>
      </c>
      <c r="N2211" s="30">
        <v>4607033878567</v>
      </c>
      <c r="O2211" s="27">
        <v>85</v>
      </c>
      <c r="P2211" s="27">
        <v>8518</v>
      </c>
      <c r="Q2211" s="27" t="s">
        <v>2896</v>
      </c>
      <c r="R2211" s="31">
        <f>VLOOKUP(Q2211,[1]Страна!D$1:F$120,2,FALSE)</f>
        <v>0.05</v>
      </c>
      <c r="S2211" s="32" t="s">
        <v>47</v>
      </c>
      <c r="T2211" s="27" t="str">
        <f>VLOOKUP(S2211,[1]Страна!$A$2:$B$246,2,0)</f>
        <v>РОССИЯ</v>
      </c>
      <c r="W2211" s="34"/>
      <c r="X2211" s="35"/>
      <c r="Y2211" s="35"/>
      <c r="Z2211" s="36"/>
      <c r="AA2211" s="37"/>
      <c r="AB2211" s="38"/>
      <c r="AC2211" s="39"/>
    </row>
    <row r="2212" spans="1:29" ht="10.5" customHeight="1">
      <c r="A2212" s="25">
        <v>212109</v>
      </c>
      <c r="B2212" s="26" t="s">
        <v>2926</v>
      </c>
      <c r="C2212" s="27">
        <v>2</v>
      </c>
      <c r="D2212" s="27" t="s">
        <v>26</v>
      </c>
      <c r="E2212" s="28">
        <v>357</v>
      </c>
      <c r="F2212" s="28">
        <v>714</v>
      </c>
      <c r="G2212" s="28">
        <v>21.419999999999998</v>
      </c>
      <c r="H2212" s="28">
        <v>0.09</v>
      </c>
      <c r="I2212" s="28">
        <v>0.1</v>
      </c>
      <c r="J2212" s="29">
        <v>1.408E-3</v>
      </c>
      <c r="K2212" s="28">
        <v>0.18</v>
      </c>
      <c r="L2212" s="28">
        <v>0.2</v>
      </c>
      <c r="M2212" s="29">
        <f t="shared" si="196"/>
        <v>2.8159999999999999E-3</v>
      </c>
      <c r="N2212" s="30">
        <v>4607033878574</v>
      </c>
      <c r="O2212" s="27">
        <v>85</v>
      </c>
      <c r="P2212" s="27">
        <v>8508</v>
      </c>
      <c r="Q2212" s="27" t="s">
        <v>2896</v>
      </c>
      <c r="R2212" s="31">
        <f>VLOOKUP(Q2212,[1]Страна!D$1:F$120,2,FALSE)</f>
        <v>0.05</v>
      </c>
      <c r="S2212" s="32" t="s">
        <v>47</v>
      </c>
      <c r="T2212" s="27" t="str">
        <f>VLOOKUP(S2212,[1]Страна!$A$2:$B$246,2,0)</f>
        <v>РОССИЯ</v>
      </c>
      <c r="W2212" s="34"/>
      <c r="X2212" s="35"/>
      <c r="Y2212" s="35"/>
      <c r="Z2212" s="36"/>
      <c r="AA2212" s="37"/>
      <c r="AB2212" s="38"/>
      <c r="AC2212" s="39"/>
    </row>
    <row r="2213" spans="1:29" ht="10.5" customHeight="1">
      <c r="A2213" s="25">
        <v>212110</v>
      </c>
      <c r="B2213" s="26" t="s">
        <v>2927</v>
      </c>
      <c r="C2213" s="27">
        <v>1</v>
      </c>
      <c r="D2213" s="27" t="s">
        <v>26</v>
      </c>
      <c r="E2213" s="28">
        <v>289</v>
      </c>
      <c r="F2213" s="28">
        <v>289</v>
      </c>
      <c r="G2213" s="28">
        <v>8.67</v>
      </c>
      <c r="H2213" s="28">
        <v>0.09</v>
      </c>
      <c r="I2213" s="28">
        <v>0.1</v>
      </c>
      <c r="J2213" s="29">
        <v>6.1600000000000001E-4</v>
      </c>
      <c r="K2213" s="28">
        <v>0.09</v>
      </c>
      <c r="L2213" s="28">
        <v>0.1</v>
      </c>
      <c r="M2213" s="29">
        <f t="shared" si="196"/>
        <v>6.1600000000000001E-4</v>
      </c>
      <c r="N2213" s="30">
        <v>4607033878628</v>
      </c>
      <c r="O2213" s="27">
        <v>85</v>
      </c>
      <c r="P2213" s="27">
        <v>8508</v>
      </c>
      <c r="Q2213" s="27" t="s">
        <v>2896</v>
      </c>
      <c r="R2213" s="31">
        <f>VLOOKUP(Q2213,[1]Страна!D$1:F$120,2,FALSE)</f>
        <v>0.05</v>
      </c>
      <c r="S2213" s="32" t="s">
        <v>47</v>
      </c>
      <c r="T2213" s="27" t="str">
        <f>VLOOKUP(S2213,[1]Страна!$A$2:$B$246,2,0)</f>
        <v>РОССИЯ</v>
      </c>
      <c r="W2213" s="34"/>
      <c r="X2213" s="35"/>
      <c r="Y2213" s="35"/>
      <c r="Z2213" s="36"/>
      <c r="AA2213" s="37"/>
      <c r="AB2213" s="38"/>
      <c r="AC2213" s="39"/>
    </row>
    <row r="2214" spans="1:29" ht="10.5" customHeight="1">
      <c r="A2214" s="25">
        <v>212111</v>
      </c>
      <c r="B2214" s="26" t="s">
        <v>2928</v>
      </c>
      <c r="C2214" s="27">
        <v>2</v>
      </c>
      <c r="D2214" s="27" t="s">
        <v>26</v>
      </c>
      <c r="E2214" s="28">
        <v>306</v>
      </c>
      <c r="F2214" s="28">
        <v>612</v>
      </c>
      <c r="G2214" s="28">
        <v>18.36</v>
      </c>
      <c r="H2214" s="28">
        <v>0.09</v>
      </c>
      <c r="I2214" s="28">
        <v>0.1</v>
      </c>
      <c r="J2214" s="29">
        <v>6.1600000000000001E-4</v>
      </c>
      <c r="K2214" s="28">
        <v>0.18</v>
      </c>
      <c r="L2214" s="28">
        <v>0.2</v>
      </c>
      <c r="M2214" s="29">
        <f t="shared" si="196"/>
        <v>1.232E-3</v>
      </c>
      <c r="N2214" s="30">
        <v>4607033878581</v>
      </c>
      <c r="O2214" s="27">
        <v>85</v>
      </c>
      <c r="P2214" s="27">
        <v>8508</v>
      </c>
      <c r="Q2214" s="27" t="s">
        <v>2896</v>
      </c>
      <c r="R2214" s="31">
        <f>VLOOKUP(Q2214,[1]Страна!D$1:F$120,2,FALSE)</f>
        <v>0.05</v>
      </c>
      <c r="S2214" s="32" t="s">
        <v>47</v>
      </c>
      <c r="T2214" s="27" t="str">
        <f>VLOOKUP(S2214,[1]Страна!$A$2:$B$246,2,0)</f>
        <v>РОССИЯ</v>
      </c>
      <c r="W2214" s="34"/>
      <c r="X2214" s="35"/>
      <c r="Y2214" s="35"/>
      <c r="Z2214" s="36"/>
      <c r="AA2214" s="37"/>
      <c r="AB2214" s="38"/>
      <c r="AC2214" s="39"/>
    </row>
    <row r="2215" spans="1:29" ht="10.5" customHeight="1">
      <c r="A2215" s="25">
        <v>212112</v>
      </c>
      <c r="B2215" s="26" t="s">
        <v>2929</v>
      </c>
      <c r="C2215" s="27">
        <v>1</v>
      </c>
      <c r="D2215" s="27" t="s">
        <v>26</v>
      </c>
      <c r="E2215" s="28">
        <v>332</v>
      </c>
      <c r="F2215" s="28">
        <v>332</v>
      </c>
      <c r="G2215" s="28">
        <v>9.9599999999999991</v>
      </c>
      <c r="H2215" s="28">
        <v>0.09</v>
      </c>
      <c r="I2215" s="28">
        <v>0.1</v>
      </c>
      <c r="J2215" s="29">
        <v>6.1600000000000001E-4</v>
      </c>
      <c r="K2215" s="28">
        <v>0.09</v>
      </c>
      <c r="L2215" s="28">
        <v>0.1</v>
      </c>
      <c r="M2215" s="29">
        <f t="shared" si="196"/>
        <v>6.1600000000000001E-4</v>
      </c>
      <c r="N2215" s="30">
        <v>4607033878598</v>
      </c>
      <c r="O2215" s="27">
        <v>85</v>
      </c>
      <c r="P2215" s="27">
        <v>8508</v>
      </c>
      <c r="Q2215" s="27" t="s">
        <v>2896</v>
      </c>
      <c r="R2215" s="31">
        <f>VLOOKUP(Q2215,[1]Страна!D$1:F$120,2,FALSE)</f>
        <v>0.05</v>
      </c>
      <c r="S2215" s="32" t="s">
        <v>47</v>
      </c>
      <c r="T2215" s="27" t="str">
        <f>VLOOKUP(S2215,[1]Страна!$A$2:$B$246,2,0)</f>
        <v>РОССИЯ</v>
      </c>
      <c r="W2215" s="34"/>
      <c r="X2215" s="35"/>
      <c r="Y2215" s="35"/>
      <c r="Z2215" s="36"/>
      <c r="AA2215" s="37"/>
      <c r="AB2215" s="38"/>
      <c r="AC2215" s="39"/>
    </row>
    <row r="2216" spans="1:29" ht="10.5" customHeight="1">
      <c r="A2216" s="41">
        <v>27387</v>
      </c>
      <c r="B2216" s="42" t="s">
        <v>2930</v>
      </c>
      <c r="C2216" s="43">
        <v>2</v>
      </c>
      <c r="D2216" s="44" t="s">
        <v>26</v>
      </c>
      <c r="E2216" s="45">
        <v>145</v>
      </c>
      <c r="F2216" s="45">
        <v>290</v>
      </c>
      <c r="G2216" s="46">
        <v>8.6999999999999993</v>
      </c>
      <c r="H2216" s="46">
        <v>0.05</v>
      </c>
      <c r="I2216" s="46">
        <v>0.1</v>
      </c>
      <c r="J2216" s="47">
        <v>1.9550000000000001E-3</v>
      </c>
      <c r="K2216" s="46">
        <v>0.1</v>
      </c>
      <c r="L2216" s="46">
        <v>0.2</v>
      </c>
      <c r="M2216" s="47">
        <v>3.9100000000000003E-3</v>
      </c>
      <c r="N2216" s="48" t="s">
        <v>2931</v>
      </c>
      <c r="O2216" s="49">
        <v>85</v>
      </c>
      <c r="P2216" s="49">
        <v>8508</v>
      </c>
      <c r="Q2216" s="49" t="s">
        <v>2884</v>
      </c>
      <c r="R2216" s="50">
        <v>0.03</v>
      </c>
      <c r="S2216" s="51" t="s">
        <v>47</v>
      </c>
      <c r="T2216" s="27" t="str">
        <f>VLOOKUP(S2216,[1]Страна!$A$2:$B$246,2,0)</f>
        <v>РОССИЯ</v>
      </c>
      <c r="W2216" s="34"/>
      <c r="X2216" s="35"/>
      <c r="Y2216" s="35"/>
      <c r="Z2216" s="36"/>
      <c r="AA2216" s="37"/>
      <c r="AB2216" s="38"/>
      <c r="AC2216" s="39"/>
    </row>
    <row r="2217" spans="1:29" ht="10.5" customHeight="1">
      <c r="A2217" s="25">
        <v>23724</v>
      </c>
      <c r="B2217" s="26" t="s">
        <v>2932</v>
      </c>
      <c r="C2217" s="27">
        <v>20</v>
      </c>
      <c r="D2217" s="27" t="s">
        <v>26</v>
      </c>
      <c r="E2217" s="28">
        <v>136</v>
      </c>
      <c r="F2217" s="28">
        <v>2720</v>
      </c>
      <c r="G2217" s="28">
        <v>81.599999999999994</v>
      </c>
      <c r="H2217" s="28">
        <v>6.8000000000000005E-2</v>
      </c>
      <c r="I2217" s="28">
        <v>0.1</v>
      </c>
      <c r="J2217" s="29">
        <v>1.5E-3</v>
      </c>
      <c r="K2217" s="28">
        <v>1.36</v>
      </c>
      <c r="L2217" s="28">
        <v>2</v>
      </c>
      <c r="M2217" s="29">
        <f>C2217*J2217</f>
        <v>0.03</v>
      </c>
      <c r="N2217" s="30">
        <v>4607033874996</v>
      </c>
      <c r="O2217" s="27">
        <v>85</v>
      </c>
      <c r="P2217" s="27">
        <v>8508</v>
      </c>
      <c r="Q2217" s="27" t="s">
        <v>2896</v>
      </c>
      <c r="R2217" s="31">
        <f>VLOOKUP(Q2217,[1]Страна!D$1:F$120,2,FALSE)</f>
        <v>0.05</v>
      </c>
      <c r="S2217" s="32" t="s">
        <v>47</v>
      </c>
      <c r="T2217" s="27" t="str">
        <f>VLOOKUP(S2217,[1]Страна!$A$2:$B$246,2,0)</f>
        <v>РОССИЯ</v>
      </c>
      <c r="W2217" s="40"/>
      <c r="X2217" s="35"/>
      <c r="Y2217" s="35"/>
      <c r="Z2217" s="36"/>
      <c r="AA2217" s="37"/>
      <c r="AB2217" s="38"/>
      <c r="AC2217" s="39"/>
    </row>
    <row r="2218" spans="1:29" ht="10.5" customHeight="1">
      <c r="A2218" s="25">
        <v>238122</v>
      </c>
      <c r="B2218" s="26" t="s">
        <v>2933</v>
      </c>
      <c r="C2218" s="27">
        <v>1</v>
      </c>
      <c r="D2218" s="27" t="s">
        <v>26</v>
      </c>
      <c r="E2218" s="28">
        <v>2089</v>
      </c>
      <c r="F2218" s="28">
        <v>2089</v>
      </c>
      <c r="G2218" s="28">
        <v>62.669999999999995</v>
      </c>
      <c r="H2218" s="28">
        <v>5.5</v>
      </c>
      <c r="I2218" s="28">
        <v>6.2</v>
      </c>
      <c r="J2218" s="29">
        <v>3.4799999999999998E-2</v>
      </c>
      <c r="K2218" s="28">
        <v>5.5</v>
      </c>
      <c r="L2218" s="28">
        <v>6.2</v>
      </c>
      <c r="M2218" s="29">
        <v>3.4799999999999998E-2</v>
      </c>
      <c r="N2218" s="30">
        <v>4680013317003</v>
      </c>
      <c r="O2218" s="27">
        <v>85</v>
      </c>
      <c r="P2218" s="27">
        <v>8508</v>
      </c>
      <c r="Q2218" s="27" t="s">
        <v>107</v>
      </c>
      <c r="R2218" s="31">
        <v>0.03</v>
      </c>
      <c r="S2218" s="32" t="s">
        <v>28</v>
      </c>
      <c r="T2218" s="27" t="str">
        <f>VLOOKUP(S2218,[1]Страна!$A$2:$B$246,2,0)</f>
        <v>КИТАЙ</v>
      </c>
      <c r="W2218" s="34"/>
      <c r="X2218" s="35"/>
      <c r="Y2218" s="35"/>
      <c r="Z2218" s="36"/>
      <c r="AA2218" s="37"/>
      <c r="AB2218" s="38"/>
      <c r="AC2218" s="39"/>
    </row>
    <row r="2219" spans="1:29" ht="10.5" customHeight="1">
      <c r="A2219" s="41">
        <v>238120</v>
      </c>
      <c r="B2219" s="42" t="s">
        <v>2934</v>
      </c>
      <c r="C2219" s="43">
        <v>1</v>
      </c>
      <c r="D2219" s="44" t="s">
        <v>26</v>
      </c>
      <c r="E2219" s="45">
        <v>2173</v>
      </c>
      <c r="F2219" s="45">
        <v>2173</v>
      </c>
      <c r="G2219" s="46">
        <v>65.19</v>
      </c>
      <c r="H2219" s="46">
        <v>5.5</v>
      </c>
      <c r="I2219" s="46">
        <v>6.2</v>
      </c>
      <c r="J2219" s="47">
        <v>3.4799999999999998E-2</v>
      </c>
      <c r="K2219" s="46">
        <v>5.5</v>
      </c>
      <c r="L2219" s="46">
        <v>6.2</v>
      </c>
      <c r="M2219" s="47">
        <v>3.4799999999999998E-2</v>
      </c>
      <c r="N2219" s="48" t="s">
        <v>2935</v>
      </c>
      <c r="O2219" s="49">
        <v>85</v>
      </c>
      <c r="P2219" s="49">
        <v>8508</v>
      </c>
      <c r="Q2219" s="49" t="s">
        <v>107</v>
      </c>
      <c r="R2219" s="50">
        <v>0.03</v>
      </c>
      <c r="S2219" s="51" t="s">
        <v>28</v>
      </c>
      <c r="T2219" s="27" t="str">
        <f>VLOOKUP(S2219,[1]Страна!$A$2:$B$246,2,0)</f>
        <v>КИТАЙ</v>
      </c>
      <c r="W2219" s="40"/>
      <c r="X2219" s="35"/>
      <c r="Y2219" s="35"/>
      <c r="Z2219" s="36"/>
      <c r="AA2219" s="37"/>
      <c r="AB2219" s="38"/>
      <c r="AC2219" s="39"/>
    </row>
    <row r="2220" spans="1:29" ht="10.5" customHeight="1">
      <c r="A2220" s="25">
        <v>8981</v>
      </c>
      <c r="B2220" s="26" t="s">
        <v>2936</v>
      </c>
      <c r="C2220" s="27">
        <v>1</v>
      </c>
      <c r="D2220" s="27" t="s">
        <v>26</v>
      </c>
      <c r="E2220" s="28">
        <v>2193</v>
      </c>
      <c r="F2220" s="28">
        <v>2193</v>
      </c>
      <c r="G2220" s="28">
        <v>65.789999999999992</v>
      </c>
      <c r="H2220" s="28">
        <v>4.4000000000000004</v>
      </c>
      <c r="I2220" s="28">
        <v>5</v>
      </c>
      <c r="J2220" s="29">
        <v>3.7409999999999999E-2</v>
      </c>
      <c r="K2220" s="28">
        <v>4.4000000000000004</v>
      </c>
      <c r="L2220" s="28">
        <v>5</v>
      </c>
      <c r="M2220" s="29">
        <f t="shared" ref="M2220:M2228" si="197">C2220*J2220</f>
        <v>3.7409999999999999E-2</v>
      </c>
      <c r="N2220" s="30">
        <v>4650055342875</v>
      </c>
      <c r="O2220" s="27">
        <v>85</v>
      </c>
      <c r="P2220" s="27">
        <v>8508</v>
      </c>
      <c r="Q2220" s="27" t="s">
        <v>107</v>
      </c>
      <c r="R2220" s="31">
        <f>VLOOKUP(Q2220,[1]Страна!D$1:F$120,2,FALSE)</f>
        <v>0.03</v>
      </c>
      <c r="S2220" s="32" t="s">
        <v>28</v>
      </c>
      <c r="T2220" s="27" t="str">
        <f>VLOOKUP(S2220,[1]Страна!$A$2:$B$246,2,0)</f>
        <v>КИТАЙ</v>
      </c>
      <c r="W2220" s="40"/>
      <c r="X2220" s="35"/>
      <c r="Y2220" s="35"/>
      <c r="Z2220" s="36"/>
      <c r="AA2220" s="37"/>
      <c r="AB2220" s="38"/>
      <c r="AC2220" s="39"/>
    </row>
    <row r="2221" spans="1:29" ht="10.5" customHeight="1">
      <c r="A2221" s="25">
        <v>31355</v>
      </c>
      <c r="B2221" s="26" t="s">
        <v>2937</v>
      </c>
      <c r="C2221" s="27">
        <v>1</v>
      </c>
      <c r="D2221" s="27" t="s">
        <v>26</v>
      </c>
      <c r="E2221" s="28">
        <v>2057</v>
      </c>
      <c r="F2221" s="28">
        <v>2057</v>
      </c>
      <c r="G2221" s="28">
        <v>61.71</v>
      </c>
      <c r="H2221" s="28">
        <v>3.5</v>
      </c>
      <c r="I2221" s="28">
        <v>4.0999999999999996</v>
      </c>
      <c r="J2221" s="29">
        <v>3.567E-2</v>
      </c>
      <c r="K2221" s="28">
        <v>3.5</v>
      </c>
      <c r="L2221" s="28">
        <v>4.0999999999999996</v>
      </c>
      <c r="M2221" s="29">
        <f t="shared" si="197"/>
        <v>3.567E-2</v>
      </c>
      <c r="N2221" s="30">
        <v>4023182072531</v>
      </c>
      <c r="O2221" s="27">
        <v>85</v>
      </c>
      <c r="P2221" s="27">
        <v>8508</v>
      </c>
      <c r="Q2221" s="27" t="s">
        <v>107</v>
      </c>
      <c r="R2221" s="31">
        <f>VLOOKUP(Q2221,[1]Страна!D$1:F$120,2,FALSE)</f>
        <v>0.03</v>
      </c>
      <c r="S2221" s="32" t="s">
        <v>28</v>
      </c>
      <c r="T2221" s="27" t="str">
        <f>VLOOKUP(S2221,[1]Страна!$A$2:$B$246,2,0)</f>
        <v>КИТАЙ</v>
      </c>
      <c r="W2221" s="34"/>
      <c r="X2221" s="35"/>
      <c r="Y2221" s="35"/>
      <c r="Z2221" s="36"/>
      <c r="AA2221" s="37"/>
      <c r="AB2221" s="38"/>
      <c r="AC2221" s="39"/>
    </row>
    <row r="2222" spans="1:29" ht="10.5" customHeight="1">
      <c r="A2222" s="25">
        <v>21864</v>
      </c>
      <c r="B2222" s="26" t="s">
        <v>2938</v>
      </c>
      <c r="C2222" s="27">
        <v>1</v>
      </c>
      <c r="D2222" s="27" t="s">
        <v>26</v>
      </c>
      <c r="E2222" s="28">
        <v>2142</v>
      </c>
      <c r="F2222" s="28">
        <v>2142</v>
      </c>
      <c r="G2222" s="28">
        <v>64.259999999999991</v>
      </c>
      <c r="H2222" s="28">
        <v>4.5</v>
      </c>
      <c r="I2222" s="28">
        <v>5</v>
      </c>
      <c r="J2222" s="29">
        <v>3.7409999999999999E-2</v>
      </c>
      <c r="K2222" s="28">
        <v>4.5</v>
      </c>
      <c r="L2222" s="28">
        <v>5</v>
      </c>
      <c r="M2222" s="29">
        <f t="shared" si="197"/>
        <v>3.7409999999999999E-2</v>
      </c>
      <c r="N2222" s="30">
        <v>8806323380162</v>
      </c>
      <c r="O2222" s="27">
        <v>85</v>
      </c>
      <c r="P2222" s="27">
        <v>8508</v>
      </c>
      <c r="Q2222" s="27" t="s">
        <v>107</v>
      </c>
      <c r="R2222" s="31">
        <f>VLOOKUP(Q2222,[1]Страна!D$1:F$120,2,FALSE)</f>
        <v>0.03</v>
      </c>
      <c r="S2222" s="32" t="s">
        <v>28</v>
      </c>
      <c r="T2222" s="27" t="str">
        <f>VLOOKUP(S2222,[1]Страна!$A$2:$B$246,2,0)</f>
        <v>КИТАЙ</v>
      </c>
      <c r="W2222" s="34"/>
      <c r="X2222" s="35"/>
      <c r="Y2222" s="35"/>
      <c r="Z2222" s="36"/>
      <c r="AA2222" s="37"/>
      <c r="AB2222" s="38"/>
      <c r="AC2222" s="39"/>
    </row>
    <row r="2223" spans="1:29" ht="10.5" customHeight="1">
      <c r="A2223" s="25">
        <v>25113</v>
      </c>
      <c r="B2223" s="26" t="s">
        <v>2939</v>
      </c>
      <c r="C2223" s="27">
        <v>1</v>
      </c>
      <c r="D2223" s="27" t="s">
        <v>26</v>
      </c>
      <c r="E2223" s="28">
        <v>2180</v>
      </c>
      <c r="F2223" s="28">
        <v>2180</v>
      </c>
      <c r="G2223" s="28">
        <v>65.400000000000006</v>
      </c>
      <c r="H2223" s="28">
        <v>4.95</v>
      </c>
      <c r="I2223" s="28">
        <v>5.5</v>
      </c>
      <c r="J2223" s="29">
        <v>2.9028000000000002E-2</v>
      </c>
      <c r="K2223" s="28">
        <v>4.95</v>
      </c>
      <c r="L2223" s="28">
        <v>5.5</v>
      </c>
      <c r="M2223" s="29">
        <f t="shared" si="197"/>
        <v>2.9028000000000002E-2</v>
      </c>
      <c r="N2223" s="30">
        <v>8806323388021</v>
      </c>
      <c r="O2223" s="27">
        <v>85</v>
      </c>
      <c r="P2223" s="27">
        <v>8508</v>
      </c>
      <c r="Q2223" s="27" t="s">
        <v>107</v>
      </c>
      <c r="R2223" s="31">
        <f>VLOOKUP(Q2223,[1]Страна!D$1:F$120,2,FALSE)</f>
        <v>0.03</v>
      </c>
      <c r="S2223" s="32" t="s">
        <v>28</v>
      </c>
      <c r="T2223" s="27" t="str">
        <f>VLOOKUP(S2223,[1]Страна!$A$2:$B$246,2,0)</f>
        <v>КИТАЙ</v>
      </c>
      <c r="W2223" s="34"/>
      <c r="X2223" s="35"/>
      <c r="Y2223" s="35"/>
      <c r="Z2223" s="36"/>
      <c r="AA2223" s="37"/>
      <c r="AB2223" s="38"/>
      <c r="AC2223" s="39"/>
    </row>
    <row r="2224" spans="1:29" ht="10.5" customHeight="1">
      <c r="A2224" s="25">
        <v>25114</v>
      </c>
      <c r="B2224" s="26" t="s">
        <v>2940</v>
      </c>
      <c r="C2224" s="27">
        <v>1</v>
      </c>
      <c r="D2224" s="27" t="s">
        <v>26</v>
      </c>
      <c r="E2224" s="28">
        <v>2178</v>
      </c>
      <c r="F2224" s="28">
        <v>2178</v>
      </c>
      <c r="G2224" s="28">
        <v>65.34</v>
      </c>
      <c r="H2224" s="28">
        <v>4.95</v>
      </c>
      <c r="I2224" s="28">
        <v>5.5</v>
      </c>
      <c r="J2224" s="29">
        <v>2.7200999999999999E-2</v>
      </c>
      <c r="K2224" s="28">
        <v>4.95</v>
      </c>
      <c r="L2224" s="28">
        <v>5.5</v>
      </c>
      <c r="M2224" s="29">
        <f t="shared" si="197"/>
        <v>2.7200999999999999E-2</v>
      </c>
      <c r="N2224" s="30">
        <v>8806323388038</v>
      </c>
      <c r="O2224" s="27">
        <v>85</v>
      </c>
      <c r="P2224" s="27">
        <v>8508</v>
      </c>
      <c r="Q2224" s="27" t="s">
        <v>107</v>
      </c>
      <c r="R2224" s="31">
        <f>VLOOKUP(Q2224,[1]Страна!D$1:F$120,2,FALSE)</f>
        <v>0.03</v>
      </c>
      <c r="S2224" s="32" t="s">
        <v>28</v>
      </c>
      <c r="T2224" s="27" t="str">
        <f>VLOOKUP(S2224,[1]Страна!$A$2:$B$246,2,0)</f>
        <v>КИТАЙ</v>
      </c>
      <c r="W2224" s="34"/>
      <c r="X2224" s="35"/>
      <c r="Y2224" s="35"/>
      <c r="Z2224" s="36"/>
      <c r="AA2224" s="37"/>
      <c r="AB2224" s="38"/>
      <c r="AC2224" s="39"/>
    </row>
    <row r="2225" spans="1:29" ht="10.5" customHeight="1">
      <c r="A2225" s="25">
        <v>34532</v>
      </c>
      <c r="B2225" s="26" t="s">
        <v>2941</v>
      </c>
      <c r="C2225" s="27">
        <v>2</v>
      </c>
      <c r="D2225" s="27" t="s">
        <v>26</v>
      </c>
      <c r="E2225" s="28">
        <v>2508</v>
      </c>
      <c r="F2225" s="28">
        <v>5016</v>
      </c>
      <c r="G2225" s="28">
        <v>150.47999999999999</v>
      </c>
      <c r="H2225" s="28">
        <v>4.5</v>
      </c>
      <c r="I2225" s="28">
        <v>5</v>
      </c>
      <c r="J2225" s="29">
        <v>2.1725999999999999E-2</v>
      </c>
      <c r="K2225" s="28">
        <v>9</v>
      </c>
      <c r="L2225" s="28">
        <v>10</v>
      </c>
      <c r="M2225" s="29">
        <f t="shared" si="197"/>
        <v>4.3451999999999998E-2</v>
      </c>
      <c r="N2225" s="30">
        <v>8806323381589</v>
      </c>
      <c r="O2225" s="27">
        <v>85</v>
      </c>
      <c r="P2225" s="27">
        <v>8508</v>
      </c>
      <c r="Q2225" s="27" t="s">
        <v>107</v>
      </c>
      <c r="R2225" s="31">
        <f>VLOOKUP(Q2225,[1]Страна!D$1:F$120,2,FALSE)</f>
        <v>0.03</v>
      </c>
      <c r="S2225" s="32" t="s">
        <v>28</v>
      </c>
      <c r="T2225" s="27" t="str">
        <f>VLOOKUP(S2225,[1]Страна!$A$2:$B$246,2,0)</f>
        <v>КИТАЙ</v>
      </c>
      <c r="W2225" s="34"/>
      <c r="X2225" s="35"/>
      <c r="Y2225" s="35"/>
      <c r="Z2225" s="36"/>
      <c r="AA2225" s="37"/>
      <c r="AB2225" s="38"/>
      <c r="AC2225" s="39"/>
    </row>
    <row r="2226" spans="1:29" ht="10.5" customHeight="1">
      <c r="A2226" s="25">
        <v>34533</v>
      </c>
      <c r="B2226" s="26" t="s">
        <v>2942</v>
      </c>
      <c r="C2226" s="27">
        <v>1</v>
      </c>
      <c r="D2226" s="27" t="s">
        <v>26</v>
      </c>
      <c r="E2226" s="28">
        <v>2618</v>
      </c>
      <c r="F2226" s="28">
        <v>2618</v>
      </c>
      <c r="G2226" s="28">
        <v>78.540000000000006</v>
      </c>
      <c r="H2226" s="28">
        <v>4.5</v>
      </c>
      <c r="I2226" s="28">
        <v>5</v>
      </c>
      <c r="J2226" s="29">
        <v>3.8279999999999998E-3</v>
      </c>
      <c r="K2226" s="28">
        <v>4.5</v>
      </c>
      <c r="L2226" s="28">
        <v>5</v>
      </c>
      <c r="M2226" s="29">
        <f t="shared" si="197"/>
        <v>3.8279999999999998E-3</v>
      </c>
      <c r="N2226" s="30">
        <v>8806323381596</v>
      </c>
      <c r="O2226" s="27">
        <v>85</v>
      </c>
      <c r="P2226" s="27">
        <v>8508</v>
      </c>
      <c r="Q2226" s="27" t="s">
        <v>107</v>
      </c>
      <c r="R2226" s="31">
        <f>VLOOKUP(Q2226,[1]Страна!D$1:F$120,2,FALSE)</f>
        <v>0.03</v>
      </c>
      <c r="S2226" s="32" t="s">
        <v>28</v>
      </c>
      <c r="T2226" s="27" t="str">
        <f>VLOOKUP(S2226,[1]Страна!$A$2:$B$246,2,0)</f>
        <v>КИТАЙ</v>
      </c>
      <c r="W2226" s="34"/>
      <c r="X2226" s="35"/>
      <c r="Y2226" s="35"/>
      <c r="Z2226" s="36"/>
      <c r="AA2226" s="37"/>
      <c r="AB2226" s="38"/>
      <c r="AC2226" s="39"/>
    </row>
    <row r="2227" spans="1:29" ht="10.5" customHeight="1">
      <c r="A2227" s="25">
        <v>29936</v>
      </c>
      <c r="B2227" s="26" t="s">
        <v>2943</v>
      </c>
      <c r="C2227" s="27">
        <v>2</v>
      </c>
      <c r="D2227" s="27" t="s">
        <v>26</v>
      </c>
      <c r="E2227" s="28">
        <v>3166</v>
      </c>
      <c r="F2227" s="28">
        <v>6332</v>
      </c>
      <c r="G2227" s="28">
        <v>189.95999999999998</v>
      </c>
      <c r="H2227" s="28">
        <v>4.5</v>
      </c>
      <c r="I2227" s="28">
        <v>5</v>
      </c>
      <c r="J2227" s="29">
        <v>4.4367999999999998E-2</v>
      </c>
      <c r="K2227" s="28">
        <v>9</v>
      </c>
      <c r="L2227" s="28">
        <v>10</v>
      </c>
      <c r="M2227" s="29">
        <f t="shared" si="197"/>
        <v>8.8735999999999995E-2</v>
      </c>
      <c r="N2227" s="30">
        <v>8806323381145</v>
      </c>
      <c r="O2227" s="27">
        <v>85</v>
      </c>
      <c r="P2227" s="27">
        <v>8508</v>
      </c>
      <c r="Q2227" s="27" t="s">
        <v>107</v>
      </c>
      <c r="R2227" s="31">
        <f>VLOOKUP(Q2227,[1]Страна!D$1:F$120,2,FALSE)</f>
        <v>0.03</v>
      </c>
      <c r="S2227" s="32" t="s">
        <v>28</v>
      </c>
      <c r="T2227" s="27" t="str">
        <f>VLOOKUP(S2227,[1]Страна!$A$2:$B$246,2,0)</f>
        <v>КИТАЙ</v>
      </c>
      <c r="W2227" s="34"/>
      <c r="X2227" s="35"/>
      <c r="Y2227" s="35"/>
      <c r="Z2227" s="36"/>
      <c r="AA2227" s="37"/>
      <c r="AB2227" s="38"/>
      <c r="AC2227" s="39"/>
    </row>
    <row r="2228" spans="1:29" ht="10.5" customHeight="1">
      <c r="A2228" s="25">
        <v>30695</v>
      </c>
      <c r="B2228" s="26" t="s">
        <v>2944</v>
      </c>
      <c r="C2228" s="27">
        <v>1</v>
      </c>
      <c r="D2228" s="27" t="s">
        <v>26</v>
      </c>
      <c r="E2228" s="28">
        <v>3145</v>
      </c>
      <c r="F2228" s="28">
        <v>3145</v>
      </c>
      <c r="G2228" s="28">
        <v>94.35</v>
      </c>
      <c r="H2228" s="28">
        <v>5.4</v>
      </c>
      <c r="I2228" s="28">
        <v>6</v>
      </c>
      <c r="J2228" s="29">
        <v>3.7499999999999999E-2</v>
      </c>
      <c r="K2228" s="28">
        <v>5.4</v>
      </c>
      <c r="L2228" s="28">
        <v>6</v>
      </c>
      <c r="M2228" s="29">
        <f t="shared" si="197"/>
        <v>3.7499999999999999E-2</v>
      </c>
      <c r="N2228" s="30">
        <v>8806323381183</v>
      </c>
      <c r="O2228" s="27">
        <v>85</v>
      </c>
      <c r="P2228" s="27">
        <v>8508</v>
      </c>
      <c r="Q2228" s="27" t="s">
        <v>107</v>
      </c>
      <c r="R2228" s="31">
        <f>VLOOKUP(Q2228,[1]Страна!D$1:F$120,2,FALSE)</f>
        <v>0.03</v>
      </c>
      <c r="S2228" s="32" t="s">
        <v>28</v>
      </c>
      <c r="T2228" s="27" t="str">
        <f>VLOOKUP(S2228,[1]Страна!$A$2:$B$246,2,0)</f>
        <v>КИТАЙ</v>
      </c>
      <c r="W2228" s="34"/>
      <c r="X2228" s="35"/>
      <c r="Y2228" s="35"/>
      <c r="Z2228" s="36"/>
      <c r="AA2228" s="37"/>
      <c r="AB2228" s="38"/>
      <c r="AC2228" s="39"/>
    </row>
    <row r="2229" spans="1:29" ht="10.5" customHeight="1">
      <c r="A2229" s="41">
        <v>243090</v>
      </c>
      <c r="B2229" s="42" t="s">
        <v>2945</v>
      </c>
      <c r="C2229" s="43">
        <v>1</v>
      </c>
      <c r="D2229" s="44" t="s">
        <v>26</v>
      </c>
      <c r="E2229" s="45">
        <v>3272</v>
      </c>
      <c r="F2229" s="45">
        <v>3272</v>
      </c>
      <c r="G2229" s="46">
        <v>98.16</v>
      </c>
      <c r="H2229" s="46">
        <v>4.7</v>
      </c>
      <c r="I2229" s="46">
        <v>5.2</v>
      </c>
      <c r="J2229" s="47">
        <v>5.8369999999999998E-2</v>
      </c>
      <c r="K2229" s="46">
        <v>4.7</v>
      </c>
      <c r="L2229" s="46">
        <v>5.2</v>
      </c>
      <c r="M2229" s="47">
        <v>5.8369999999999998E-2</v>
      </c>
      <c r="N2229" s="48">
        <v>0</v>
      </c>
      <c r="O2229" s="49">
        <v>85</v>
      </c>
      <c r="P2229" s="49">
        <v>8508</v>
      </c>
      <c r="Q2229" s="49" t="s">
        <v>107</v>
      </c>
      <c r="R2229" s="50">
        <v>0.03</v>
      </c>
      <c r="S2229" s="51" t="s">
        <v>28</v>
      </c>
      <c r="T2229" s="27" t="str">
        <f>VLOOKUP(S2229,[1]Страна!$A$2:$B$246,2,0)</f>
        <v>КИТАЙ</v>
      </c>
      <c r="W2229" s="34"/>
      <c r="X2229" s="35"/>
      <c r="Y2229" s="35"/>
      <c r="Z2229" s="36"/>
      <c r="AA2229" s="37"/>
      <c r="AB2229" s="38"/>
      <c r="AC2229" s="39"/>
    </row>
    <row r="2230" spans="1:29" ht="10.5" customHeight="1">
      <c r="A2230" s="25">
        <v>231366</v>
      </c>
      <c r="B2230" s="26" t="s">
        <v>2946</v>
      </c>
      <c r="C2230" s="27">
        <v>1</v>
      </c>
      <c r="D2230" s="27" t="s">
        <v>26</v>
      </c>
      <c r="E2230" s="28">
        <v>2406</v>
      </c>
      <c r="F2230" s="28">
        <v>2406</v>
      </c>
      <c r="G2230" s="28">
        <v>72.179999999999993</v>
      </c>
      <c r="H2230" s="28">
        <v>5</v>
      </c>
      <c r="I2230" s="28">
        <v>6</v>
      </c>
      <c r="J2230" s="29">
        <v>4.002E-2</v>
      </c>
      <c r="K2230" s="28">
        <v>5</v>
      </c>
      <c r="L2230" s="28">
        <v>6</v>
      </c>
      <c r="M2230" s="29">
        <v>4.002E-2</v>
      </c>
      <c r="N2230" s="30" t="s">
        <v>2947</v>
      </c>
      <c r="O2230" s="27">
        <v>85</v>
      </c>
      <c r="P2230" s="27">
        <v>8508</v>
      </c>
      <c r="Q2230" s="27" t="s">
        <v>107</v>
      </c>
      <c r="R2230" s="31">
        <f>VLOOKUP(Q2230,[1]Страна!D$1:F$120,2,FALSE)</f>
        <v>0.03</v>
      </c>
      <c r="S2230" s="32" t="s">
        <v>28</v>
      </c>
      <c r="T2230" s="27" t="str">
        <f>VLOOKUP(S2230,[1]Страна!$A$2:$B$246,2,0)</f>
        <v>КИТАЙ</v>
      </c>
      <c r="W2230" s="40"/>
      <c r="X2230" s="35"/>
      <c r="Y2230" s="35"/>
      <c r="Z2230" s="36"/>
      <c r="AA2230" s="37"/>
      <c r="AB2230" s="38"/>
      <c r="AC2230" s="39"/>
    </row>
    <row r="2231" spans="1:29" ht="10.5" customHeight="1">
      <c r="A2231" s="25">
        <v>229945</v>
      </c>
      <c r="B2231" s="26" t="s">
        <v>2948</v>
      </c>
      <c r="C2231" s="27">
        <v>1</v>
      </c>
      <c r="D2231" s="27" t="s">
        <v>26</v>
      </c>
      <c r="E2231" s="28">
        <v>2270</v>
      </c>
      <c r="F2231" s="28">
        <v>2270</v>
      </c>
      <c r="G2231" s="28">
        <v>45.853999999999999</v>
      </c>
      <c r="H2231" s="28">
        <v>2.5</v>
      </c>
      <c r="I2231" s="28">
        <v>3</v>
      </c>
      <c r="J2231" s="29">
        <v>3.5000000000000003E-2</v>
      </c>
      <c r="K2231" s="28">
        <v>2.5</v>
      </c>
      <c r="L2231" s="28">
        <v>3</v>
      </c>
      <c r="M2231" s="29">
        <v>3.5000000000000003E-2</v>
      </c>
      <c r="N2231" s="30" t="s">
        <v>2949</v>
      </c>
      <c r="O2231" s="27">
        <v>85</v>
      </c>
      <c r="P2231" s="27">
        <v>8508</v>
      </c>
      <c r="Q2231" s="27" t="s">
        <v>107</v>
      </c>
      <c r="R2231" s="31">
        <f>VLOOKUP(Q2231,[1]Страна!D$1:F$120,2,FALSE)</f>
        <v>0.03</v>
      </c>
      <c r="S2231" s="32" t="s">
        <v>28</v>
      </c>
      <c r="T2231" s="27" t="str">
        <f>VLOOKUP(S2231,[1]Страна!$A$2:$B$246,2,0)</f>
        <v>КИТАЙ</v>
      </c>
      <c r="W2231" s="40"/>
      <c r="X2231" s="35"/>
      <c r="Y2231" s="35"/>
      <c r="Z2231" s="36"/>
      <c r="AA2231" s="37"/>
      <c r="AB2231" s="38"/>
      <c r="AC2231" s="39"/>
    </row>
    <row r="2232" spans="1:29" ht="10.5" customHeight="1">
      <c r="A2232" s="25">
        <v>129309</v>
      </c>
      <c r="B2232" s="26" t="s">
        <v>2950</v>
      </c>
      <c r="C2232" s="27">
        <v>1</v>
      </c>
      <c r="D2232" s="27" t="s">
        <v>26</v>
      </c>
      <c r="E2232" s="28">
        <v>3253</v>
      </c>
      <c r="F2232" s="28">
        <v>3253</v>
      </c>
      <c r="G2232" s="28">
        <v>97.59</v>
      </c>
      <c r="H2232" s="28">
        <v>2.7</v>
      </c>
      <c r="I2232" s="28">
        <v>3.1</v>
      </c>
      <c r="J2232" s="29">
        <v>3.5111999999999997E-2</v>
      </c>
      <c r="K2232" s="28">
        <v>2.7</v>
      </c>
      <c r="L2232" s="28">
        <v>3.1</v>
      </c>
      <c r="M2232" s="29">
        <f>C2232*J2232</f>
        <v>3.5111999999999997E-2</v>
      </c>
      <c r="N2232" s="30">
        <v>3838942995569</v>
      </c>
      <c r="O2232" s="27">
        <v>85</v>
      </c>
      <c r="P2232" s="27">
        <v>8508</v>
      </c>
      <c r="Q2232" s="27" t="s">
        <v>169</v>
      </c>
      <c r="R2232" s="31">
        <f>VLOOKUP(Q2232,[1]Страна!D$1:F$120,2,FALSE)</f>
        <v>0.03</v>
      </c>
      <c r="S2232" s="32" t="s">
        <v>28</v>
      </c>
      <c r="T2232" s="27" t="str">
        <f>VLOOKUP(S2232,[1]Страна!$A$2:$B$246,2,0)</f>
        <v>КИТАЙ</v>
      </c>
      <c r="W2232" s="34"/>
      <c r="X2232" s="35"/>
      <c r="Y2232" s="35"/>
      <c r="Z2232" s="36"/>
      <c r="AA2232" s="37"/>
      <c r="AB2232" s="38"/>
      <c r="AC2232" s="39"/>
    </row>
    <row r="2233" spans="1:29" ht="10.5" customHeight="1">
      <c r="A2233" s="25">
        <v>129310</v>
      </c>
      <c r="B2233" s="26" t="s">
        <v>2951</v>
      </c>
      <c r="C2233" s="27">
        <v>2</v>
      </c>
      <c r="D2233" s="27" t="s">
        <v>26</v>
      </c>
      <c r="E2233" s="28">
        <v>3449</v>
      </c>
      <c r="F2233" s="28">
        <v>6898</v>
      </c>
      <c r="G2233" s="28">
        <v>206.94</v>
      </c>
      <c r="H2233" s="28">
        <v>6.3</v>
      </c>
      <c r="I2233" s="28">
        <v>7</v>
      </c>
      <c r="J2233" s="29">
        <v>2.1874999999999999E-2</v>
      </c>
      <c r="K2233" s="28">
        <v>12.6</v>
      </c>
      <c r="L2233" s="28">
        <v>14</v>
      </c>
      <c r="M2233" s="29">
        <f>C2233*J2233</f>
        <v>4.3749999999999997E-2</v>
      </c>
      <c r="N2233" s="30">
        <v>3838942995552</v>
      </c>
      <c r="O2233" s="27">
        <v>85</v>
      </c>
      <c r="P2233" s="27">
        <v>8508</v>
      </c>
      <c r="Q2233" s="27" t="s">
        <v>107</v>
      </c>
      <c r="R2233" s="31">
        <f>VLOOKUP(Q2233,[1]Страна!D$1:F$120,2,FALSE)</f>
        <v>0.03</v>
      </c>
      <c r="S2233" s="32" t="s">
        <v>28</v>
      </c>
      <c r="T2233" s="27" t="str">
        <f>VLOOKUP(S2233,[1]Страна!$A$2:$B$246,2,0)</f>
        <v>КИТАЙ</v>
      </c>
      <c r="W2233" s="34"/>
      <c r="X2233" s="35"/>
      <c r="Y2233" s="35"/>
      <c r="Z2233" s="36"/>
      <c r="AA2233" s="37"/>
      <c r="AB2233" s="38"/>
      <c r="AC2233" s="39"/>
    </row>
    <row r="2234" spans="1:29" ht="10.5" customHeight="1">
      <c r="A2234" s="25">
        <v>183517</v>
      </c>
      <c r="B2234" s="26" t="s">
        <v>2952</v>
      </c>
      <c r="C2234" s="27">
        <v>2</v>
      </c>
      <c r="D2234" s="27" t="s">
        <v>26</v>
      </c>
      <c r="E2234" s="28">
        <v>6222</v>
      </c>
      <c r="F2234" s="28">
        <v>12444</v>
      </c>
      <c r="G2234" s="28">
        <v>373.32</v>
      </c>
      <c r="H2234" s="28">
        <v>4.7</v>
      </c>
      <c r="I2234" s="28">
        <v>5.0999999999999996</v>
      </c>
      <c r="J2234" s="29">
        <v>6.3939999999999997E-2</v>
      </c>
      <c r="K2234" s="28">
        <v>9.4</v>
      </c>
      <c r="L2234" s="28">
        <v>10.199999999999999</v>
      </c>
      <c r="M2234" s="29">
        <f>C2234*J2234</f>
        <v>0.12787999999999999</v>
      </c>
      <c r="N2234" s="30">
        <v>0</v>
      </c>
      <c r="O2234" s="27">
        <v>85</v>
      </c>
      <c r="P2234" s="27">
        <v>8508</v>
      </c>
      <c r="Q2234" s="27" t="s">
        <v>107</v>
      </c>
      <c r="R2234" s="31">
        <f>VLOOKUP(Q2234,[1]Страна!D$1:F$120,2,FALSE)</f>
        <v>0.03</v>
      </c>
      <c r="S2234" s="32" t="s">
        <v>28</v>
      </c>
      <c r="T2234" s="27" t="str">
        <f>VLOOKUP(S2234,[1]Страна!$A$2:$B$246,2,0)</f>
        <v>КИТАЙ</v>
      </c>
      <c r="W2234" s="34"/>
      <c r="X2234" s="35"/>
      <c r="Y2234" s="35"/>
      <c r="Z2234" s="36"/>
      <c r="AA2234" s="37"/>
      <c r="AB2234" s="38"/>
      <c r="AC2234" s="39"/>
    </row>
    <row r="2235" spans="1:29" ht="10.5" customHeight="1">
      <c r="A2235" s="25">
        <v>209843</v>
      </c>
      <c r="B2235" s="26" t="s">
        <v>2953</v>
      </c>
      <c r="C2235" s="27">
        <v>1</v>
      </c>
      <c r="D2235" s="27" t="s">
        <v>26</v>
      </c>
      <c r="E2235" s="28">
        <v>6061</v>
      </c>
      <c r="F2235" s="28">
        <v>6061</v>
      </c>
      <c r="G2235" s="28">
        <v>181.82999999999998</v>
      </c>
      <c r="H2235" s="28">
        <v>4.5</v>
      </c>
      <c r="I2235" s="28">
        <v>5</v>
      </c>
      <c r="J2235" s="29">
        <v>2.7552E-2</v>
      </c>
      <c r="K2235" s="28">
        <v>4.5</v>
      </c>
      <c r="L2235" s="28">
        <v>5</v>
      </c>
      <c r="M2235" s="29">
        <f>C2235*J2235</f>
        <v>2.7552E-2</v>
      </c>
      <c r="N2235" s="30">
        <v>3838942071850</v>
      </c>
      <c r="O2235" s="27">
        <v>85</v>
      </c>
      <c r="P2235" s="27">
        <v>8508</v>
      </c>
      <c r="Q2235" s="27" t="s">
        <v>2954</v>
      </c>
      <c r="R2235" s="31">
        <f>VLOOKUP(Q2235,[1]Страна!D$1:F$120,2,FALSE)</f>
        <v>0.03</v>
      </c>
      <c r="S2235" s="32" t="s">
        <v>28</v>
      </c>
      <c r="T2235" s="27" t="str">
        <f>VLOOKUP(S2235,[1]Страна!$A$2:$B$246,2,0)</f>
        <v>КИТАЙ</v>
      </c>
      <c r="W2235" s="34"/>
      <c r="X2235" s="35"/>
      <c r="Y2235" s="35"/>
      <c r="Z2235" s="36"/>
      <c r="AA2235" s="37"/>
      <c r="AB2235" s="38"/>
      <c r="AC2235" s="39"/>
    </row>
    <row r="2236" spans="1:29" ht="10.5" customHeight="1">
      <c r="A2236" s="25">
        <v>48069</v>
      </c>
      <c r="B2236" s="26" t="s">
        <v>2955</v>
      </c>
      <c r="C2236" s="27">
        <v>1</v>
      </c>
      <c r="D2236" s="27" t="s">
        <v>26</v>
      </c>
      <c r="E2236" s="28">
        <v>5109</v>
      </c>
      <c r="F2236" s="28">
        <v>5109</v>
      </c>
      <c r="G2236" s="28">
        <v>153.26999999999998</v>
      </c>
      <c r="H2236" s="28">
        <v>4.5</v>
      </c>
      <c r="I2236" s="28">
        <v>8</v>
      </c>
      <c r="J2236" s="29">
        <v>6.3490000000000005E-2</v>
      </c>
      <c r="K2236" s="28">
        <v>4.5</v>
      </c>
      <c r="L2236" s="28">
        <v>8</v>
      </c>
      <c r="M2236" s="29">
        <v>6.3490000000000005E-2</v>
      </c>
      <c r="N2236" s="30">
        <v>0</v>
      </c>
      <c r="O2236" s="27">
        <v>85</v>
      </c>
      <c r="P2236" s="27">
        <v>8508</v>
      </c>
      <c r="Q2236" s="27" t="s">
        <v>2954</v>
      </c>
      <c r="R2236" s="31">
        <f>VLOOKUP(Q2236,[1]Страна!D$1:F$120,2,FALSE)</f>
        <v>0.03</v>
      </c>
      <c r="S2236" s="32" t="s">
        <v>506</v>
      </c>
      <c r="T2236" s="27" t="str">
        <f>VLOOKUP(S2236,[1]Страна!$A$2:$B$246,2,0)</f>
        <v xml:space="preserve">СЛОВЕНИЯ </v>
      </c>
      <c r="W2236" s="34"/>
      <c r="X2236" s="35"/>
      <c r="Y2236" s="35"/>
      <c r="Z2236" s="36"/>
      <c r="AA2236" s="37"/>
      <c r="AB2236" s="38"/>
      <c r="AC2236" s="39"/>
    </row>
    <row r="2237" spans="1:29" ht="10.5" customHeight="1">
      <c r="A2237" s="25">
        <v>193510</v>
      </c>
      <c r="B2237" s="26" t="s">
        <v>2956</v>
      </c>
      <c r="C2237" s="27">
        <v>2</v>
      </c>
      <c r="D2237" s="27" t="s">
        <v>26</v>
      </c>
      <c r="E2237" s="28">
        <v>5344</v>
      </c>
      <c r="F2237" s="28">
        <v>10688</v>
      </c>
      <c r="G2237" s="28">
        <v>320.64</v>
      </c>
      <c r="H2237" s="28">
        <v>4.7</v>
      </c>
      <c r="I2237" s="28">
        <v>5.2</v>
      </c>
      <c r="J2237" s="29">
        <v>6.4528000000000002E-2</v>
      </c>
      <c r="K2237" s="28">
        <v>9.4</v>
      </c>
      <c r="L2237" s="28">
        <v>10.4</v>
      </c>
      <c r="M2237" s="29">
        <f>C2237*J2237</f>
        <v>0.129056</v>
      </c>
      <c r="N2237" s="30">
        <v>3838942334733</v>
      </c>
      <c r="O2237" s="27">
        <v>85</v>
      </c>
      <c r="P2237" s="27">
        <v>8508</v>
      </c>
      <c r="Q2237" s="27" t="s">
        <v>2954</v>
      </c>
      <c r="R2237" s="31">
        <f>VLOOKUP(Q2237,[1]Страна!D$1:F$120,2,FALSE)</f>
        <v>0.03</v>
      </c>
      <c r="S2237" s="32" t="s">
        <v>28</v>
      </c>
      <c r="T2237" s="27" t="str">
        <f>VLOOKUP(S2237,[1]Страна!$A$2:$B$246,2,0)</f>
        <v>КИТАЙ</v>
      </c>
      <c r="W2237" s="34"/>
      <c r="X2237" s="35"/>
      <c r="Y2237" s="35"/>
      <c r="Z2237" s="36"/>
      <c r="AA2237" s="37"/>
      <c r="AB2237" s="38"/>
      <c r="AC2237" s="39"/>
    </row>
    <row r="2238" spans="1:29" ht="10.5" customHeight="1">
      <c r="A2238" s="25" t="s">
        <v>2957</v>
      </c>
      <c r="B2238" s="26" t="s">
        <v>2958</v>
      </c>
      <c r="C2238" s="27">
        <v>10</v>
      </c>
      <c r="D2238" s="27" t="s">
        <v>26</v>
      </c>
      <c r="E2238" s="28"/>
      <c r="F2238" s="28"/>
      <c r="G2238" s="28"/>
      <c r="H2238" s="28">
        <v>3.5</v>
      </c>
      <c r="I2238" s="28">
        <v>4.8</v>
      </c>
      <c r="J2238" s="29">
        <v>6.1249999999999999E-2</v>
      </c>
      <c r="K2238" s="28">
        <f>H2238*C2238</f>
        <v>35</v>
      </c>
      <c r="L2238" s="28">
        <f>I2238*C2238</f>
        <v>48</v>
      </c>
      <c r="M2238" s="29">
        <f>J2238*C2238</f>
        <v>0.61250000000000004</v>
      </c>
      <c r="N2238" s="30"/>
      <c r="O2238" s="27">
        <v>85</v>
      </c>
      <c r="P2238" s="27">
        <v>8508</v>
      </c>
      <c r="Q2238" s="27" t="s">
        <v>107</v>
      </c>
      <c r="R2238" s="31">
        <f>VLOOKUP(Q2238,[1]Страна!D$1:F$120,2,FALSE)</f>
        <v>0.03</v>
      </c>
      <c r="S2238" s="32" t="s">
        <v>555</v>
      </c>
      <c r="T2238" s="27" t="str">
        <f>VLOOKUP(S2238,[1]Страна!$A$2:$B$246,2,0)</f>
        <v>ТАИЛАНД</v>
      </c>
      <c r="W2238" s="34"/>
      <c r="X2238" s="35"/>
      <c r="Y2238" s="35"/>
      <c r="Z2238" s="36"/>
      <c r="AA2238" s="37"/>
      <c r="AB2238" s="38"/>
      <c r="AC2238" s="39"/>
    </row>
    <row r="2239" spans="1:29" ht="10.5" customHeight="1">
      <c r="A2239" s="25" t="s">
        <v>2959</v>
      </c>
      <c r="B2239" s="26" t="s">
        <v>2960</v>
      </c>
      <c r="C2239" s="27">
        <v>10</v>
      </c>
      <c r="D2239" s="27" t="s">
        <v>26</v>
      </c>
      <c r="E2239" s="28"/>
      <c r="F2239" s="28"/>
      <c r="G2239" s="28"/>
      <c r="H2239" s="28">
        <v>3.5</v>
      </c>
      <c r="I2239" s="28">
        <v>4.8</v>
      </c>
      <c r="J2239" s="29">
        <v>6.1249999999999999E-2</v>
      </c>
      <c r="K2239" s="28">
        <f>H2239*C2239</f>
        <v>35</v>
      </c>
      <c r="L2239" s="28">
        <f>I2239*C2239</f>
        <v>48</v>
      </c>
      <c r="M2239" s="29">
        <f>J2239*C2239</f>
        <v>0.61250000000000004</v>
      </c>
      <c r="N2239" s="30"/>
      <c r="O2239" s="27">
        <v>85</v>
      </c>
      <c r="P2239" s="27">
        <v>8508</v>
      </c>
      <c r="Q2239" s="27" t="s">
        <v>107</v>
      </c>
      <c r="R2239" s="31">
        <f>VLOOKUP(Q2239,[1]Страна!D$1:F$120,2,FALSE)</f>
        <v>0.03</v>
      </c>
      <c r="S2239" s="32" t="s">
        <v>555</v>
      </c>
      <c r="T2239" s="27" t="str">
        <f>VLOOKUP(S2239,[1]Страна!$A$2:$B$246,2,0)</f>
        <v>ТАИЛАНД</v>
      </c>
      <c r="W2239" s="34"/>
      <c r="X2239" s="35"/>
      <c r="Y2239" s="35"/>
      <c r="Z2239" s="36"/>
      <c r="AA2239" s="37"/>
      <c r="AB2239" s="38"/>
      <c r="AC2239" s="39"/>
    </row>
    <row r="2240" spans="1:29" ht="10.5" customHeight="1">
      <c r="A2240" s="25" t="s">
        <v>2961</v>
      </c>
      <c r="B2240" s="26" t="s">
        <v>2962</v>
      </c>
      <c r="C2240" s="27">
        <v>10</v>
      </c>
      <c r="D2240" s="27" t="s">
        <v>26</v>
      </c>
      <c r="E2240" s="28"/>
      <c r="F2240" s="28"/>
      <c r="G2240" s="28"/>
      <c r="H2240" s="28">
        <v>3.5</v>
      </c>
      <c r="I2240" s="28">
        <v>4.8</v>
      </c>
      <c r="J2240" s="29">
        <v>6.1249999999999999E-2</v>
      </c>
      <c r="K2240" s="28">
        <f>H2240*C2240</f>
        <v>35</v>
      </c>
      <c r="L2240" s="28">
        <f>I2240*C2240</f>
        <v>48</v>
      </c>
      <c r="M2240" s="29">
        <f>J2240*C2240</f>
        <v>0.61250000000000004</v>
      </c>
      <c r="N2240" s="30"/>
      <c r="O2240" s="27">
        <v>85</v>
      </c>
      <c r="P2240" s="27">
        <v>8508</v>
      </c>
      <c r="Q2240" s="27" t="s">
        <v>107</v>
      </c>
      <c r="R2240" s="31">
        <f>VLOOKUP(Q2240,[1]Страна!D$1:F$120,2,FALSE)</f>
        <v>0.03</v>
      </c>
      <c r="S2240" s="32" t="s">
        <v>555</v>
      </c>
      <c r="T2240" s="27" t="str">
        <f>VLOOKUP(S2240,[1]Страна!$A$2:$B$246,2,0)</f>
        <v>ТАИЛАНД</v>
      </c>
      <c r="W2240" s="34"/>
      <c r="X2240" s="35"/>
      <c r="Y2240" s="35"/>
      <c r="Z2240" s="36"/>
      <c r="AA2240" s="37"/>
      <c r="AB2240" s="38"/>
      <c r="AC2240" s="39"/>
    </row>
    <row r="2241" spans="1:29" ht="10.5" customHeight="1">
      <c r="A2241" s="25" t="s">
        <v>2963</v>
      </c>
      <c r="B2241" s="26" t="s">
        <v>2964</v>
      </c>
      <c r="C2241" s="27">
        <v>10</v>
      </c>
      <c r="D2241" s="27" t="s">
        <v>26</v>
      </c>
      <c r="E2241" s="28"/>
      <c r="F2241" s="28"/>
      <c r="G2241" s="28"/>
      <c r="H2241" s="28">
        <v>3.5</v>
      </c>
      <c r="I2241" s="28">
        <v>4.8</v>
      </c>
      <c r="J2241" s="29">
        <v>6.1249999999999999E-2</v>
      </c>
      <c r="K2241" s="28">
        <f>H2241*C2241</f>
        <v>35</v>
      </c>
      <c r="L2241" s="28">
        <f>I2241*C2241</f>
        <v>48</v>
      </c>
      <c r="M2241" s="29">
        <f>J2241*C2241</f>
        <v>0.61250000000000004</v>
      </c>
      <c r="N2241" s="30"/>
      <c r="O2241" s="27">
        <v>85</v>
      </c>
      <c r="P2241" s="27">
        <v>8508</v>
      </c>
      <c r="Q2241" s="27" t="s">
        <v>107</v>
      </c>
      <c r="R2241" s="31">
        <f>VLOOKUP(Q2241,[1]Страна!D$1:F$120,2,FALSE)</f>
        <v>0.03</v>
      </c>
      <c r="S2241" s="32" t="s">
        <v>555</v>
      </c>
      <c r="T2241" s="27" t="str">
        <f>VLOOKUP(S2241,[1]Страна!$A$2:$B$246,2,0)</f>
        <v>ТАИЛАНД</v>
      </c>
      <c r="W2241" s="34"/>
      <c r="X2241" s="35"/>
      <c r="Y2241" s="35"/>
      <c r="Z2241" s="36"/>
      <c r="AA2241" s="37"/>
      <c r="AB2241" s="38"/>
      <c r="AC2241" s="39"/>
    </row>
    <row r="2242" spans="1:29" ht="10.5" customHeight="1">
      <c r="A2242" s="25" t="s">
        <v>2965</v>
      </c>
      <c r="B2242" s="26" t="s">
        <v>2966</v>
      </c>
      <c r="C2242" s="27">
        <v>10</v>
      </c>
      <c r="D2242" s="27" t="s">
        <v>26</v>
      </c>
      <c r="E2242" s="28"/>
      <c r="F2242" s="28"/>
      <c r="G2242" s="28"/>
      <c r="H2242" s="28">
        <v>3.5</v>
      </c>
      <c r="I2242" s="28">
        <v>4.8</v>
      </c>
      <c r="J2242" s="29">
        <v>6.1249999999999999E-2</v>
      </c>
      <c r="K2242" s="28">
        <f>H2242*C2242</f>
        <v>35</v>
      </c>
      <c r="L2242" s="28">
        <f>I2242*C2242</f>
        <v>48</v>
      </c>
      <c r="M2242" s="29">
        <f>J2242*C2242</f>
        <v>0.61250000000000004</v>
      </c>
      <c r="N2242" s="30"/>
      <c r="O2242" s="27">
        <v>85</v>
      </c>
      <c r="P2242" s="27">
        <v>8508</v>
      </c>
      <c r="Q2242" s="27" t="s">
        <v>107</v>
      </c>
      <c r="R2242" s="31">
        <f>VLOOKUP(Q2242,[1]Страна!D$1:F$120,2,FALSE)</f>
        <v>0.03</v>
      </c>
      <c r="S2242" s="32" t="s">
        <v>555</v>
      </c>
      <c r="T2242" s="27" t="str">
        <f>VLOOKUP(S2242,[1]Страна!$A$2:$B$246,2,0)</f>
        <v>ТАИЛАНД</v>
      </c>
      <c r="W2242" s="34"/>
      <c r="X2242" s="35"/>
      <c r="Y2242" s="35"/>
      <c r="Z2242" s="36"/>
      <c r="AA2242" s="37"/>
      <c r="AB2242" s="38"/>
      <c r="AC2242" s="39"/>
    </row>
    <row r="2243" spans="1:29" ht="10.5" customHeight="1">
      <c r="A2243" s="25">
        <v>230984</v>
      </c>
      <c r="B2243" s="26" t="s">
        <v>2967</v>
      </c>
      <c r="C2243" s="27">
        <v>6</v>
      </c>
      <c r="D2243" s="27" t="s">
        <v>26</v>
      </c>
      <c r="E2243" s="28">
        <v>1000</v>
      </c>
      <c r="F2243" s="28">
        <v>6000</v>
      </c>
      <c r="G2243" s="28">
        <v>180</v>
      </c>
      <c r="H2243" s="28">
        <v>4.4000000000000004</v>
      </c>
      <c r="I2243" s="28">
        <v>7</v>
      </c>
      <c r="J2243" s="29">
        <v>4.5850000000000002E-2</v>
      </c>
      <c r="K2243" s="28">
        <v>26.400000000000002</v>
      </c>
      <c r="L2243" s="28">
        <v>42</v>
      </c>
      <c r="M2243" s="29">
        <v>0.27510000000000001</v>
      </c>
      <c r="N2243" s="30">
        <v>8016361901520</v>
      </c>
      <c r="O2243" s="27">
        <v>85</v>
      </c>
      <c r="P2243" s="27">
        <v>8508</v>
      </c>
      <c r="Q2243" s="27" t="s">
        <v>107</v>
      </c>
      <c r="R2243" s="31">
        <v>0.03</v>
      </c>
      <c r="S2243" s="32" t="s">
        <v>28</v>
      </c>
      <c r="T2243" s="27" t="str">
        <f>VLOOKUP(S2243,[1]Страна!$A$2:$B$246,2,0)</f>
        <v>КИТАЙ</v>
      </c>
      <c r="W2243" s="34"/>
      <c r="X2243" s="35"/>
      <c r="Y2243" s="35"/>
      <c r="Z2243" s="36"/>
      <c r="AA2243" s="37"/>
      <c r="AB2243" s="38"/>
      <c r="AC2243" s="39"/>
    </row>
    <row r="2244" spans="1:29" ht="10.5" customHeight="1">
      <c r="A2244" s="25" t="s">
        <v>2968</v>
      </c>
      <c r="B2244" s="26" t="s">
        <v>2969</v>
      </c>
      <c r="C2244" s="27">
        <v>25</v>
      </c>
      <c r="D2244" s="27" t="s">
        <v>220</v>
      </c>
      <c r="E2244" s="28">
        <v>71</v>
      </c>
      <c r="F2244" s="28">
        <f>C2244*E2244</f>
        <v>1775</v>
      </c>
      <c r="G2244" s="28"/>
      <c r="H2244" s="28">
        <v>6.6</v>
      </c>
      <c r="I2244" s="28">
        <v>7.8</v>
      </c>
      <c r="J2244" s="29">
        <v>4.9500000000000002E-2</v>
      </c>
      <c r="K2244" s="28"/>
      <c r="L2244" s="28"/>
      <c r="M2244" s="29">
        <f>C2244*J2244</f>
        <v>1.2375</v>
      </c>
      <c r="N2244" s="30"/>
      <c r="O2244" s="27"/>
      <c r="P2244" s="27"/>
      <c r="Q2244" s="27" t="s">
        <v>2970</v>
      </c>
      <c r="R2244" s="31">
        <f>VLOOKUP(Q2244,[1]Страна!D$1:F$120,2,FALSE)</f>
        <v>0.03</v>
      </c>
      <c r="S2244" s="32" t="s">
        <v>1596</v>
      </c>
      <c r="T2244" s="27" t="str">
        <f>VLOOKUP(S2244,[1]Страна!$A$2:$B$246,2,0)</f>
        <v xml:space="preserve">ВЬЕТНАМ </v>
      </c>
      <c r="W2244" s="40"/>
      <c r="X2244" s="35"/>
      <c r="Y2244" s="35"/>
      <c r="Z2244" s="36"/>
      <c r="AA2244" s="37"/>
      <c r="AB2244" s="38"/>
      <c r="AC2244" s="39"/>
    </row>
    <row r="2245" spans="1:29" ht="10.5" customHeight="1">
      <c r="A2245" s="25" t="s">
        <v>2971</v>
      </c>
      <c r="B2245" s="26" t="s">
        <v>2972</v>
      </c>
      <c r="C2245" s="27">
        <v>15</v>
      </c>
      <c r="D2245" s="27" t="s">
        <v>220</v>
      </c>
      <c r="E2245" s="28">
        <v>83</v>
      </c>
      <c r="F2245" s="28">
        <f>C2245*E2245</f>
        <v>1245</v>
      </c>
      <c r="G2245" s="28"/>
      <c r="H2245" s="28">
        <v>7.1333333333333337</v>
      </c>
      <c r="I2245" s="28">
        <v>8.3333333333333339</v>
      </c>
      <c r="J2245" s="29">
        <v>4.9500000000000002E-2</v>
      </c>
      <c r="K2245" s="28"/>
      <c r="L2245" s="28"/>
      <c r="M2245" s="29">
        <f>C2245*J2245</f>
        <v>0.74250000000000005</v>
      </c>
      <c r="N2245" s="30"/>
      <c r="O2245" s="27"/>
      <c r="P2245" s="27"/>
      <c r="Q2245" s="27" t="s">
        <v>2970</v>
      </c>
      <c r="R2245" s="31">
        <f>VLOOKUP(Q2245,[1]Страна!D$1:F$120,2,FALSE)</f>
        <v>0.03</v>
      </c>
      <c r="S2245" s="32" t="s">
        <v>1596</v>
      </c>
      <c r="T2245" s="27" t="str">
        <f>VLOOKUP(S2245,[1]Страна!$A$2:$B$246,2,0)</f>
        <v xml:space="preserve">ВЬЕТНАМ </v>
      </c>
      <c r="W2245" s="34"/>
      <c r="X2245" s="35"/>
      <c r="Y2245" s="35"/>
      <c r="Z2245" s="36"/>
      <c r="AA2245" s="37"/>
      <c r="AB2245" s="38"/>
      <c r="AC2245" s="39"/>
    </row>
    <row r="2246" spans="1:29" ht="10.5" customHeight="1">
      <c r="A2246" s="25" t="s">
        <v>2973</v>
      </c>
      <c r="B2246" s="26" t="s">
        <v>2974</v>
      </c>
      <c r="C2246" s="27">
        <v>13</v>
      </c>
      <c r="D2246" s="27" t="s">
        <v>220</v>
      </c>
      <c r="E2246" s="28">
        <v>84</v>
      </c>
      <c r="F2246" s="28">
        <v>1092</v>
      </c>
      <c r="G2246" s="28"/>
      <c r="H2246" s="28">
        <f>K2246/C2246</f>
        <v>8</v>
      </c>
      <c r="I2246" s="28">
        <f>L2246/C2246</f>
        <v>10</v>
      </c>
      <c r="J2246" s="29">
        <v>4.4999999999999998E-2</v>
      </c>
      <c r="K2246" s="28">
        <v>104</v>
      </c>
      <c r="L2246" s="28">
        <v>130</v>
      </c>
      <c r="M2246" s="29"/>
      <c r="N2246" s="30"/>
      <c r="O2246" s="27">
        <v>85</v>
      </c>
      <c r="P2246" s="27">
        <v>8508</v>
      </c>
      <c r="Q2246" s="27" t="s">
        <v>107</v>
      </c>
      <c r="R2246" s="31">
        <f>VLOOKUP(Q2246,[1]Страна!D$1:F$120,2,FALSE)</f>
        <v>0.03</v>
      </c>
      <c r="S2246" s="32" t="s">
        <v>1596</v>
      </c>
      <c r="T2246" s="27" t="str">
        <f>VLOOKUP(S2246,[1]Страна!$A$2:$B$246,2,0)</f>
        <v xml:space="preserve">ВЬЕТНАМ </v>
      </c>
      <c r="W2246" s="34"/>
      <c r="X2246" s="35"/>
      <c r="Y2246" s="35"/>
      <c r="Z2246" s="36"/>
      <c r="AA2246" s="37"/>
      <c r="AB2246" s="38"/>
      <c r="AC2246" s="39"/>
    </row>
    <row r="2247" spans="1:29" ht="10.5" customHeight="1">
      <c r="A2247" s="25" t="s">
        <v>2975</v>
      </c>
      <c r="B2247" s="26" t="s">
        <v>2976</v>
      </c>
      <c r="C2247" s="27">
        <v>10</v>
      </c>
      <c r="D2247" s="27" t="s">
        <v>220</v>
      </c>
      <c r="E2247" s="28">
        <v>84</v>
      </c>
      <c r="F2247" s="28">
        <v>840</v>
      </c>
      <c r="G2247" s="28"/>
      <c r="H2247" s="28">
        <f>K2247/C2247</f>
        <v>8</v>
      </c>
      <c r="I2247" s="28">
        <f>L2247/C2247</f>
        <v>10</v>
      </c>
      <c r="J2247" s="29">
        <v>4.4999999999999998E-2</v>
      </c>
      <c r="K2247" s="28">
        <v>80</v>
      </c>
      <c r="L2247" s="28">
        <v>100</v>
      </c>
      <c r="M2247" s="29"/>
      <c r="N2247" s="30"/>
      <c r="O2247" s="27">
        <v>85</v>
      </c>
      <c r="P2247" s="27">
        <v>8508</v>
      </c>
      <c r="Q2247" s="27" t="s">
        <v>107</v>
      </c>
      <c r="R2247" s="31">
        <f>VLOOKUP(Q2247,[1]Страна!D$1:F$120,2,FALSE)</f>
        <v>0.03</v>
      </c>
      <c r="S2247" s="32" t="s">
        <v>1596</v>
      </c>
      <c r="T2247" s="27" t="str">
        <f>VLOOKUP(S2247,[1]Страна!$A$2:$B$246,2,0)</f>
        <v xml:space="preserve">ВЬЕТНАМ </v>
      </c>
      <c r="W2247" s="34"/>
      <c r="X2247" s="35"/>
      <c r="Y2247" s="35"/>
      <c r="Z2247" s="36"/>
      <c r="AA2247" s="37"/>
      <c r="AB2247" s="38"/>
      <c r="AC2247" s="39"/>
    </row>
    <row r="2248" spans="1:29" ht="10.5" customHeight="1">
      <c r="A2248" s="25" t="s">
        <v>2977</v>
      </c>
      <c r="B2248" s="26" t="s">
        <v>2978</v>
      </c>
      <c r="C2248" s="27">
        <v>7</v>
      </c>
      <c r="D2248" s="27" t="s">
        <v>220</v>
      </c>
      <c r="E2248" s="28">
        <v>100</v>
      </c>
      <c r="F2248" s="28">
        <v>700</v>
      </c>
      <c r="G2248" s="28"/>
      <c r="H2248" s="28">
        <f>K2248/C2248</f>
        <v>5</v>
      </c>
      <c r="I2248" s="28">
        <f>L2248/C2248</f>
        <v>6</v>
      </c>
      <c r="J2248" s="29">
        <v>4.4999999999999998E-2</v>
      </c>
      <c r="K2248" s="28">
        <v>35</v>
      </c>
      <c r="L2248" s="28">
        <v>42</v>
      </c>
      <c r="M2248" s="29"/>
      <c r="N2248" s="30"/>
      <c r="O2248" s="27">
        <v>85</v>
      </c>
      <c r="P2248" s="27">
        <v>8508</v>
      </c>
      <c r="Q2248" s="27" t="s">
        <v>107</v>
      </c>
      <c r="R2248" s="31">
        <f>VLOOKUP(Q2248,[1]Страна!D$1:F$120,2,FALSE)</f>
        <v>0.03</v>
      </c>
      <c r="S2248" s="32" t="s">
        <v>1596</v>
      </c>
      <c r="T2248" s="27" t="str">
        <f>VLOOKUP(S2248,[1]Страна!$A$2:$B$246,2,0)</f>
        <v xml:space="preserve">ВЬЕТНАМ </v>
      </c>
      <c r="W2248" s="34"/>
      <c r="X2248" s="35"/>
      <c r="Y2248" s="35"/>
      <c r="Z2248" s="36"/>
      <c r="AA2248" s="37"/>
      <c r="AB2248" s="38"/>
      <c r="AC2248" s="39"/>
    </row>
    <row r="2249" spans="1:29" ht="10.5" customHeight="1">
      <c r="A2249" s="25" t="s">
        <v>2979</v>
      </c>
      <c r="B2249" s="26" t="s">
        <v>2980</v>
      </c>
      <c r="C2249" s="27">
        <v>10</v>
      </c>
      <c r="D2249" s="27" t="s">
        <v>220</v>
      </c>
      <c r="E2249" s="28">
        <v>100</v>
      </c>
      <c r="F2249" s="28">
        <v>1000</v>
      </c>
      <c r="G2249" s="28"/>
      <c r="H2249" s="28">
        <f>K2249/C2249</f>
        <v>5</v>
      </c>
      <c r="I2249" s="28">
        <f>L2249/C2249</f>
        <v>6</v>
      </c>
      <c r="J2249" s="29">
        <v>4.4999999999999998E-2</v>
      </c>
      <c r="K2249" s="28">
        <v>50</v>
      </c>
      <c r="L2249" s="28">
        <v>60</v>
      </c>
      <c r="M2249" s="29"/>
      <c r="N2249" s="30"/>
      <c r="O2249" s="27">
        <v>85</v>
      </c>
      <c r="P2249" s="27">
        <v>8508</v>
      </c>
      <c r="Q2249" s="27" t="s">
        <v>107</v>
      </c>
      <c r="R2249" s="31">
        <f>VLOOKUP(Q2249,[1]Страна!D$1:F$120,2,FALSE)</f>
        <v>0.03</v>
      </c>
      <c r="S2249" s="32" t="s">
        <v>1596</v>
      </c>
      <c r="T2249" s="27" t="str">
        <f>VLOOKUP(S2249,[1]Страна!$A$2:$B$246,2,0)</f>
        <v xml:space="preserve">ВЬЕТНАМ </v>
      </c>
      <c r="W2249" s="34"/>
      <c r="X2249" s="35"/>
      <c r="Y2249" s="35"/>
      <c r="Z2249" s="36"/>
      <c r="AA2249" s="37"/>
      <c r="AB2249" s="38"/>
      <c r="AC2249" s="39"/>
    </row>
    <row r="2250" spans="1:29" ht="10.5" customHeight="1">
      <c r="A2250" s="25" t="s">
        <v>2981</v>
      </c>
      <c r="B2250" s="26" t="s">
        <v>2982</v>
      </c>
      <c r="C2250" s="27">
        <v>2</v>
      </c>
      <c r="D2250" s="27" t="s">
        <v>26</v>
      </c>
      <c r="E2250" s="28"/>
      <c r="F2250" s="28"/>
      <c r="G2250" s="28"/>
      <c r="H2250" s="28">
        <v>9.5</v>
      </c>
      <c r="I2250" s="28">
        <v>10.199999999999999</v>
      </c>
      <c r="J2250" s="29">
        <v>6.1249999999999999E-2</v>
      </c>
      <c r="K2250" s="28">
        <f>H2250*C2250</f>
        <v>19</v>
      </c>
      <c r="L2250" s="28">
        <f>I2250*C2250</f>
        <v>20.399999999999999</v>
      </c>
      <c r="M2250" s="29">
        <f>J2250*C2250</f>
        <v>0.1225</v>
      </c>
      <c r="N2250" s="30"/>
      <c r="O2250" s="27">
        <v>85</v>
      </c>
      <c r="P2250" s="27">
        <v>8508</v>
      </c>
      <c r="Q2250" s="27" t="s">
        <v>107</v>
      </c>
      <c r="R2250" s="31">
        <f>VLOOKUP(Q2250,[1]Страна!D$1:F$120,2,FALSE)</f>
        <v>0.03</v>
      </c>
      <c r="S2250" s="32" t="s">
        <v>131</v>
      </c>
      <c r="T2250" s="27" t="str">
        <f>VLOOKUP(S2250,[1]Страна!$A$2:$B$246,2,0)</f>
        <v>КОРЕЯ</v>
      </c>
      <c r="W2250" s="34"/>
      <c r="X2250" s="35"/>
      <c r="Y2250" s="35"/>
      <c r="Z2250" s="36"/>
      <c r="AA2250" s="37"/>
      <c r="AB2250" s="38"/>
      <c r="AC2250" s="39"/>
    </row>
    <row r="2251" spans="1:29" ht="10.5" customHeight="1">
      <c r="A2251" s="72" t="s">
        <v>2983</v>
      </c>
      <c r="B2251" s="73" t="s">
        <v>2984</v>
      </c>
      <c r="C2251" s="69">
        <v>1</v>
      </c>
      <c r="D2251" s="70" t="s">
        <v>220</v>
      </c>
      <c r="E2251" s="60">
        <v>146</v>
      </c>
      <c r="F2251" s="66">
        <f>C2251*E2251</f>
        <v>146</v>
      </c>
      <c r="G2251" s="28"/>
      <c r="H2251" s="28">
        <f>K2251/E2251</f>
        <v>3.4246575342465752E-2</v>
      </c>
      <c r="I2251" s="28">
        <f>L2251/E2251</f>
        <v>4.1095890410958902E-2</v>
      </c>
      <c r="J2251" s="29"/>
      <c r="K2251" s="74">
        <v>5</v>
      </c>
      <c r="L2251" s="74">
        <v>6</v>
      </c>
      <c r="M2251" s="29"/>
      <c r="N2251" s="30"/>
      <c r="O2251" s="27">
        <v>85</v>
      </c>
      <c r="P2251" s="27">
        <v>8508</v>
      </c>
      <c r="Q2251" s="27" t="s">
        <v>2970</v>
      </c>
      <c r="R2251" s="31">
        <v>0.03</v>
      </c>
      <c r="S2251" s="75" t="s">
        <v>1596</v>
      </c>
      <c r="T2251" s="27" t="str">
        <f>VLOOKUP(S2251,[1]Страна!$A$2:$B$246,2,0)</f>
        <v xml:space="preserve">ВЬЕТНАМ </v>
      </c>
      <c r="W2251" s="34"/>
      <c r="X2251" s="35"/>
      <c r="Y2251" s="35"/>
      <c r="Z2251" s="36"/>
      <c r="AA2251" s="37"/>
      <c r="AB2251" s="38"/>
      <c r="AC2251" s="39"/>
    </row>
    <row r="2252" spans="1:29" ht="10.5" customHeight="1">
      <c r="A2252" s="25">
        <v>102924</v>
      </c>
      <c r="B2252" s="26" t="s">
        <v>2985</v>
      </c>
      <c r="C2252" s="27">
        <v>2</v>
      </c>
      <c r="D2252" s="27" t="s">
        <v>26</v>
      </c>
      <c r="E2252" s="28">
        <v>4947</v>
      </c>
      <c r="F2252" s="28">
        <v>9894</v>
      </c>
      <c r="G2252" s="28">
        <v>296.82</v>
      </c>
      <c r="H2252" s="28">
        <v>4.3</v>
      </c>
      <c r="I2252" s="28">
        <v>8</v>
      </c>
      <c r="J2252" s="29">
        <v>4.9500000000000002E-2</v>
      </c>
      <c r="K2252" s="28">
        <v>8.6</v>
      </c>
      <c r="L2252" s="28">
        <v>16</v>
      </c>
      <c r="M2252" s="29">
        <f t="shared" ref="M2252:M2259" si="198">C2252*J2252</f>
        <v>9.9000000000000005E-2</v>
      </c>
      <c r="N2252" s="30">
        <v>8806087263312</v>
      </c>
      <c r="O2252" s="27">
        <v>85</v>
      </c>
      <c r="P2252" s="27">
        <v>8508</v>
      </c>
      <c r="Q2252" s="27" t="s">
        <v>107</v>
      </c>
      <c r="R2252" s="31">
        <f>VLOOKUP(Q2252,[1]Страна!D$1:F$120,2,FALSE)</f>
        <v>0.03</v>
      </c>
      <c r="S2252" s="32" t="s">
        <v>1596</v>
      </c>
      <c r="T2252" s="27" t="str">
        <f>VLOOKUP(S2252,[1]Страна!$A$2:$B$246,2,0)</f>
        <v xml:space="preserve">ВЬЕТНАМ </v>
      </c>
      <c r="W2252" s="40"/>
      <c r="X2252" s="35"/>
      <c r="Y2252" s="35"/>
      <c r="Z2252" s="36"/>
      <c r="AA2252" s="37"/>
      <c r="AB2252" s="38"/>
      <c r="AC2252" s="39"/>
    </row>
    <row r="2253" spans="1:29" ht="10.5" customHeight="1">
      <c r="A2253" s="25">
        <v>103000</v>
      </c>
      <c r="B2253" s="26" t="s">
        <v>2986</v>
      </c>
      <c r="C2253" s="27">
        <v>2</v>
      </c>
      <c r="D2253" s="27" t="s">
        <v>26</v>
      </c>
      <c r="E2253" s="28">
        <v>4930</v>
      </c>
      <c r="F2253" s="28">
        <v>9860</v>
      </c>
      <c r="G2253" s="28">
        <v>295.8</v>
      </c>
      <c r="H2253" s="28">
        <v>3.6</v>
      </c>
      <c r="I2253" s="28">
        <v>4</v>
      </c>
      <c r="J2253" s="29">
        <v>4.1250000000000002E-2</v>
      </c>
      <c r="K2253" s="28">
        <v>7.2</v>
      </c>
      <c r="L2253" s="28">
        <v>8</v>
      </c>
      <c r="M2253" s="29">
        <f t="shared" si="198"/>
        <v>8.2500000000000004E-2</v>
      </c>
      <c r="N2253" s="30">
        <v>8806087263329</v>
      </c>
      <c r="O2253" s="27">
        <v>85</v>
      </c>
      <c r="P2253" s="27">
        <v>8508</v>
      </c>
      <c r="Q2253" s="27" t="s">
        <v>107</v>
      </c>
      <c r="R2253" s="31">
        <f>VLOOKUP(Q2253,[1]Страна!D$1:F$120,2,FALSE)</f>
        <v>0.03</v>
      </c>
      <c r="S2253" s="32" t="s">
        <v>1596</v>
      </c>
      <c r="T2253" s="27" t="str">
        <f>VLOOKUP(S2253,[1]Страна!$A$2:$B$246,2,0)</f>
        <v xml:space="preserve">ВЬЕТНАМ </v>
      </c>
      <c r="W2253" s="34"/>
      <c r="X2253" s="35"/>
      <c r="Y2253" s="35"/>
      <c r="Z2253" s="36"/>
      <c r="AA2253" s="37"/>
      <c r="AB2253" s="38"/>
      <c r="AC2253" s="39"/>
    </row>
    <row r="2254" spans="1:29" ht="10.5" customHeight="1">
      <c r="A2254" s="25">
        <v>52426</v>
      </c>
      <c r="B2254" s="26" t="s">
        <v>2987</v>
      </c>
      <c r="C2254" s="27">
        <v>3</v>
      </c>
      <c r="D2254" s="27" t="s">
        <v>26</v>
      </c>
      <c r="E2254" s="28">
        <v>4446</v>
      </c>
      <c r="F2254" s="28">
        <v>13338</v>
      </c>
      <c r="G2254" s="28">
        <v>400.14</v>
      </c>
      <c r="H2254" s="28">
        <v>4.5</v>
      </c>
      <c r="I2254" s="28">
        <v>6</v>
      </c>
      <c r="J2254" s="29">
        <v>5.6462999999999999E-2</v>
      </c>
      <c r="K2254" s="28">
        <v>13.5</v>
      </c>
      <c r="L2254" s="28">
        <v>18</v>
      </c>
      <c r="M2254" s="29">
        <f t="shared" si="198"/>
        <v>0.16938900000000001</v>
      </c>
      <c r="N2254" s="30">
        <v>8806084739933</v>
      </c>
      <c r="O2254" s="27">
        <v>85</v>
      </c>
      <c r="P2254" s="27">
        <v>8508</v>
      </c>
      <c r="Q2254" s="27" t="s">
        <v>107</v>
      </c>
      <c r="R2254" s="31">
        <f>VLOOKUP(Q2254,[1]Страна!D$1:F$120,2,FALSE)</f>
        <v>0.03</v>
      </c>
      <c r="S2254" s="32" t="s">
        <v>1596</v>
      </c>
      <c r="T2254" s="27" t="str">
        <f>VLOOKUP(S2254,[1]Страна!$A$2:$B$246,2,0)</f>
        <v xml:space="preserve">ВЬЕТНАМ </v>
      </c>
      <c r="W2254" s="34"/>
      <c r="X2254" s="35"/>
      <c r="Y2254" s="35"/>
      <c r="Z2254" s="36"/>
      <c r="AA2254" s="37"/>
      <c r="AB2254" s="38"/>
      <c r="AC2254" s="39"/>
    </row>
    <row r="2255" spans="1:29" ht="10.5" customHeight="1">
      <c r="A2255" s="25">
        <v>52427</v>
      </c>
      <c r="B2255" s="26" t="s">
        <v>2988</v>
      </c>
      <c r="C2255" s="27">
        <v>4</v>
      </c>
      <c r="D2255" s="27" t="s">
        <v>26</v>
      </c>
      <c r="E2255" s="28">
        <v>4446</v>
      </c>
      <c r="F2255" s="28">
        <v>17784</v>
      </c>
      <c r="G2255" s="28">
        <v>533.52</v>
      </c>
      <c r="H2255" s="28">
        <v>4.3</v>
      </c>
      <c r="I2255" s="28">
        <v>6</v>
      </c>
      <c r="J2255" s="29">
        <v>5.6462999999999999E-2</v>
      </c>
      <c r="K2255" s="28">
        <v>17.2</v>
      </c>
      <c r="L2255" s="28">
        <v>24</v>
      </c>
      <c r="M2255" s="29">
        <f t="shared" si="198"/>
        <v>0.225852</v>
      </c>
      <c r="N2255" s="30">
        <v>8806084739964</v>
      </c>
      <c r="O2255" s="27">
        <v>85</v>
      </c>
      <c r="P2255" s="27">
        <v>8508</v>
      </c>
      <c r="Q2255" s="27" t="s">
        <v>107</v>
      </c>
      <c r="R2255" s="31">
        <f>VLOOKUP(Q2255,[1]Страна!D$1:F$120,2,FALSE)</f>
        <v>0.03</v>
      </c>
      <c r="S2255" s="32" t="s">
        <v>1596</v>
      </c>
      <c r="T2255" s="27" t="str">
        <f>VLOOKUP(S2255,[1]Страна!$A$2:$B$246,2,0)</f>
        <v xml:space="preserve">ВЬЕТНАМ </v>
      </c>
      <c r="W2255" s="34"/>
      <c r="X2255" s="35"/>
      <c r="Y2255" s="35"/>
      <c r="Z2255" s="36"/>
      <c r="AA2255" s="37"/>
      <c r="AB2255" s="38"/>
      <c r="AC2255" s="39"/>
    </row>
    <row r="2256" spans="1:29" ht="10.5" customHeight="1">
      <c r="A2256" s="25">
        <v>221746</v>
      </c>
      <c r="B2256" s="26" t="s">
        <v>2989</v>
      </c>
      <c r="C2256" s="27">
        <v>1</v>
      </c>
      <c r="D2256" s="27" t="s">
        <v>26</v>
      </c>
      <c r="E2256" s="28">
        <v>4922</v>
      </c>
      <c r="F2256" s="28">
        <v>4922</v>
      </c>
      <c r="G2256" s="28">
        <v>147.66</v>
      </c>
      <c r="H2256" s="28">
        <v>4.5</v>
      </c>
      <c r="I2256" s="28">
        <v>5.2</v>
      </c>
      <c r="J2256" s="29">
        <v>5.6000000000000001E-2</v>
      </c>
      <c r="K2256" s="28">
        <v>4.5</v>
      </c>
      <c r="L2256" s="28">
        <v>5.2</v>
      </c>
      <c r="M2256" s="29">
        <f t="shared" si="198"/>
        <v>5.6000000000000001E-2</v>
      </c>
      <c r="N2256" s="30">
        <v>0</v>
      </c>
      <c r="O2256" s="27">
        <v>85</v>
      </c>
      <c r="P2256" s="27">
        <v>8508</v>
      </c>
      <c r="Q2256" s="27" t="s">
        <v>107</v>
      </c>
      <c r="R2256" s="31">
        <f>VLOOKUP(Q2256,[1]Страна!D$1:F$120,2,FALSE)</f>
        <v>0.03</v>
      </c>
      <c r="S2256" s="32" t="s">
        <v>1596</v>
      </c>
      <c r="T2256" s="27" t="str">
        <f>VLOOKUP(S2256,[1]Страна!$A$2:$B$246,2,0)</f>
        <v xml:space="preserve">ВЬЕТНАМ </v>
      </c>
      <c r="W2256" s="34"/>
      <c r="X2256" s="35"/>
      <c r="Y2256" s="35"/>
      <c r="Z2256" s="36"/>
      <c r="AA2256" s="37"/>
      <c r="AB2256" s="38"/>
      <c r="AC2256" s="39"/>
    </row>
    <row r="2257" spans="1:29" ht="10.5" customHeight="1">
      <c r="A2257" s="25">
        <v>221747</v>
      </c>
      <c r="B2257" s="26" t="s">
        <v>2990</v>
      </c>
      <c r="C2257" s="27">
        <v>1</v>
      </c>
      <c r="D2257" s="27" t="s">
        <v>26</v>
      </c>
      <c r="E2257" s="28">
        <v>4913</v>
      </c>
      <c r="F2257" s="28">
        <v>4913</v>
      </c>
      <c r="G2257" s="28">
        <v>147.38999999999999</v>
      </c>
      <c r="H2257" s="28">
        <v>4.3</v>
      </c>
      <c r="I2257" s="28">
        <v>7.6</v>
      </c>
      <c r="J2257" s="29">
        <v>5.6640000000000003E-2</v>
      </c>
      <c r="K2257" s="28">
        <v>4.3</v>
      </c>
      <c r="L2257" s="28">
        <v>7.6</v>
      </c>
      <c r="M2257" s="29">
        <f t="shared" si="198"/>
        <v>5.6640000000000003E-2</v>
      </c>
      <c r="N2257" s="30">
        <v>0</v>
      </c>
      <c r="O2257" s="27">
        <v>85</v>
      </c>
      <c r="P2257" s="27">
        <v>8508</v>
      </c>
      <c r="Q2257" s="27" t="s">
        <v>107</v>
      </c>
      <c r="R2257" s="31">
        <f>VLOOKUP(Q2257,[1]Страна!D$1:F$120,2,FALSE)</f>
        <v>0.03</v>
      </c>
      <c r="S2257" s="32" t="s">
        <v>1596</v>
      </c>
      <c r="T2257" s="27" t="str">
        <f>VLOOKUP(S2257,[1]Страна!$A$2:$B$246,2,0)</f>
        <v xml:space="preserve">ВЬЕТНАМ </v>
      </c>
      <c r="W2257" s="34"/>
      <c r="X2257" s="35"/>
      <c r="Y2257" s="35"/>
      <c r="Z2257" s="36"/>
      <c r="AA2257" s="37"/>
      <c r="AB2257" s="38"/>
      <c r="AC2257" s="39"/>
    </row>
    <row r="2258" spans="1:29" ht="10.5" customHeight="1">
      <c r="A2258" s="25">
        <v>220094</v>
      </c>
      <c r="B2258" s="26" t="s">
        <v>2991</v>
      </c>
      <c r="C2258" s="27">
        <v>2</v>
      </c>
      <c r="D2258" s="27" t="s">
        <v>26</v>
      </c>
      <c r="E2258" s="28">
        <v>4420</v>
      </c>
      <c r="F2258" s="28">
        <v>8840</v>
      </c>
      <c r="G2258" s="28">
        <v>265.2</v>
      </c>
      <c r="H2258" s="28">
        <v>4.3</v>
      </c>
      <c r="I2258" s="28">
        <v>4.5</v>
      </c>
      <c r="J2258" s="29">
        <v>5.568E-2</v>
      </c>
      <c r="K2258" s="28">
        <v>8.6</v>
      </c>
      <c r="L2258" s="28">
        <v>9</v>
      </c>
      <c r="M2258" s="29">
        <f t="shared" si="198"/>
        <v>0.11136</v>
      </c>
      <c r="N2258" s="30">
        <v>0</v>
      </c>
      <c r="O2258" s="27">
        <v>85</v>
      </c>
      <c r="P2258" s="27">
        <v>8508</v>
      </c>
      <c r="Q2258" s="27" t="s">
        <v>2970</v>
      </c>
      <c r="R2258" s="31">
        <f>VLOOKUP(Q2258,[1]Страна!D$1:F$120,2,FALSE)</f>
        <v>0.03</v>
      </c>
      <c r="S2258" s="32" t="s">
        <v>1596</v>
      </c>
      <c r="T2258" s="27" t="str">
        <f>VLOOKUP(S2258,[1]Страна!$A$2:$B$246,2,0)</f>
        <v xml:space="preserve">ВЬЕТНАМ </v>
      </c>
      <c r="W2258" s="34"/>
      <c r="X2258" s="35"/>
      <c r="Y2258" s="35"/>
      <c r="Z2258" s="36"/>
      <c r="AA2258" s="37"/>
      <c r="AB2258" s="38"/>
      <c r="AC2258" s="39"/>
    </row>
    <row r="2259" spans="1:29" ht="10.5" customHeight="1">
      <c r="A2259" s="25" t="s">
        <v>2992</v>
      </c>
      <c r="B2259" s="26" t="s">
        <v>2991</v>
      </c>
      <c r="C2259" s="27"/>
      <c r="D2259" s="27"/>
      <c r="E2259" s="28"/>
      <c r="F2259" s="28"/>
      <c r="G2259" s="28"/>
      <c r="H2259" s="28">
        <v>6.0666666666666664</v>
      </c>
      <c r="I2259" s="28">
        <v>7.5</v>
      </c>
      <c r="J2259" s="29">
        <v>5.568E-2</v>
      </c>
      <c r="K2259" s="28"/>
      <c r="L2259" s="28"/>
      <c r="M2259" s="29">
        <f t="shared" si="198"/>
        <v>0</v>
      </c>
      <c r="N2259" s="30"/>
      <c r="O2259" s="27"/>
      <c r="P2259" s="27"/>
      <c r="Q2259" s="27" t="s">
        <v>2970</v>
      </c>
      <c r="R2259" s="31">
        <f>VLOOKUP(Q2259,[1]Страна!D$1:F$120,2,FALSE)</f>
        <v>0.03</v>
      </c>
      <c r="S2259" s="32" t="s">
        <v>1596</v>
      </c>
      <c r="T2259" s="27" t="str">
        <f>VLOOKUP(S2259,[1]Страна!$A$2:$B$246,2,0)</f>
        <v xml:space="preserve">ВЬЕТНАМ </v>
      </c>
      <c r="W2259" s="34"/>
      <c r="X2259" s="35"/>
      <c r="Y2259" s="35"/>
      <c r="Z2259" s="36"/>
      <c r="AA2259" s="37"/>
      <c r="AB2259" s="38"/>
      <c r="AC2259" s="39"/>
    </row>
    <row r="2260" spans="1:29" ht="10.5" customHeight="1">
      <c r="A2260" s="25" t="s">
        <v>2993</v>
      </c>
      <c r="B2260" s="26" t="s">
        <v>2994</v>
      </c>
      <c r="C2260" s="27">
        <v>20</v>
      </c>
      <c r="D2260" s="27" t="s">
        <v>26</v>
      </c>
      <c r="E2260" s="28"/>
      <c r="F2260" s="28"/>
      <c r="G2260" s="28"/>
      <c r="H2260" s="28">
        <v>9</v>
      </c>
      <c r="I2260" s="28">
        <v>10</v>
      </c>
      <c r="J2260" s="29">
        <v>6.1249999999999999E-2</v>
      </c>
      <c r="K2260" s="28">
        <f>H2260*C2260</f>
        <v>180</v>
      </c>
      <c r="L2260" s="28">
        <f>I2260*C2260</f>
        <v>200</v>
      </c>
      <c r="M2260" s="29">
        <f>J2260*C2260</f>
        <v>1.2250000000000001</v>
      </c>
      <c r="N2260" s="30"/>
      <c r="O2260" s="27">
        <v>85</v>
      </c>
      <c r="P2260" s="27">
        <v>8508</v>
      </c>
      <c r="Q2260" s="27" t="s">
        <v>107</v>
      </c>
      <c r="R2260" s="31">
        <f>VLOOKUP(Q2260,[1]Страна!D$1:F$120,2,FALSE)</f>
        <v>0.03</v>
      </c>
      <c r="S2260" s="32" t="s">
        <v>1596</v>
      </c>
      <c r="T2260" s="27" t="str">
        <f>VLOOKUP(S2260,[1]Страна!$A$2:$B$246,2,0)</f>
        <v xml:space="preserve">ВЬЕТНАМ </v>
      </c>
      <c r="W2260" s="34"/>
      <c r="X2260" s="35"/>
      <c r="Y2260" s="35"/>
      <c r="Z2260" s="36"/>
      <c r="AA2260" s="37"/>
      <c r="AB2260" s="38"/>
      <c r="AC2260" s="39"/>
    </row>
    <row r="2261" spans="1:29" ht="10.5" customHeight="1">
      <c r="A2261" s="25" t="s">
        <v>2995</v>
      </c>
      <c r="B2261" s="26" t="s">
        <v>2996</v>
      </c>
      <c r="C2261" s="27"/>
      <c r="D2261" s="27"/>
      <c r="E2261" s="28"/>
      <c r="F2261" s="28"/>
      <c r="G2261" s="28"/>
      <c r="H2261" s="28">
        <v>6.0880829015544045</v>
      </c>
      <c r="I2261" s="28">
        <v>7.5025906735751295</v>
      </c>
      <c r="J2261" s="29">
        <v>5.568E-2</v>
      </c>
      <c r="K2261" s="28"/>
      <c r="L2261" s="28"/>
      <c r="M2261" s="29">
        <f>C2261*J2261</f>
        <v>0</v>
      </c>
      <c r="N2261" s="30"/>
      <c r="O2261" s="27"/>
      <c r="P2261" s="27"/>
      <c r="Q2261" s="27" t="s">
        <v>2970</v>
      </c>
      <c r="R2261" s="31">
        <f>VLOOKUP(Q2261,[1]Страна!D$1:F$120,2,FALSE)</f>
        <v>0.03</v>
      </c>
      <c r="S2261" s="32" t="s">
        <v>1596</v>
      </c>
      <c r="T2261" s="27" t="str">
        <f>VLOOKUP(S2261,[1]Страна!$A$2:$B$246,2,0)</f>
        <v xml:space="preserve">ВЬЕТНАМ </v>
      </c>
      <c r="W2261" s="34"/>
      <c r="X2261" s="35"/>
      <c r="Y2261" s="35"/>
      <c r="Z2261" s="36"/>
      <c r="AA2261" s="37"/>
      <c r="AB2261" s="38"/>
      <c r="AC2261" s="39"/>
    </row>
    <row r="2262" spans="1:29" ht="10.5" customHeight="1">
      <c r="A2262" s="41">
        <v>222139</v>
      </c>
      <c r="B2262" s="42" t="s">
        <v>2996</v>
      </c>
      <c r="C2262" s="43">
        <v>3</v>
      </c>
      <c r="D2262" s="44" t="s">
        <v>26</v>
      </c>
      <c r="E2262" s="45">
        <v>3740</v>
      </c>
      <c r="F2262" s="45">
        <v>11220</v>
      </c>
      <c r="G2262" s="46">
        <v>336.59999999999997</v>
      </c>
      <c r="H2262" s="46">
        <v>4.3</v>
      </c>
      <c r="I2262" s="46">
        <v>7.6</v>
      </c>
      <c r="J2262" s="47">
        <v>5.568E-2</v>
      </c>
      <c r="K2262" s="46">
        <v>12.899999999999999</v>
      </c>
      <c r="L2262" s="46">
        <v>22.799999999999997</v>
      </c>
      <c r="M2262" s="47">
        <v>0.16703999999999999</v>
      </c>
      <c r="N2262" s="48" t="s">
        <v>2997</v>
      </c>
      <c r="O2262" s="49">
        <v>85</v>
      </c>
      <c r="P2262" s="49">
        <v>8508</v>
      </c>
      <c r="Q2262" s="49" t="s">
        <v>107</v>
      </c>
      <c r="R2262" s="50">
        <v>0.03</v>
      </c>
      <c r="S2262" s="51" t="s">
        <v>1596</v>
      </c>
      <c r="T2262" s="27" t="str">
        <f>VLOOKUP(S2262,[1]Страна!$A$2:$B$246,2,0)</f>
        <v xml:space="preserve">ВЬЕТНАМ </v>
      </c>
      <c r="W2262" s="34"/>
      <c r="X2262" s="35"/>
      <c r="Y2262" s="35"/>
      <c r="Z2262" s="36"/>
      <c r="AA2262" s="37"/>
      <c r="AB2262" s="38"/>
      <c r="AC2262" s="39"/>
    </row>
    <row r="2263" spans="1:29" ht="10.5" customHeight="1">
      <c r="A2263" s="25" t="s">
        <v>2998</v>
      </c>
      <c r="B2263" s="26" t="s">
        <v>2999</v>
      </c>
      <c r="C2263" s="27"/>
      <c r="D2263" s="27"/>
      <c r="E2263" s="28"/>
      <c r="F2263" s="28"/>
      <c r="G2263" s="28"/>
      <c r="H2263" s="28">
        <v>6.4666666666666668</v>
      </c>
      <c r="I2263" s="28">
        <v>7.8</v>
      </c>
      <c r="J2263" s="29">
        <v>2.75E-2</v>
      </c>
      <c r="K2263" s="28"/>
      <c r="L2263" s="28"/>
      <c r="M2263" s="29">
        <f>C2263*J2263</f>
        <v>0</v>
      </c>
      <c r="N2263" s="30"/>
      <c r="O2263" s="27"/>
      <c r="P2263" s="27"/>
      <c r="Q2263" s="27" t="s">
        <v>2970</v>
      </c>
      <c r="R2263" s="31">
        <f>VLOOKUP(Q2263,[1]Страна!D$1:F$120,2,FALSE)</f>
        <v>0.03</v>
      </c>
      <c r="S2263" s="32" t="s">
        <v>1596</v>
      </c>
      <c r="T2263" s="27" t="str">
        <f>VLOOKUP(S2263,[1]Страна!$A$2:$B$246,2,0)</f>
        <v xml:space="preserve">ВЬЕТНАМ </v>
      </c>
      <c r="W2263" s="40"/>
      <c r="X2263" s="35"/>
      <c r="Y2263" s="35"/>
      <c r="Z2263" s="36"/>
      <c r="AA2263" s="37"/>
      <c r="AB2263" s="38"/>
      <c r="AC2263" s="39"/>
    </row>
    <row r="2264" spans="1:29" ht="10.5" customHeight="1">
      <c r="A2264" s="25" t="s">
        <v>3000</v>
      </c>
      <c r="B2264" s="26" t="s">
        <v>2999</v>
      </c>
      <c r="C2264" s="27">
        <v>30</v>
      </c>
      <c r="D2264" s="27" t="s">
        <v>220</v>
      </c>
      <c r="E2264" s="28">
        <v>80</v>
      </c>
      <c r="F2264" s="28">
        <f>C2264*E2264</f>
        <v>2400</v>
      </c>
      <c r="G2264" s="28"/>
      <c r="H2264" s="28">
        <v>4.5</v>
      </c>
      <c r="I2264" s="28">
        <v>7.2</v>
      </c>
      <c r="J2264" s="29">
        <v>6.4416000000000001E-2</v>
      </c>
      <c r="K2264" s="28"/>
      <c r="L2264" s="28"/>
      <c r="M2264" s="29">
        <f>C2264*J2264</f>
        <v>1.93248</v>
      </c>
      <c r="N2264" s="30"/>
      <c r="O2264" s="27">
        <v>85</v>
      </c>
      <c r="P2264" s="27">
        <v>8508</v>
      </c>
      <c r="Q2264" s="27" t="s">
        <v>2970</v>
      </c>
      <c r="R2264" s="31">
        <f>VLOOKUP(Q2264,[1]Страна!D$1:F$120,2,FALSE)</f>
        <v>0.03</v>
      </c>
      <c r="S2264" s="32" t="s">
        <v>1596</v>
      </c>
      <c r="T2264" s="27" t="str">
        <f>VLOOKUP(S2264,[1]Страна!$A$2:$B$246,2,0)</f>
        <v xml:space="preserve">ВЬЕТНАМ </v>
      </c>
      <c r="W2264" s="34"/>
      <c r="X2264" s="35"/>
      <c r="Y2264" s="35"/>
      <c r="Z2264" s="36"/>
      <c r="AA2264" s="37"/>
      <c r="AB2264" s="38"/>
      <c r="AC2264" s="39"/>
    </row>
    <row r="2265" spans="1:29" ht="10.5" customHeight="1">
      <c r="A2265" s="25" t="s">
        <v>3001</v>
      </c>
      <c r="B2265" s="26" t="s">
        <v>3002</v>
      </c>
      <c r="C2265" s="27"/>
      <c r="D2265" s="27"/>
      <c r="E2265" s="28"/>
      <c r="F2265" s="28"/>
      <c r="G2265" s="28"/>
      <c r="H2265" s="28">
        <v>6.4666666666666668</v>
      </c>
      <c r="I2265" s="28">
        <v>7.8</v>
      </c>
      <c r="J2265" s="29">
        <v>2.75E-2</v>
      </c>
      <c r="K2265" s="28"/>
      <c r="L2265" s="28"/>
      <c r="M2265" s="29">
        <f>C2265*J2265</f>
        <v>0</v>
      </c>
      <c r="N2265" s="30"/>
      <c r="O2265" s="27"/>
      <c r="P2265" s="27"/>
      <c r="Q2265" s="27" t="s">
        <v>2970</v>
      </c>
      <c r="R2265" s="31">
        <f>VLOOKUP(Q2265,[1]Страна!D$1:F$120,2,FALSE)</f>
        <v>0.03</v>
      </c>
      <c r="S2265" s="32" t="s">
        <v>1596</v>
      </c>
      <c r="T2265" s="27" t="str">
        <f>VLOOKUP(S2265,[1]Страна!$A$2:$B$246,2,0)</f>
        <v xml:space="preserve">ВЬЕТНАМ </v>
      </c>
      <c r="W2265" s="34"/>
      <c r="X2265" s="35"/>
      <c r="Y2265" s="35"/>
      <c r="Z2265" s="36"/>
      <c r="AA2265" s="37"/>
      <c r="AB2265" s="38"/>
      <c r="AC2265" s="39"/>
    </row>
    <row r="2266" spans="1:29" ht="10.5" customHeight="1">
      <c r="A2266" s="25" t="s">
        <v>3003</v>
      </c>
      <c r="B2266" s="26" t="s">
        <v>3002</v>
      </c>
      <c r="C2266" s="27">
        <v>25</v>
      </c>
      <c r="D2266" s="27" t="s">
        <v>220</v>
      </c>
      <c r="E2266" s="28">
        <v>80</v>
      </c>
      <c r="F2266" s="28">
        <f>C2266*E2266</f>
        <v>2000</v>
      </c>
      <c r="G2266" s="28"/>
      <c r="H2266" s="28">
        <v>4.5</v>
      </c>
      <c r="I2266" s="28">
        <v>7</v>
      </c>
      <c r="J2266" s="29">
        <v>6.4416000000000001E-2</v>
      </c>
      <c r="K2266" s="28"/>
      <c r="L2266" s="28"/>
      <c r="M2266" s="29">
        <f>C2266*J2266</f>
        <v>1.6104000000000001</v>
      </c>
      <c r="N2266" s="30"/>
      <c r="O2266" s="27">
        <v>85</v>
      </c>
      <c r="P2266" s="27">
        <v>8508</v>
      </c>
      <c r="Q2266" s="27" t="s">
        <v>2970</v>
      </c>
      <c r="R2266" s="31">
        <f>VLOOKUP(Q2266,[1]Страна!D$1:F$120,2,FALSE)</f>
        <v>0.03</v>
      </c>
      <c r="S2266" s="32" t="s">
        <v>1596</v>
      </c>
      <c r="T2266" s="27" t="str">
        <f>VLOOKUP(S2266,[1]Страна!$A$2:$B$246,2,0)</f>
        <v xml:space="preserve">ВЬЕТНАМ </v>
      </c>
      <c r="W2266" s="34"/>
      <c r="X2266" s="35"/>
      <c r="Y2266" s="35"/>
      <c r="Z2266" s="36"/>
      <c r="AA2266" s="37"/>
      <c r="AB2266" s="38"/>
      <c r="AC2266" s="39"/>
    </row>
    <row r="2267" spans="1:29" ht="10.5" customHeight="1">
      <c r="A2267" s="25">
        <v>164899</v>
      </c>
      <c r="B2267" s="26" t="s">
        <v>3004</v>
      </c>
      <c r="C2267" s="27">
        <v>2</v>
      </c>
      <c r="D2267" s="27" t="s">
        <v>26</v>
      </c>
      <c r="E2267" s="28">
        <v>5355</v>
      </c>
      <c r="F2267" s="28">
        <v>10710</v>
      </c>
      <c r="G2267" s="28">
        <v>321.3</v>
      </c>
      <c r="H2267" s="28">
        <v>4.5</v>
      </c>
      <c r="I2267" s="28">
        <v>6</v>
      </c>
      <c r="J2267" s="29">
        <v>2.75E-2</v>
      </c>
      <c r="K2267" s="28">
        <v>9</v>
      </c>
      <c r="L2267" s="28">
        <v>12</v>
      </c>
      <c r="M2267" s="29">
        <f>C2267*J2267</f>
        <v>5.5E-2</v>
      </c>
      <c r="N2267" s="30">
        <v>8806087482393</v>
      </c>
      <c r="O2267" s="27">
        <v>85</v>
      </c>
      <c r="P2267" s="27">
        <v>8508</v>
      </c>
      <c r="Q2267" s="27" t="s">
        <v>2970</v>
      </c>
      <c r="R2267" s="31">
        <f>VLOOKUP(Q2267,[1]Страна!D$1:F$120,2,FALSE)</f>
        <v>0.03</v>
      </c>
      <c r="S2267" s="32" t="s">
        <v>1596</v>
      </c>
      <c r="T2267" s="27" t="str">
        <f>VLOOKUP(S2267,[1]Страна!$A$2:$B$246,2,0)</f>
        <v xml:space="preserve">ВЬЕТНАМ </v>
      </c>
      <c r="W2267" s="34"/>
      <c r="X2267" s="35"/>
      <c r="Y2267" s="35"/>
      <c r="Z2267" s="36"/>
      <c r="AA2267" s="37"/>
      <c r="AB2267" s="38"/>
      <c r="AC2267" s="39"/>
    </row>
    <row r="2268" spans="1:29" ht="10.5" customHeight="1">
      <c r="A2268" s="25" t="s">
        <v>3005</v>
      </c>
      <c r="B2268" s="26" t="s">
        <v>3006</v>
      </c>
      <c r="C2268" s="27">
        <v>18</v>
      </c>
      <c r="D2268" s="27" t="s">
        <v>26</v>
      </c>
      <c r="E2268" s="28"/>
      <c r="F2268" s="28"/>
      <c r="G2268" s="28"/>
      <c r="H2268" s="28">
        <v>7</v>
      </c>
      <c r="I2268" s="28">
        <v>10</v>
      </c>
      <c r="J2268" s="29">
        <v>6.1249999999999999E-2</v>
      </c>
      <c r="K2268" s="28">
        <f>H2268*C2268</f>
        <v>126</v>
      </c>
      <c r="L2268" s="28">
        <f>I2268*C2268</f>
        <v>180</v>
      </c>
      <c r="M2268" s="29">
        <f>J2268*C2268</f>
        <v>1.1025</v>
      </c>
      <c r="N2268" s="30"/>
      <c r="O2268" s="27">
        <v>85</v>
      </c>
      <c r="P2268" s="27">
        <v>8508</v>
      </c>
      <c r="Q2268" s="27" t="s">
        <v>107</v>
      </c>
      <c r="R2268" s="31">
        <f>VLOOKUP(Q2268,[1]Страна!D$1:F$120,2,FALSE)</f>
        <v>0.03</v>
      </c>
      <c r="S2268" s="32" t="s">
        <v>1596</v>
      </c>
      <c r="T2268" s="27" t="str">
        <f>VLOOKUP(S2268,[1]Страна!$A$2:$B$246,2,0)</f>
        <v xml:space="preserve">ВЬЕТНАМ </v>
      </c>
      <c r="W2268" s="34"/>
      <c r="X2268" s="35"/>
      <c r="Y2268" s="35"/>
      <c r="Z2268" s="36"/>
      <c r="AA2268" s="37"/>
      <c r="AB2268" s="38"/>
      <c r="AC2268" s="39"/>
    </row>
    <row r="2269" spans="1:29" ht="10.5" customHeight="1">
      <c r="A2269" s="25" t="s">
        <v>3007</v>
      </c>
      <c r="B2269" s="26" t="s">
        <v>3008</v>
      </c>
      <c r="C2269" s="27"/>
      <c r="D2269" s="27"/>
      <c r="E2269" s="28"/>
      <c r="F2269" s="28"/>
      <c r="G2269" s="28"/>
      <c r="H2269" s="28">
        <v>6.8</v>
      </c>
      <c r="I2269" s="28">
        <v>8.6</v>
      </c>
      <c r="J2269" s="29">
        <v>5.6462999999999999E-2</v>
      </c>
      <c r="K2269" s="28"/>
      <c r="L2269" s="28"/>
      <c r="M2269" s="29">
        <f>C2269*J2269</f>
        <v>0</v>
      </c>
      <c r="N2269" s="30"/>
      <c r="O2269" s="27"/>
      <c r="P2269" s="27"/>
      <c r="Q2269" s="27" t="s">
        <v>2970</v>
      </c>
      <c r="R2269" s="31">
        <f>VLOOKUP(Q2269,[1]Страна!D$1:F$120,2,FALSE)</f>
        <v>0.03</v>
      </c>
      <c r="S2269" s="32" t="s">
        <v>1596</v>
      </c>
      <c r="T2269" s="27" t="str">
        <f>VLOOKUP(S2269,[1]Страна!$A$2:$B$246,2,0)</f>
        <v xml:space="preserve">ВЬЕТНАМ </v>
      </c>
      <c r="W2269" s="34"/>
      <c r="X2269" s="35"/>
      <c r="Y2269" s="35"/>
      <c r="Z2269" s="36"/>
      <c r="AA2269" s="37"/>
      <c r="AB2269" s="38"/>
      <c r="AC2269" s="39"/>
    </row>
    <row r="2270" spans="1:29" ht="10.5" customHeight="1">
      <c r="A2270" s="25" t="s">
        <v>3009</v>
      </c>
      <c r="B2270" s="26" t="s">
        <v>3010</v>
      </c>
      <c r="C2270" s="27">
        <v>10</v>
      </c>
      <c r="D2270" s="27" t="s">
        <v>220</v>
      </c>
      <c r="E2270" s="28">
        <v>80</v>
      </c>
      <c r="F2270" s="28">
        <f>C2270*E2270</f>
        <v>800</v>
      </c>
      <c r="G2270" s="28"/>
      <c r="H2270" s="28">
        <v>6.7</v>
      </c>
      <c r="I2270" s="28">
        <v>7.8</v>
      </c>
      <c r="J2270" s="29">
        <v>5.6462999999999999E-2</v>
      </c>
      <c r="K2270" s="28"/>
      <c r="L2270" s="28"/>
      <c r="M2270" s="29">
        <f>C2270*J2270</f>
        <v>0.56462999999999997</v>
      </c>
      <c r="N2270" s="30"/>
      <c r="O2270" s="27"/>
      <c r="P2270" s="27"/>
      <c r="Q2270" s="27" t="s">
        <v>2970</v>
      </c>
      <c r="R2270" s="31">
        <f>VLOOKUP(Q2270,[1]Страна!D$1:F$120,2,FALSE)</f>
        <v>0.03</v>
      </c>
      <c r="S2270" s="32" t="s">
        <v>1596</v>
      </c>
      <c r="T2270" s="27" t="str">
        <f>VLOOKUP(S2270,[1]Страна!$A$2:$B$246,2,0)</f>
        <v xml:space="preserve">ВЬЕТНАМ </v>
      </c>
      <c r="W2270" s="34"/>
      <c r="X2270" s="35"/>
      <c r="Y2270" s="35"/>
      <c r="Z2270" s="36"/>
      <c r="AA2270" s="37"/>
      <c r="AB2270" s="38"/>
      <c r="AC2270" s="39"/>
    </row>
    <row r="2271" spans="1:29" ht="10.5" customHeight="1">
      <c r="A2271" s="25" t="s">
        <v>3011</v>
      </c>
      <c r="B2271" s="26" t="s">
        <v>3010</v>
      </c>
      <c r="C2271" s="27"/>
      <c r="D2271" s="27"/>
      <c r="E2271" s="28"/>
      <c r="F2271" s="28"/>
      <c r="G2271" s="28"/>
      <c r="H2271" s="28">
        <v>6.2</v>
      </c>
      <c r="I2271" s="28">
        <v>7.8</v>
      </c>
      <c r="J2271" s="29">
        <v>5.6462999999999999E-2</v>
      </c>
      <c r="K2271" s="28"/>
      <c r="L2271" s="28"/>
      <c r="M2271" s="29">
        <f>C2271*J2271</f>
        <v>0</v>
      </c>
      <c r="N2271" s="30"/>
      <c r="O2271" s="27"/>
      <c r="P2271" s="27"/>
      <c r="Q2271" s="27" t="s">
        <v>2970</v>
      </c>
      <c r="R2271" s="31">
        <f>VLOOKUP(Q2271,[1]Страна!D$1:F$120,2,FALSE)</f>
        <v>0.03</v>
      </c>
      <c r="S2271" s="32" t="s">
        <v>1596</v>
      </c>
      <c r="T2271" s="27" t="str">
        <f>VLOOKUP(S2271,[1]Страна!$A$2:$B$246,2,0)</f>
        <v xml:space="preserve">ВЬЕТНАМ </v>
      </c>
      <c r="W2271" s="34"/>
      <c r="X2271" s="35"/>
      <c r="Y2271" s="35"/>
      <c r="Z2271" s="36"/>
      <c r="AA2271" s="37"/>
      <c r="AB2271" s="38"/>
      <c r="AC2271" s="39"/>
    </row>
    <row r="2272" spans="1:29" ht="10.5" customHeight="1">
      <c r="A2272" s="25" t="s">
        <v>3012</v>
      </c>
      <c r="B2272" s="26" t="s">
        <v>3013</v>
      </c>
      <c r="C2272" s="27">
        <v>10</v>
      </c>
      <c r="D2272" s="27" t="s">
        <v>26</v>
      </c>
      <c r="E2272" s="28"/>
      <c r="F2272" s="28"/>
      <c r="G2272" s="28"/>
      <c r="H2272" s="28">
        <v>7</v>
      </c>
      <c r="I2272" s="28">
        <v>10</v>
      </c>
      <c r="J2272" s="29">
        <v>6.1249999999999999E-2</v>
      </c>
      <c r="K2272" s="28">
        <f>H2272*C2272</f>
        <v>70</v>
      </c>
      <c r="L2272" s="28">
        <f>I2272*C2272</f>
        <v>100</v>
      </c>
      <c r="M2272" s="29">
        <f>J2272*C2272</f>
        <v>0.61250000000000004</v>
      </c>
      <c r="N2272" s="30"/>
      <c r="O2272" s="27">
        <v>85</v>
      </c>
      <c r="P2272" s="27">
        <v>8508</v>
      </c>
      <c r="Q2272" s="27" t="s">
        <v>107</v>
      </c>
      <c r="R2272" s="31">
        <f>VLOOKUP(Q2272,[1]Страна!D$1:F$120,2,FALSE)</f>
        <v>0.03</v>
      </c>
      <c r="S2272" s="32" t="s">
        <v>1596</v>
      </c>
      <c r="T2272" s="27" t="str">
        <f>VLOOKUP(S2272,[1]Страна!$A$2:$B$246,2,0)</f>
        <v xml:space="preserve">ВЬЕТНАМ </v>
      </c>
      <c r="W2272" s="34"/>
      <c r="X2272" s="35"/>
      <c r="Y2272" s="35"/>
      <c r="Z2272" s="36"/>
      <c r="AA2272" s="37"/>
      <c r="AB2272" s="38"/>
      <c r="AC2272" s="39"/>
    </row>
    <row r="2273" spans="1:29" ht="10.5" customHeight="1">
      <c r="A2273" s="25" t="s">
        <v>3014</v>
      </c>
      <c r="B2273" s="26" t="s">
        <v>3015</v>
      </c>
      <c r="C2273" s="27">
        <v>5</v>
      </c>
      <c r="D2273" s="27" t="s">
        <v>220</v>
      </c>
      <c r="E2273" s="28">
        <v>80</v>
      </c>
      <c r="F2273" s="28">
        <f>C2273*E2273</f>
        <v>400</v>
      </c>
      <c r="G2273" s="28"/>
      <c r="H2273" s="28">
        <v>7.4</v>
      </c>
      <c r="I2273" s="28">
        <v>8.6</v>
      </c>
      <c r="J2273" s="29">
        <v>5.6462999999999999E-2</v>
      </c>
      <c r="K2273" s="28"/>
      <c r="L2273" s="28"/>
      <c r="M2273" s="29">
        <f>C2273*J2273</f>
        <v>0.28231499999999998</v>
      </c>
      <c r="N2273" s="30"/>
      <c r="O2273" s="27"/>
      <c r="P2273" s="27"/>
      <c r="Q2273" s="27" t="s">
        <v>2970</v>
      </c>
      <c r="R2273" s="31">
        <f>VLOOKUP(Q2273,[1]Страна!D$1:F$120,2,FALSE)</f>
        <v>0.03</v>
      </c>
      <c r="S2273" s="32" t="s">
        <v>1596</v>
      </c>
      <c r="T2273" s="27" t="str">
        <f>VLOOKUP(S2273,[1]Страна!$A$2:$B$246,2,0)</f>
        <v xml:space="preserve">ВЬЕТНАМ </v>
      </c>
      <c r="W2273" s="34"/>
      <c r="X2273" s="35"/>
      <c r="Y2273" s="35"/>
      <c r="Z2273" s="36"/>
      <c r="AA2273" s="37"/>
      <c r="AB2273" s="38"/>
      <c r="AC2273" s="39"/>
    </row>
    <row r="2274" spans="1:29" ht="10.5" customHeight="1">
      <c r="A2274" s="25">
        <v>167037</v>
      </c>
      <c r="B2274" s="26" t="s">
        <v>3016</v>
      </c>
      <c r="C2274" s="27">
        <v>1</v>
      </c>
      <c r="D2274" s="27" t="s">
        <v>26</v>
      </c>
      <c r="E2274" s="28">
        <v>6146</v>
      </c>
      <c r="F2274" s="28">
        <v>6146</v>
      </c>
      <c r="G2274" s="28">
        <v>184.38</v>
      </c>
      <c r="H2274" s="28">
        <v>5.4</v>
      </c>
      <c r="I2274" s="28">
        <v>6</v>
      </c>
      <c r="J2274" s="29">
        <v>5.6462999999999999E-2</v>
      </c>
      <c r="K2274" s="28">
        <v>5.4</v>
      </c>
      <c r="L2274" s="28">
        <v>6</v>
      </c>
      <c r="M2274" s="29">
        <f>C2274*J2274</f>
        <v>5.6462999999999999E-2</v>
      </c>
      <c r="N2274" s="30">
        <v>8806087482454</v>
      </c>
      <c r="O2274" s="27">
        <v>85</v>
      </c>
      <c r="P2274" s="27">
        <v>8508</v>
      </c>
      <c r="Q2274" s="27" t="s">
        <v>107</v>
      </c>
      <c r="R2274" s="31">
        <f>VLOOKUP(Q2274,[1]Страна!D$1:F$120,2,FALSE)</f>
        <v>0.03</v>
      </c>
      <c r="S2274" s="32" t="s">
        <v>1596</v>
      </c>
      <c r="T2274" s="27" t="str">
        <f>VLOOKUP(S2274,[1]Страна!$A$2:$B$246,2,0)</f>
        <v xml:space="preserve">ВЬЕТНАМ </v>
      </c>
      <c r="W2274" s="34"/>
      <c r="X2274" s="35"/>
      <c r="Y2274" s="35"/>
      <c r="Z2274" s="36"/>
      <c r="AA2274" s="37"/>
      <c r="AB2274" s="38"/>
      <c r="AC2274" s="39"/>
    </row>
    <row r="2275" spans="1:29" ht="10.5" customHeight="1">
      <c r="A2275" s="25">
        <v>214164</v>
      </c>
      <c r="B2275" s="26" t="s">
        <v>3017</v>
      </c>
      <c r="C2275" s="27">
        <v>1</v>
      </c>
      <c r="D2275" s="27" t="s">
        <v>26</v>
      </c>
      <c r="E2275" s="28">
        <v>6524</v>
      </c>
      <c r="F2275" s="28">
        <v>6524</v>
      </c>
      <c r="G2275" s="28">
        <v>195.72</v>
      </c>
      <c r="H2275" s="28">
        <v>5.4</v>
      </c>
      <c r="I2275" s="28">
        <v>6</v>
      </c>
      <c r="J2275" s="29">
        <v>6.1247999999999997E-2</v>
      </c>
      <c r="K2275" s="28">
        <v>5.4</v>
      </c>
      <c r="L2275" s="28">
        <v>6</v>
      </c>
      <c r="M2275" s="29">
        <v>6.1247999999999997E-2</v>
      </c>
      <c r="N2275" s="30" t="s">
        <v>3018</v>
      </c>
      <c r="O2275" s="27">
        <v>85</v>
      </c>
      <c r="P2275" s="27">
        <v>8508</v>
      </c>
      <c r="Q2275" s="27" t="s">
        <v>107</v>
      </c>
      <c r="R2275" s="31">
        <f>VLOOKUP(Q2275,[1]Страна!D$1:F$120,2,FALSE)</f>
        <v>0.03</v>
      </c>
      <c r="S2275" s="32" t="s">
        <v>1596</v>
      </c>
      <c r="T2275" s="27" t="str">
        <f>VLOOKUP(S2275,[1]Страна!$A$2:$B$246,2,0)</f>
        <v xml:space="preserve">ВЬЕТНАМ </v>
      </c>
      <c r="W2275" s="34"/>
      <c r="X2275" s="35"/>
      <c r="Y2275" s="35"/>
      <c r="Z2275" s="36"/>
      <c r="AA2275" s="37"/>
      <c r="AB2275" s="38"/>
      <c r="AC2275" s="39"/>
    </row>
    <row r="2276" spans="1:29" ht="10.5" customHeight="1">
      <c r="A2276" s="25">
        <v>208119</v>
      </c>
      <c r="B2276" s="26" t="s">
        <v>3019</v>
      </c>
      <c r="C2276" s="27">
        <v>4</v>
      </c>
      <c r="D2276" s="27" t="s">
        <v>220</v>
      </c>
      <c r="E2276" s="28">
        <v>105</v>
      </c>
      <c r="F2276" s="28">
        <f>C2276*E2276</f>
        <v>420</v>
      </c>
      <c r="G2276" s="28"/>
      <c r="H2276" s="28">
        <v>5</v>
      </c>
      <c r="I2276" s="28">
        <v>7.5</v>
      </c>
      <c r="J2276" s="29">
        <v>6.4416000000000001E-2</v>
      </c>
      <c r="K2276" s="28"/>
      <c r="L2276" s="28"/>
      <c r="M2276" s="29">
        <f>C2276*J2276</f>
        <v>0.257664</v>
      </c>
      <c r="N2276" s="30"/>
      <c r="O2276" s="27">
        <v>85</v>
      </c>
      <c r="P2276" s="27">
        <v>8508</v>
      </c>
      <c r="Q2276" s="27" t="s">
        <v>107</v>
      </c>
      <c r="R2276" s="31">
        <f>VLOOKUP(Q2276,[1]Страна!D$1:F$120,2,FALSE)</f>
        <v>0.03</v>
      </c>
      <c r="S2276" s="32" t="s">
        <v>1596</v>
      </c>
      <c r="T2276" s="27" t="str">
        <f>VLOOKUP(S2276,[1]Страна!$A$2:$B$246,2,0)</f>
        <v xml:space="preserve">ВЬЕТНАМ </v>
      </c>
      <c r="W2276" s="34"/>
      <c r="X2276" s="35"/>
      <c r="Y2276" s="35"/>
      <c r="Z2276" s="36"/>
      <c r="AA2276" s="37"/>
      <c r="AB2276" s="38"/>
      <c r="AC2276" s="39"/>
    </row>
    <row r="2277" spans="1:29" ht="10.5" customHeight="1">
      <c r="A2277" s="25">
        <v>208120</v>
      </c>
      <c r="B2277" s="26" t="s">
        <v>3020</v>
      </c>
      <c r="C2277" s="27">
        <v>1</v>
      </c>
      <c r="D2277" s="27" t="s">
        <v>26</v>
      </c>
      <c r="E2277" s="28">
        <v>7225</v>
      </c>
      <c r="F2277" s="28">
        <v>7225</v>
      </c>
      <c r="G2277" s="28">
        <v>216.75</v>
      </c>
      <c r="H2277" s="28">
        <v>5.4</v>
      </c>
      <c r="I2277" s="28">
        <v>6</v>
      </c>
      <c r="J2277" s="29">
        <v>6.2303999999999998E-2</v>
      </c>
      <c r="K2277" s="28">
        <v>5.4</v>
      </c>
      <c r="L2277" s="28">
        <v>6</v>
      </c>
      <c r="M2277" s="29">
        <f>C2277*J2277</f>
        <v>6.2303999999999998E-2</v>
      </c>
      <c r="N2277" s="30">
        <v>8806087551860</v>
      </c>
      <c r="O2277" s="27">
        <v>85</v>
      </c>
      <c r="P2277" s="27">
        <v>8508</v>
      </c>
      <c r="Q2277" s="27" t="s">
        <v>107</v>
      </c>
      <c r="R2277" s="31">
        <f>VLOOKUP(Q2277,[1]Страна!D$1:F$120,2,FALSE)</f>
        <v>0.03</v>
      </c>
      <c r="S2277" s="32" t="s">
        <v>1596</v>
      </c>
      <c r="T2277" s="27" t="str">
        <f>VLOOKUP(S2277,[1]Страна!$A$2:$B$246,2,0)</f>
        <v xml:space="preserve">ВЬЕТНАМ </v>
      </c>
      <c r="W2277" s="34"/>
      <c r="X2277" s="35"/>
      <c r="Y2277" s="35"/>
      <c r="Z2277" s="36"/>
      <c r="AA2277" s="37"/>
      <c r="AB2277" s="38"/>
      <c r="AC2277" s="39"/>
    </row>
    <row r="2278" spans="1:29" ht="10.5" customHeight="1">
      <c r="A2278" s="25" t="s">
        <v>3021</v>
      </c>
      <c r="B2278" s="26" t="s">
        <v>3022</v>
      </c>
      <c r="C2278" s="27"/>
      <c r="D2278" s="27"/>
      <c r="E2278" s="28"/>
      <c r="F2278" s="28"/>
      <c r="G2278" s="28"/>
      <c r="H2278" s="28">
        <v>5.4</v>
      </c>
      <c r="I2278" s="28">
        <v>6</v>
      </c>
      <c r="J2278" s="29">
        <v>6.2303999999999998E-2</v>
      </c>
      <c r="K2278" s="28"/>
      <c r="L2278" s="28"/>
      <c r="M2278" s="29">
        <f>C2278*J2278</f>
        <v>0</v>
      </c>
      <c r="N2278" s="30"/>
      <c r="O2278" s="27">
        <v>85</v>
      </c>
      <c r="P2278" s="27">
        <v>8508</v>
      </c>
      <c r="Q2278" s="27" t="s">
        <v>107</v>
      </c>
      <c r="R2278" s="31">
        <f>VLOOKUP(Q2278,[1]Страна!D$1:F$120,2,FALSE)</f>
        <v>0.03</v>
      </c>
      <c r="S2278" s="32" t="s">
        <v>1596</v>
      </c>
      <c r="T2278" s="27" t="str">
        <f>VLOOKUP(S2278,[1]Страна!$A$2:$B$246,2,0)</f>
        <v xml:space="preserve">ВЬЕТНАМ </v>
      </c>
      <c r="W2278" s="34"/>
      <c r="X2278" s="35"/>
      <c r="Y2278" s="35"/>
      <c r="Z2278" s="36"/>
      <c r="AA2278" s="37"/>
      <c r="AB2278" s="38"/>
      <c r="AC2278" s="39"/>
    </row>
    <row r="2279" spans="1:29" ht="10.5" customHeight="1">
      <c r="A2279" s="25">
        <v>239254</v>
      </c>
      <c r="B2279" s="26" t="s">
        <v>3023</v>
      </c>
      <c r="C2279" s="27">
        <v>4</v>
      </c>
      <c r="D2279" s="27" t="s">
        <v>26</v>
      </c>
      <c r="E2279" s="28">
        <v>4955</v>
      </c>
      <c r="F2279" s="28">
        <v>19820</v>
      </c>
      <c r="G2279" s="28">
        <v>594.6</v>
      </c>
      <c r="H2279" s="28">
        <v>6.5</v>
      </c>
      <c r="I2279" s="28">
        <v>8</v>
      </c>
      <c r="J2279" s="29">
        <v>6.1249999999999999E-2</v>
      </c>
      <c r="K2279" s="28">
        <v>26</v>
      </c>
      <c r="L2279" s="28">
        <v>32</v>
      </c>
      <c r="M2279" s="29">
        <v>0.245</v>
      </c>
      <c r="N2279" s="30" t="s">
        <v>3024</v>
      </c>
      <c r="O2279" s="27">
        <v>85</v>
      </c>
      <c r="P2279" s="27">
        <v>8508</v>
      </c>
      <c r="Q2279" s="27" t="s">
        <v>107</v>
      </c>
      <c r="R2279" s="31">
        <f>VLOOKUP(Q2279,[1]Страна!D$1:F$120,2,FALSE)</f>
        <v>0.03</v>
      </c>
      <c r="S2279" s="32" t="s">
        <v>1596</v>
      </c>
      <c r="T2279" s="27" t="str">
        <f>VLOOKUP(S2279,[1]Страна!$A$2:$B$246,2,0)</f>
        <v xml:space="preserve">ВЬЕТНАМ </v>
      </c>
      <c r="W2279" s="34"/>
      <c r="X2279" s="35"/>
      <c r="Y2279" s="35"/>
      <c r="Z2279" s="36"/>
      <c r="AA2279" s="37"/>
      <c r="AB2279" s="38"/>
      <c r="AC2279" s="39"/>
    </row>
    <row r="2280" spans="1:29" ht="10.5" customHeight="1">
      <c r="A2280" s="25" t="s">
        <v>3025</v>
      </c>
      <c r="B2280" s="26" t="s">
        <v>3023</v>
      </c>
      <c r="C2280" s="27">
        <v>20</v>
      </c>
      <c r="D2280" s="27" t="s">
        <v>220</v>
      </c>
      <c r="E2280" s="28">
        <v>78</v>
      </c>
      <c r="F2280" s="28">
        <v>1560</v>
      </c>
      <c r="G2280" s="28"/>
      <c r="H2280" s="28">
        <f>K2280/C2280</f>
        <v>8</v>
      </c>
      <c r="I2280" s="28">
        <f>L2280/C2280</f>
        <v>10</v>
      </c>
      <c r="J2280" s="29">
        <v>4.4999999999999998E-2</v>
      </c>
      <c r="K2280" s="28">
        <v>160</v>
      </c>
      <c r="L2280" s="28">
        <v>200</v>
      </c>
      <c r="M2280" s="29"/>
      <c r="N2280" s="30"/>
      <c r="O2280" s="27">
        <v>85</v>
      </c>
      <c r="P2280" s="27">
        <v>8508</v>
      </c>
      <c r="Q2280" s="27" t="s">
        <v>107</v>
      </c>
      <c r="R2280" s="31">
        <f>VLOOKUP(Q2280,[1]Страна!D$1:F$120,2,FALSE)</f>
        <v>0.03</v>
      </c>
      <c r="S2280" s="32" t="s">
        <v>1596</v>
      </c>
      <c r="T2280" s="27" t="str">
        <f>VLOOKUP(S2280,[1]Страна!$A$2:$B$246,2,0)</f>
        <v xml:space="preserve">ВЬЕТНАМ </v>
      </c>
      <c r="W2280" s="34"/>
      <c r="X2280" s="35"/>
      <c r="Y2280" s="35"/>
      <c r="Z2280" s="36"/>
      <c r="AA2280" s="37"/>
      <c r="AB2280" s="38"/>
      <c r="AC2280" s="39"/>
    </row>
    <row r="2281" spans="1:29" ht="10.5" customHeight="1">
      <c r="A2281" s="25">
        <v>239255</v>
      </c>
      <c r="B2281" s="26" t="s">
        <v>3026</v>
      </c>
      <c r="C2281" s="27">
        <v>5</v>
      </c>
      <c r="D2281" s="27" t="s">
        <v>26</v>
      </c>
      <c r="E2281" s="28">
        <v>4722</v>
      </c>
      <c r="F2281" s="28">
        <v>23610</v>
      </c>
      <c r="G2281" s="28">
        <v>708.3</v>
      </c>
      <c r="H2281" s="28">
        <v>6.5</v>
      </c>
      <c r="I2281" s="28">
        <v>8</v>
      </c>
      <c r="J2281" s="29">
        <v>5.9389999999999998E-2</v>
      </c>
      <c r="K2281" s="28">
        <v>32.5</v>
      </c>
      <c r="L2281" s="28">
        <v>40</v>
      </c>
      <c r="M2281" s="29">
        <v>0.29694999999999999</v>
      </c>
      <c r="N2281" s="30" t="s">
        <v>3027</v>
      </c>
      <c r="O2281" s="27">
        <v>85</v>
      </c>
      <c r="P2281" s="27">
        <v>8508</v>
      </c>
      <c r="Q2281" s="27" t="s">
        <v>107</v>
      </c>
      <c r="R2281" s="31">
        <f>VLOOKUP(Q2281,[1]Страна!D$1:F$120,2,FALSE)</f>
        <v>0.03</v>
      </c>
      <c r="S2281" s="32" t="s">
        <v>1596</v>
      </c>
      <c r="T2281" s="27" t="str">
        <f>VLOOKUP(S2281,[1]Страна!$A$2:$B$246,2,0)</f>
        <v xml:space="preserve">ВЬЕТНАМ </v>
      </c>
      <c r="W2281" s="34"/>
      <c r="X2281" s="35"/>
      <c r="Y2281" s="35"/>
      <c r="Z2281" s="36"/>
      <c r="AA2281" s="37"/>
      <c r="AB2281" s="38"/>
      <c r="AC2281" s="39"/>
    </row>
    <row r="2282" spans="1:29" ht="10.5" customHeight="1">
      <c r="A2282" s="25" t="s">
        <v>3028</v>
      </c>
      <c r="B2282" s="26" t="s">
        <v>3026</v>
      </c>
      <c r="C2282" s="27">
        <v>10</v>
      </c>
      <c r="D2282" s="27" t="s">
        <v>220</v>
      </c>
      <c r="E2282" s="28">
        <v>78</v>
      </c>
      <c r="F2282" s="28">
        <v>780</v>
      </c>
      <c r="G2282" s="28"/>
      <c r="H2282" s="28">
        <f>K2282/C2282</f>
        <v>8</v>
      </c>
      <c r="I2282" s="28">
        <f>L2282/C2282</f>
        <v>10</v>
      </c>
      <c r="J2282" s="29">
        <v>4.4999999999999998E-2</v>
      </c>
      <c r="K2282" s="28">
        <v>80</v>
      </c>
      <c r="L2282" s="28">
        <v>100</v>
      </c>
      <c r="M2282" s="29"/>
      <c r="N2282" s="30"/>
      <c r="O2282" s="27">
        <v>85</v>
      </c>
      <c r="P2282" s="27">
        <v>8508</v>
      </c>
      <c r="Q2282" s="27" t="s">
        <v>107</v>
      </c>
      <c r="R2282" s="31">
        <f>VLOOKUP(Q2282,[1]Страна!D$1:F$120,2,FALSE)</f>
        <v>0.03</v>
      </c>
      <c r="S2282" s="32" t="s">
        <v>1596</v>
      </c>
      <c r="T2282" s="27" t="str">
        <f>VLOOKUP(S2282,[1]Страна!$A$2:$B$246,2,0)</f>
        <v xml:space="preserve">ВЬЕТНАМ </v>
      </c>
      <c r="W2282" s="34"/>
      <c r="X2282" s="35"/>
      <c r="Y2282" s="35"/>
      <c r="Z2282" s="36"/>
      <c r="AA2282" s="37"/>
      <c r="AB2282" s="38"/>
      <c r="AC2282" s="39"/>
    </row>
    <row r="2283" spans="1:29" ht="10.5" customHeight="1">
      <c r="A2283" s="25">
        <v>239468</v>
      </c>
      <c r="B2283" s="26" t="s">
        <v>3029</v>
      </c>
      <c r="C2283" s="27">
        <v>1</v>
      </c>
      <c r="D2283" s="27" t="s">
        <v>26</v>
      </c>
      <c r="E2283" s="28">
        <v>5146</v>
      </c>
      <c r="F2283" s="28">
        <v>5146</v>
      </c>
      <c r="G2283" s="28">
        <v>154.38</v>
      </c>
      <c r="H2283" s="28">
        <v>5.4</v>
      </c>
      <c r="I2283" s="28">
        <v>6.3</v>
      </c>
      <c r="J2283" s="29">
        <v>6.1249999999999999E-2</v>
      </c>
      <c r="K2283" s="28">
        <v>5.4</v>
      </c>
      <c r="L2283" s="28">
        <v>6.3</v>
      </c>
      <c r="M2283" s="29">
        <v>6.1249999999999999E-2</v>
      </c>
      <c r="N2283" s="30" t="s">
        <v>3030</v>
      </c>
      <c r="O2283" s="27">
        <v>85</v>
      </c>
      <c r="P2283" s="27">
        <v>8508</v>
      </c>
      <c r="Q2283" s="27" t="s">
        <v>107</v>
      </c>
      <c r="R2283" s="31">
        <f>VLOOKUP(Q2283,[1]Страна!D$1:F$120,2,FALSE)</f>
        <v>0.03</v>
      </c>
      <c r="S2283" s="32" t="s">
        <v>1596</v>
      </c>
      <c r="T2283" s="27" t="str">
        <f>VLOOKUP(S2283,[1]Страна!$A$2:$B$246,2,0)</f>
        <v xml:space="preserve">ВЬЕТНАМ </v>
      </c>
      <c r="W2283" s="34"/>
      <c r="X2283" s="35"/>
      <c r="Y2283" s="35"/>
      <c r="Z2283" s="36"/>
      <c r="AA2283" s="37"/>
      <c r="AB2283" s="38"/>
      <c r="AC2283" s="39"/>
    </row>
    <row r="2284" spans="1:29" ht="10.5" customHeight="1">
      <c r="A2284" s="25">
        <v>239256</v>
      </c>
      <c r="B2284" s="26" t="s">
        <v>3031</v>
      </c>
      <c r="C2284" s="27">
        <v>1</v>
      </c>
      <c r="D2284" s="27" t="s">
        <v>26</v>
      </c>
      <c r="E2284" s="28">
        <v>4714</v>
      </c>
      <c r="F2284" s="28">
        <v>4714</v>
      </c>
      <c r="G2284" s="28">
        <v>141.41999999999999</v>
      </c>
      <c r="H2284" s="28">
        <v>6.5</v>
      </c>
      <c r="I2284" s="28">
        <v>8</v>
      </c>
      <c r="J2284" s="29">
        <v>6.2300000000000001E-2</v>
      </c>
      <c r="K2284" s="28">
        <v>6.5</v>
      </c>
      <c r="L2284" s="28">
        <v>8</v>
      </c>
      <c r="M2284" s="29">
        <v>6.2300000000000001E-2</v>
      </c>
      <c r="N2284" s="30" t="s">
        <v>3032</v>
      </c>
      <c r="O2284" s="27">
        <v>85</v>
      </c>
      <c r="P2284" s="27">
        <v>8508</v>
      </c>
      <c r="Q2284" s="27" t="s">
        <v>107</v>
      </c>
      <c r="R2284" s="31">
        <f>VLOOKUP(Q2284,[1]Страна!D$1:F$120,2,FALSE)</f>
        <v>0.03</v>
      </c>
      <c r="S2284" s="32" t="s">
        <v>1596</v>
      </c>
      <c r="T2284" s="27" t="str">
        <f>VLOOKUP(S2284,[1]Страна!$A$2:$B$246,2,0)</f>
        <v xml:space="preserve">ВЬЕТНАМ </v>
      </c>
      <c r="W2284" s="34"/>
      <c r="X2284" s="35"/>
      <c r="Y2284" s="35"/>
      <c r="Z2284" s="36"/>
      <c r="AA2284" s="37"/>
      <c r="AB2284" s="38"/>
      <c r="AC2284" s="39"/>
    </row>
    <row r="2285" spans="1:29" ht="10.5" customHeight="1">
      <c r="A2285" s="68" t="s">
        <v>3033</v>
      </c>
      <c r="B2285" s="56" t="s">
        <v>3034</v>
      </c>
      <c r="C2285" s="69">
        <v>10</v>
      </c>
      <c r="D2285" s="70" t="s">
        <v>220</v>
      </c>
      <c r="E2285" s="60">
        <v>75</v>
      </c>
      <c r="F2285" s="28">
        <v>750</v>
      </c>
      <c r="G2285" s="28"/>
      <c r="H2285" s="28">
        <f>K2285/C2285</f>
        <v>8.5</v>
      </c>
      <c r="I2285" s="28">
        <f>L2285/C2285</f>
        <v>10</v>
      </c>
      <c r="J2285" s="29">
        <v>4.4999999999999998E-2</v>
      </c>
      <c r="K2285" s="28">
        <v>85</v>
      </c>
      <c r="L2285" s="28">
        <v>100</v>
      </c>
      <c r="M2285" s="29">
        <v>0.09</v>
      </c>
      <c r="N2285" s="30"/>
      <c r="O2285" s="27">
        <v>85</v>
      </c>
      <c r="P2285" s="27">
        <v>8508</v>
      </c>
      <c r="Q2285" s="27" t="s">
        <v>107</v>
      </c>
      <c r="R2285" s="31">
        <f>VLOOKUP(Q2285,[1]Страна!D$1:F$120,2,FALSE)</f>
        <v>0.03</v>
      </c>
      <c r="S2285" s="32" t="s">
        <v>1596</v>
      </c>
      <c r="T2285" s="27" t="str">
        <f>VLOOKUP(S2285,[1]Страна!$A$2:$B$246,2,0)</f>
        <v xml:space="preserve">ВЬЕТНАМ </v>
      </c>
      <c r="W2285" s="34"/>
      <c r="X2285" s="35"/>
      <c r="Y2285" s="35"/>
      <c r="Z2285" s="36"/>
      <c r="AA2285" s="37"/>
      <c r="AB2285" s="38"/>
      <c r="AC2285" s="39"/>
    </row>
    <row r="2286" spans="1:29" ht="10.5" customHeight="1">
      <c r="A2286" s="68" t="s">
        <v>3035</v>
      </c>
      <c r="B2286" s="56" t="s">
        <v>3036</v>
      </c>
      <c r="C2286" s="69">
        <v>11</v>
      </c>
      <c r="D2286" s="70" t="s">
        <v>220</v>
      </c>
      <c r="E2286" s="60">
        <v>75</v>
      </c>
      <c r="F2286" s="28">
        <v>825</v>
      </c>
      <c r="G2286" s="28"/>
      <c r="H2286" s="28">
        <f>K2286/C2286</f>
        <v>8.454545454545455</v>
      </c>
      <c r="I2286" s="28">
        <f>L2286/C2286</f>
        <v>10</v>
      </c>
      <c r="J2286" s="29">
        <v>4.4999999999999998E-2</v>
      </c>
      <c r="K2286" s="28">
        <v>93</v>
      </c>
      <c r="L2286" s="28">
        <v>110</v>
      </c>
      <c r="M2286" s="29">
        <v>0.13500000000000001</v>
      </c>
      <c r="N2286" s="30"/>
      <c r="O2286" s="27">
        <v>85</v>
      </c>
      <c r="P2286" s="27">
        <v>8508</v>
      </c>
      <c r="Q2286" s="27" t="s">
        <v>107</v>
      </c>
      <c r="R2286" s="31">
        <f>VLOOKUP(Q2286,[1]Страна!D$1:F$120,2,FALSE)</f>
        <v>0.03</v>
      </c>
      <c r="S2286" s="32" t="s">
        <v>1596</v>
      </c>
      <c r="T2286" s="27" t="str">
        <f>VLOOKUP(S2286,[1]Страна!$A$2:$B$246,2,0)</f>
        <v xml:space="preserve">ВЬЕТНАМ </v>
      </c>
      <c r="W2286" s="40"/>
      <c r="X2286" s="35"/>
      <c r="Y2286" s="35"/>
      <c r="Z2286" s="36"/>
      <c r="AA2286" s="37"/>
      <c r="AB2286" s="38"/>
      <c r="AC2286" s="39"/>
    </row>
    <row r="2287" spans="1:29" ht="10.5" customHeight="1">
      <c r="A2287" s="25">
        <v>238903</v>
      </c>
      <c r="B2287" s="26" t="s">
        <v>3037</v>
      </c>
      <c r="C2287" s="27">
        <v>3</v>
      </c>
      <c r="D2287" s="27" t="s">
        <v>26</v>
      </c>
      <c r="E2287" s="28">
        <v>5769</v>
      </c>
      <c r="F2287" s="28">
        <v>17307</v>
      </c>
      <c r="G2287" s="28">
        <v>519.21</v>
      </c>
      <c r="H2287" s="28">
        <v>5.2</v>
      </c>
      <c r="I2287" s="28">
        <v>6.3</v>
      </c>
      <c r="J2287" s="29">
        <v>6.1249999999999999E-2</v>
      </c>
      <c r="K2287" s="28">
        <v>15.600000000000001</v>
      </c>
      <c r="L2287" s="28">
        <v>18.899999999999999</v>
      </c>
      <c r="M2287" s="29">
        <v>0.18375</v>
      </c>
      <c r="N2287" s="30" t="s">
        <v>3038</v>
      </c>
      <c r="O2287" s="27">
        <v>85</v>
      </c>
      <c r="P2287" s="27">
        <v>8508</v>
      </c>
      <c r="Q2287" s="27" t="s">
        <v>107</v>
      </c>
      <c r="R2287" s="31">
        <f>VLOOKUP(Q2287,[1]Страна!D$1:F$120,2,FALSE)</f>
        <v>0.03</v>
      </c>
      <c r="S2287" s="32" t="s">
        <v>1596</v>
      </c>
      <c r="T2287" s="27" t="str">
        <f>VLOOKUP(S2287,[1]Страна!$A$2:$B$246,2,0)</f>
        <v xml:space="preserve">ВЬЕТНАМ </v>
      </c>
      <c r="W2287" s="40"/>
      <c r="X2287" s="35"/>
      <c r="Y2287" s="35"/>
      <c r="Z2287" s="36"/>
      <c r="AA2287" s="37"/>
      <c r="AB2287" s="38"/>
      <c r="AC2287" s="39"/>
    </row>
    <row r="2288" spans="1:29" ht="10.5" customHeight="1">
      <c r="A2288" s="25">
        <v>238902</v>
      </c>
      <c r="B2288" s="26" t="s">
        <v>3039</v>
      </c>
      <c r="C2288" s="27">
        <v>1</v>
      </c>
      <c r="D2288" s="27" t="s">
        <v>26</v>
      </c>
      <c r="E2288" s="28">
        <v>5818</v>
      </c>
      <c r="F2288" s="28">
        <v>5818</v>
      </c>
      <c r="G2288" s="28">
        <v>174.54</v>
      </c>
      <c r="H2288" s="28">
        <v>6.1</v>
      </c>
      <c r="I2288" s="28">
        <v>6.3</v>
      </c>
      <c r="J2288" s="29">
        <v>6.1249999999999999E-2</v>
      </c>
      <c r="K2288" s="28">
        <v>6.1</v>
      </c>
      <c r="L2288" s="28">
        <v>6.3</v>
      </c>
      <c r="M2288" s="29">
        <v>6.1249999999999999E-2</v>
      </c>
      <c r="N2288" s="30" t="s">
        <v>3040</v>
      </c>
      <c r="O2288" s="27">
        <v>85</v>
      </c>
      <c r="P2288" s="27">
        <v>8508</v>
      </c>
      <c r="Q2288" s="27" t="s">
        <v>107</v>
      </c>
      <c r="R2288" s="31">
        <f>VLOOKUP(Q2288,[1]Страна!D$1:F$120,2,FALSE)</f>
        <v>0.03</v>
      </c>
      <c r="S2288" s="32" t="s">
        <v>1596</v>
      </c>
      <c r="T2288" s="27" t="str">
        <f>VLOOKUP(S2288,[1]Страна!$A$2:$B$246,2,0)</f>
        <v xml:space="preserve">ВЬЕТНАМ </v>
      </c>
      <c r="W2288" s="34"/>
      <c r="X2288" s="35"/>
      <c r="Y2288" s="35"/>
      <c r="Z2288" s="36"/>
      <c r="AA2288" s="37"/>
      <c r="AB2288" s="38"/>
      <c r="AC2288" s="39"/>
    </row>
    <row r="2289" spans="1:29" ht="10.5" customHeight="1">
      <c r="A2289" s="25" t="s">
        <v>3041</v>
      </c>
      <c r="B2289" s="26" t="s">
        <v>3042</v>
      </c>
      <c r="C2289" s="27">
        <v>3</v>
      </c>
      <c r="D2289" s="27" t="s">
        <v>220</v>
      </c>
      <c r="E2289" s="28">
        <v>111</v>
      </c>
      <c r="F2289" s="28">
        <f>C2289*E2289</f>
        <v>333</v>
      </c>
      <c r="G2289" s="28"/>
      <c r="H2289" s="28">
        <v>8.3333333333333339</v>
      </c>
      <c r="I2289" s="28">
        <v>9.3333333333333339</v>
      </c>
      <c r="J2289" s="29">
        <v>6.25E-2</v>
      </c>
      <c r="K2289" s="28"/>
      <c r="L2289" s="28"/>
      <c r="M2289" s="29">
        <f>C2289*J2289</f>
        <v>0.1875</v>
      </c>
      <c r="N2289" s="30"/>
      <c r="O2289" s="27"/>
      <c r="P2289" s="27"/>
      <c r="Q2289" s="27" t="s">
        <v>2970</v>
      </c>
      <c r="R2289" s="31">
        <f>VLOOKUP(Q2289,[1]Страна!D$1:F$120,2,FALSE)</f>
        <v>0.03</v>
      </c>
      <c r="S2289" s="32" t="s">
        <v>1596</v>
      </c>
      <c r="T2289" s="27" t="str">
        <f>VLOOKUP(S2289,[1]Страна!$A$2:$B$246,2,0)</f>
        <v xml:space="preserve">ВЬЕТНАМ </v>
      </c>
      <c r="W2289" s="34"/>
      <c r="X2289" s="35"/>
      <c r="Y2289" s="35"/>
      <c r="Z2289" s="36"/>
      <c r="AA2289" s="37"/>
      <c r="AB2289" s="38"/>
      <c r="AC2289" s="39"/>
    </row>
    <row r="2290" spans="1:29" ht="10.5" customHeight="1">
      <c r="A2290" s="25">
        <v>217751</v>
      </c>
      <c r="B2290" s="26" t="s">
        <v>3043</v>
      </c>
      <c r="C2290" s="27">
        <v>1</v>
      </c>
      <c r="D2290" s="27" t="s">
        <v>26</v>
      </c>
      <c r="E2290" s="28">
        <v>7778</v>
      </c>
      <c r="F2290" s="28">
        <v>7778</v>
      </c>
      <c r="G2290" s="28">
        <v>233.34</v>
      </c>
      <c r="H2290" s="28">
        <v>5.2</v>
      </c>
      <c r="I2290" s="28">
        <v>5.4</v>
      </c>
      <c r="J2290" s="29">
        <v>6.25E-2</v>
      </c>
      <c r="K2290" s="28">
        <v>5.2</v>
      </c>
      <c r="L2290" s="28">
        <v>5.4</v>
      </c>
      <c r="M2290" s="29">
        <f>C2290*J2290</f>
        <v>6.25E-2</v>
      </c>
      <c r="N2290" s="30">
        <v>0</v>
      </c>
      <c r="O2290" s="27">
        <v>85</v>
      </c>
      <c r="P2290" s="27">
        <v>8508</v>
      </c>
      <c r="Q2290" s="27" t="s">
        <v>2970</v>
      </c>
      <c r="R2290" s="31">
        <f>VLOOKUP(Q2290,[1]Страна!D$1:F$120,2,FALSE)</f>
        <v>0.03</v>
      </c>
      <c r="S2290" s="32" t="s">
        <v>1596</v>
      </c>
      <c r="T2290" s="27" t="str">
        <f>VLOOKUP(S2290,[1]Страна!$A$2:$B$246,2,0)</f>
        <v xml:space="preserve">ВЬЕТНАМ </v>
      </c>
      <c r="W2290" s="34"/>
      <c r="X2290" s="35"/>
      <c r="Y2290" s="35"/>
      <c r="Z2290" s="36"/>
      <c r="AA2290" s="37"/>
      <c r="AB2290" s="38"/>
      <c r="AC2290" s="39"/>
    </row>
    <row r="2291" spans="1:29" ht="10.5" customHeight="1">
      <c r="A2291" s="25" t="s">
        <v>3044</v>
      </c>
      <c r="B2291" s="26" t="s">
        <v>3045</v>
      </c>
      <c r="C2291" s="27">
        <v>3</v>
      </c>
      <c r="D2291" s="27" t="s">
        <v>220</v>
      </c>
      <c r="E2291" s="28">
        <v>113</v>
      </c>
      <c r="F2291" s="28">
        <f>C2291*E2291</f>
        <v>339</v>
      </c>
      <c r="G2291" s="28"/>
      <c r="H2291" s="28">
        <v>8.3333333333333339</v>
      </c>
      <c r="I2291" s="28">
        <v>9.3333333333333339</v>
      </c>
      <c r="J2291" s="29">
        <v>6.25E-2</v>
      </c>
      <c r="K2291" s="28"/>
      <c r="L2291" s="28"/>
      <c r="M2291" s="29">
        <f>C2291*J2291</f>
        <v>0.1875</v>
      </c>
      <c r="N2291" s="30"/>
      <c r="O2291" s="27"/>
      <c r="P2291" s="27"/>
      <c r="Q2291" s="27" t="s">
        <v>2970</v>
      </c>
      <c r="R2291" s="31">
        <f>VLOOKUP(Q2291,[1]Страна!D$1:F$120,2,FALSE)</f>
        <v>0.03</v>
      </c>
      <c r="S2291" s="32" t="s">
        <v>1596</v>
      </c>
      <c r="T2291" s="27" t="str">
        <f>VLOOKUP(S2291,[1]Страна!$A$2:$B$246,2,0)</f>
        <v xml:space="preserve">ВЬЕТНАМ </v>
      </c>
      <c r="W2291" s="34"/>
      <c r="X2291" s="35"/>
      <c r="Y2291" s="35"/>
      <c r="Z2291" s="36"/>
      <c r="AA2291" s="37"/>
      <c r="AB2291" s="38"/>
      <c r="AC2291" s="39"/>
    </row>
    <row r="2292" spans="1:29" ht="10.5" customHeight="1">
      <c r="A2292" s="25">
        <v>209847</v>
      </c>
      <c r="B2292" s="26" t="s">
        <v>3046</v>
      </c>
      <c r="C2292" s="27">
        <v>1</v>
      </c>
      <c r="D2292" s="27" t="s">
        <v>26</v>
      </c>
      <c r="E2292" s="28">
        <v>8322</v>
      </c>
      <c r="F2292" s="28">
        <v>8322</v>
      </c>
      <c r="G2292" s="28">
        <v>249.66</v>
      </c>
      <c r="H2292" s="28">
        <v>5.4</v>
      </c>
      <c r="I2292" s="28">
        <v>6</v>
      </c>
      <c r="J2292" s="29">
        <v>6.25E-2</v>
      </c>
      <c r="K2292" s="28">
        <v>5.4</v>
      </c>
      <c r="L2292" s="28">
        <v>6</v>
      </c>
      <c r="M2292" s="29">
        <f>C2292*J2292</f>
        <v>6.25E-2</v>
      </c>
      <c r="N2292" s="30">
        <v>0</v>
      </c>
      <c r="O2292" s="27">
        <v>85</v>
      </c>
      <c r="P2292" s="27">
        <v>8508</v>
      </c>
      <c r="Q2292" s="27" t="s">
        <v>2970</v>
      </c>
      <c r="R2292" s="31">
        <f>VLOOKUP(Q2292,[1]Страна!D$1:F$120,2,FALSE)</f>
        <v>0.03</v>
      </c>
      <c r="S2292" s="32" t="s">
        <v>1596</v>
      </c>
      <c r="T2292" s="27" t="str">
        <f>VLOOKUP(S2292,[1]Страна!$A$2:$B$246,2,0)</f>
        <v xml:space="preserve">ВЬЕТНАМ </v>
      </c>
      <c r="W2292" s="34"/>
      <c r="X2292" s="35"/>
      <c r="Y2292" s="35"/>
      <c r="Z2292" s="36"/>
      <c r="AA2292" s="37"/>
      <c r="AB2292" s="38"/>
      <c r="AC2292" s="39"/>
    </row>
    <row r="2293" spans="1:29" ht="10.5" customHeight="1">
      <c r="A2293" s="25">
        <v>183538</v>
      </c>
      <c r="B2293" s="26" t="s">
        <v>3047</v>
      </c>
      <c r="C2293" s="27">
        <v>1</v>
      </c>
      <c r="D2293" s="27" t="s">
        <v>26</v>
      </c>
      <c r="E2293" s="28">
        <v>9064</v>
      </c>
      <c r="F2293" s="28">
        <v>9064</v>
      </c>
      <c r="G2293" s="28">
        <v>271.92</v>
      </c>
      <c r="H2293" s="28">
        <v>4.3</v>
      </c>
      <c r="I2293" s="28">
        <v>6</v>
      </c>
      <c r="J2293" s="29">
        <v>7.4999999999999997E-2</v>
      </c>
      <c r="K2293" s="28">
        <v>4.3</v>
      </c>
      <c r="L2293" s="28">
        <v>6</v>
      </c>
      <c r="M2293" s="29">
        <v>7.4999999999999997E-2</v>
      </c>
      <c r="N2293" s="30" t="s">
        <v>3048</v>
      </c>
      <c r="O2293" s="27">
        <v>85</v>
      </c>
      <c r="P2293" s="27">
        <v>8508</v>
      </c>
      <c r="Q2293" s="27" t="s">
        <v>107</v>
      </c>
      <c r="R2293" s="31">
        <f>VLOOKUP(Q2293,[1]Страна!D$1:F$120,2,FALSE)</f>
        <v>0.03</v>
      </c>
      <c r="S2293" s="32" t="s">
        <v>1596</v>
      </c>
      <c r="T2293" s="27" t="str">
        <f>VLOOKUP(S2293,[1]Страна!$A$2:$B$246,2,0)</f>
        <v xml:space="preserve">ВЬЕТНАМ </v>
      </c>
      <c r="W2293" s="34"/>
      <c r="X2293" s="35"/>
      <c r="Y2293" s="35"/>
      <c r="Z2293" s="36"/>
      <c r="AA2293" s="37"/>
      <c r="AB2293" s="38"/>
      <c r="AC2293" s="39"/>
    </row>
    <row r="2294" spans="1:29" ht="10.5" customHeight="1">
      <c r="A2294" s="72" t="s">
        <v>3049</v>
      </c>
      <c r="B2294" s="73" t="s">
        <v>3050</v>
      </c>
      <c r="C2294" s="69">
        <v>2</v>
      </c>
      <c r="D2294" s="70" t="s">
        <v>220</v>
      </c>
      <c r="E2294" s="60">
        <v>144</v>
      </c>
      <c r="F2294" s="66">
        <f>C2294*E2294</f>
        <v>288</v>
      </c>
      <c r="G2294" s="28"/>
      <c r="H2294" s="28">
        <f>K2294/E2294</f>
        <v>0.125</v>
      </c>
      <c r="I2294" s="28">
        <f>L2294/E2294</f>
        <v>0.15277777777777779</v>
      </c>
      <c r="J2294" s="29"/>
      <c r="K2294" s="74">
        <v>18</v>
      </c>
      <c r="L2294" s="74">
        <v>22</v>
      </c>
      <c r="M2294" s="29"/>
      <c r="N2294" s="30"/>
      <c r="O2294" s="27">
        <v>85</v>
      </c>
      <c r="P2294" s="27">
        <v>8508</v>
      </c>
      <c r="Q2294" s="27" t="s">
        <v>2970</v>
      </c>
      <c r="R2294" s="31">
        <v>0.03</v>
      </c>
      <c r="S2294" s="75" t="s">
        <v>1596</v>
      </c>
      <c r="T2294" s="27" t="str">
        <f>VLOOKUP(S2294,[1]Страна!$A$2:$B$246,2,0)</f>
        <v xml:space="preserve">ВЬЕТНАМ </v>
      </c>
      <c r="W2294" s="34"/>
      <c r="X2294" s="35"/>
      <c r="Y2294" s="35"/>
      <c r="Z2294" s="36"/>
      <c r="AA2294" s="37"/>
      <c r="AB2294" s="38"/>
      <c r="AC2294" s="39"/>
    </row>
    <row r="2295" spans="1:29" ht="10.5" customHeight="1">
      <c r="A2295" s="25" t="s">
        <v>3051</v>
      </c>
      <c r="B2295" s="26" t="s">
        <v>3052</v>
      </c>
      <c r="C2295" s="27">
        <v>2</v>
      </c>
      <c r="D2295" s="27" t="s">
        <v>220</v>
      </c>
      <c r="E2295" s="28">
        <v>136</v>
      </c>
      <c r="F2295" s="28">
        <f>C2295*E2295</f>
        <v>272</v>
      </c>
      <c r="G2295" s="28"/>
      <c r="H2295" s="28">
        <v>7.5</v>
      </c>
      <c r="I2295" s="28">
        <v>9</v>
      </c>
      <c r="J2295" s="29">
        <v>6.4416000000000001E-2</v>
      </c>
      <c r="K2295" s="28">
        <v>15</v>
      </c>
      <c r="L2295" s="28">
        <v>18</v>
      </c>
      <c r="M2295" s="29">
        <f>C2295*J2295</f>
        <v>0.128832</v>
      </c>
      <c r="N2295" s="30"/>
      <c r="O2295" s="27"/>
      <c r="P2295" s="27"/>
      <c r="Q2295" s="27" t="s">
        <v>2970</v>
      </c>
      <c r="R2295" s="31">
        <f>VLOOKUP(Q2295,[1]Страна!D$1:F$120,2,FALSE)</f>
        <v>0.03</v>
      </c>
      <c r="S2295" s="32" t="s">
        <v>1596</v>
      </c>
      <c r="T2295" s="27" t="str">
        <f>VLOOKUP(S2295,[1]Страна!$A$2:$B$246,2,0)</f>
        <v xml:space="preserve">ВЬЕТНАМ </v>
      </c>
      <c r="W2295" s="40"/>
      <c r="X2295" s="35"/>
      <c r="Y2295" s="35"/>
      <c r="Z2295" s="36"/>
      <c r="AA2295" s="37"/>
      <c r="AB2295" s="38"/>
      <c r="AC2295" s="39"/>
    </row>
    <row r="2296" spans="1:29" ht="10.5" customHeight="1">
      <c r="A2296" s="25">
        <v>183539</v>
      </c>
      <c r="B2296" s="26" t="s">
        <v>3053</v>
      </c>
      <c r="C2296" s="27">
        <v>1</v>
      </c>
      <c r="D2296" s="27" t="s">
        <v>26</v>
      </c>
      <c r="E2296" s="28">
        <v>9274</v>
      </c>
      <c r="F2296" s="28">
        <v>9274</v>
      </c>
      <c r="G2296" s="28">
        <v>278.21999999999997</v>
      </c>
      <c r="H2296" s="28">
        <v>5.4</v>
      </c>
      <c r="I2296" s="28">
        <v>6</v>
      </c>
      <c r="J2296" s="29">
        <v>6.4416000000000001E-2</v>
      </c>
      <c r="K2296" s="28">
        <v>5.4</v>
      </c>
      <c r="L2296" s="28">
        <v>6</v>
      </c>
      <c r="M2296" s="29">
        <f>C2296*J2296</f>
        <v>6.4416000000000001E-2</v>
      </c>
      <c r="N2296" s="30">
        <v>8806087481754</v>
      </c>
      <c r="O2296" s="27">
        <v>85</v>
      </c>
      <c r="P2296" s="27">
        <v>8508</v>
      </c>
      <c r="Q2296" s="27" t="s">
        <v>2970</v>
      </c>
      <c r="R2296" s="31">
        <f>VLOOKUP(Q2296,[1]Страна!D$1:F$120,2,FALSE)</f>
        <v>0.03</v>
      </c>
      <c r="S2296" s="32" t="s">
        <v>1596</v>
      </c>
      <c r="T2296" s="27" t="str">
        <f>VLOOKUP(S2296,[1]Страна!$A$2:$B$246,2,0)</f>
        <v xml:space="preserve">ВЬЕТНАМ </v>
      </c>
      <c r="W2296" s="34"/>
      <c r="X2296" s="35"/>
      <c r="Y2296" s="35"/>
      <c r="Z2296" s="36"/>
      <c r="AA2296" s="37"/>
      <c r="AB2296" s="38"/>
      <c r="AC2296" s="39"/>
    </row>
    <row r="2297" spans="1:29" ht="10.5" customHeight="1">
      <c r="A2297" s="25" t="s">
        <v>3054</v>
      </c>
      <c r="B2297" s="26" t="s">
        <v>3055</v>
      </c>
      <c r="C2297" s="27">
        <v>2</v>
      </c>
      <c r="D2297" s="27" t="s">
        <v>220</v>
      </c>
      <c r="E2297" s="28">
        <v>142</v>
      </c>
      <c r="F2297" s="28">
        <f>C2297*E2297</f>
        <v>284</v>
      </c>
      <c r="G2297" s="28"/>
      <c r="H2297" s="28">
        <v>8</v>
      </c>
      <c r="I2297" s="28">
        <v>10</v>
      </c>
      <c r="J2297" s="29">
        <v>6.4416000000000001E-2</v>
      </c>
      <c r="K2297" s="28">
        <v>16</v>
      </c>
      <c r="L2297" s="28">
        <v>20</v>
      </c>
      <c r="M2297" s="29">
        <f>C2297*J2297</f>
        <v>0.128832</v>
      </c>
      <c r="N2297" s="30"/>
      <c r="O2297" s="27"/>
      <c r="P2297" s="27"/>
      <c r="Q2297" s="27" t="s">
        <v>107</v>
      </c>
      <c r="R2297" s="31">
        <f>VLOOKUP(Q2297,[1]Страна!D$1:F$120,2,FALSE)</f>
        <v>0.03</v>
      </c>
      <c r="S2297" s="32" t="s">
        <v>1596</v>
      </c>
      <c r="T2297" s="27" t="str">
        <f>VLOOKUP(S2297,[1]Страна!$A$2:$B$246,2,0)</f>
        <v xml:space="preserve">ВЬЕТНАМ </v>
      </c>
      <c r="W2297" s="34"/>
      <c r="X2297" s="35"/>
      <c r="Y2297" s="35"/>
      <c r="Z2297" s="36"/>
      <c r="AA2297" s="37"/>
      <c r="AB2297" s="38"/>
      <c r="AC2297" s="39"/>
    </row>
    <row r="2298" spans="1:29" ht="10.5" customHeight="1">
      <c r="A2298" s="25">
        <v>228004</v>
      </c>
      <c r="B2298" s="26" t="s">
        <v>3056</v>
      </c>
      <c r="C2298" s="27">
        <v>2</v>
      </c>
      <c r="D2298" s="27" t="s">
        <v>26</v>
      </c>
      <c r="E2298" s="28">
        <v>8993</v>
      </c>
      <c r="F2298" s="28">
        <v>17986</v>
      </c>
      <c r="G2298" s="28">
        <v>539.57999999999993</v>
      </c>
      <c r="H2298" s="28">
        <v>6</v>
      </c>
      <c r="I2298" s="28">
        <v>7</v>
      </c>
      <c r="J2298" s="29">
        <v>6.8440000000000001E-2</v>
      </c>
      <c r="K2298" s="28">
        <v>12</v>
      </c>
      <c r="L2298" s="28">
        <v>14</v>
      </c>
      <c r="M2298" s="29">
        <v>0.13688</v>
      </c>
      <c r="N2298" s="30" t="s">
        <v>3057</v>
      </c>
      <c r="O2298" s="27">
        <v>85</v>
      </c>
      <c r="P2298" s="27">
        <v>8508</v>
      </c>
      <c r="Q2298" s="27" t="s">
        <v>107</v>
      </c>
      <c r="R2298" s="31">
        <f>VLOOKUP(Q2298,[1]Страна!D$1:F$120,2,FALSE)</f>
        <v>0.03</v>
      </c>
      <c r="S2298" s="32" t="s">
        <v>1596</v>
      </c>
      <c r="T2298" s="27" t="str">
        <f>VLOOKUP(S2298,[1]Страна!$A$2:$B$246,2,0)</f>
        <v xml:space="preserve">ВЬЕТНАМ </v>
      </c>
      <c r="W2298" s="34"/>
      <c r="X2298" s="35"/>
      <c r="Y2298" s="35"/>
      <c r="Z2298" s="36"/>
      <c r="AA2298" s="37"/>
      <c r="AB2298" s="38"/>
      <c r="AC2298" s="39"/>
    </row>
    <row r="2299" spans="1:29" ht="10.5" customHeight="1">
      <c r="A2299" s="25">
        <v>228005</v>
      </c>
      <c r="B2299" s="26" t="s">
        <v>3058</v>
      </c>
      <c r="C2299" s="27">
        <v>2</v>
      </c>
      <c r="D2299" s="27" t="s">
        <v>26</v>
      </c>
      <c r="E2299" s="28">
        <v>8979</v>
      </c>
      <c r="F2299" s="28">
        <v>17958</v>
      </c>
      <c r="G2299" s="28">
        <v>538.74</v>
      </c>
      <c r="H2299" s="28">
        <v>9</v>
      </c>
      <c r="I2299" s="28">
        <v>10</v>
      </c>
      <c r="J2299" s="29">
        <v>6.4000000000000001E-2</v>
      </c>
      <c r="K2299" s="28">
        <v>18</v>
      </c>
      <c r="L2299" s="28">
        <v>20</v>
      </c>
      <c r="M2299" s="29">
        <v>0.128</v>
      </c>
      <c r="N2299" s="30" t="s">
        <v>3059</v>
      </c>
      <c r="O2299" s="27">
        <v>85</v>
      </c>
      <c r="P2299" s="27">
        <v>8508</v>
      </c>
      <c r="Q2299" s="27" t="s">
        <v>107</v>
      </c>
      <c r="R2299" s="31">
        <f>VLOOKUP(Q2299,[1]Страна!D$1:F$120,2,FALSE)</f>
        <v>0.03</v>
      </c>
      <c r="S2299" s="32" t="s">
        <v>1596</v>
      </c>
      <c r="T2299" s="27" t="str">
        <f>VLOOKUP(S2299,[1]Страна!$A$2:$B$246,2,0)</f>
        <v xml:space="preserve">ВЬЕТНАМ </v>
      </c>
      <c r="W2299" s="34"/>
      <c r="X2299" s="35"/>
      <c r="Y2299" s="35"/>
      <c r="Z2299" s="36"/>
      <c r="AA2299" s="37"/>
      <c r="AB2299" s="38"/>
      <c r="AC2299" s="39"/>
    </row>
    <row r="2300" spans="1:29" ht="10.5" customHeight="1">
      <c r="A2300" s="25" t="s">
        <v>3060</v>
      </c>
      <c r="B2300" s="26" t="s">
        <v>3061</v>
      </c>
      <c r="C2300" s="27">
        <v>5</v>
      </c>
      <c r="D2300" s="27" t="s">
        <v>220</v>
      </c>
      <c r="E2300" s="28">
        <v>88</v>
      </c>
      <c r="F2300" s="28">
        <v>440</v>
      </c>
      <c r="G2300" s="28">
        <v>13.2</v>
      </c>
      <c r="H2300" s="28">
        <v>1.736</v>
      </c>
      <c r="I2300" s="28">
        <v>2.17</v>
      </c>
      <c r="J2300" s="29">
        <v>6.4416000000000001E-2</v>
      </c>
      <c r="K2300" s="28"/>
      <c r="L2300" s="28"/>
      <c r="M2300" s="29">
        <f t="shared" ref="M2300:M2307" si="199">C2300*J2300</f>
        <v>0.32208000000000003</v>
      </c>
      <c r="N2300" s="30"/>
      <c r="O2300" s="27">
        <v>85</v>
      </c>
      <c r="P2300" s="27">
        <v>8508</v>
      </c>
      <c r="Q2300" s="27" t="s">
        <v>107</v>
      </c>
      <c r="R2300" s="31">
        <f>VLOOKUP(Q2300,[1]Страна!D$1:F$120,2,FALSE)</f>
        <v>0.03</v>
      </c>
      <c r="S2300" s="32" t="s">
        <v>28</v>
      </c>
      <c r="T2300" s="27" t="str">
        <f>VLOOKUP(S2300,[1]Страна!$A$2:$B$246,2,0)</f>
        <v>КИТАЙ</v>
      </c>
      <c r="W2300" s="34"/>
      <c r="X2300" s="35"/>
      <c r="Y2300" s="35"/>
      <c r="Z2300" s="36"/>
      <c r="AA2300" s="37"/>
      <c r="AB2300" s="38"/>
      <c r="AC2300" s="39"/>
    </row>
    <row r="2301" spans="1:29" ht="10.5" customHeight="1">
      <c r="A2301" s="25" t="s">
        <v>3062</v>
      </c>
      <c r="B2301" s="26" t="s">
        <v>3063</v>
      </c>
      <c r="C2301" s="27">
        <v>3</v>
      </c>
      <c r="D2301" s="27" t="s">
        <v>220</v>
      </c>
      <c r="E2301" s="28">
        <v>132</v>
      </c>
      <c r="F2301" s="28">
        <v>396</v>
      </c>
      <c r="G2301" s="28">
        <v>11.879999999999999</v>
      </c>
      <c r="H2301" s="28">
        <v>2.9</v>
      </c>
      <c r="I2301" s="28">
        <v>4.49</v>
      </c>
      <c r="J2301" s="29">
        <v>6.4416000000000001E-2</v>
      </c>
      <c r="K2301" s="28"/>
      <c r="L2301" s="28"/>
      <c r="M2301" s="29">
        <f t="shared" si="199"/>
        <v>0.193248</v>
      </c>
      <c r="N2301" s="30"/>
      <c r="O2301" s="27">
        <v>85</v>
      </c>
      <c r="P2301" s="27">
        <v>8508</v>
      </c>
      <c r="Q2301" s="27" t="s">
        <v>107</v>
      </c>
      <c r="R2301" s="31">
        <f>VLOOKUP(Q2301,[1]Страна!D$1:F$120,2,FALSE)</f>
        <v>0.03</v>
      </c>
      <c r="S2301" s="32" t="s">
        <v>28</v>
      </c>
      <c r="T2301" s="27" t="str">
        <f>VLOOKUP(S2301,[1]Страна!$A$2:$B$246,2,0)</f>
        <v>КИТАЙ</v>
      </c>
      <c r="W2301" s="34"/>
      <c r="X2301" s="35"/>
      <c r="Y2301" s="35"/>
      <c r="Z2301" s="36"/>
      <c r="AA2301" s="37"/>
      <c r="AB2301" s="38"/>
      <c r="AC2301" s="39"/>
    </row>
    <row r="2302" spans="1:29" ht="10.5" customHeight="1">
      <c r="A2302" s="25" t="s">
        <v>3064</v>
      </c>
      <c r="B2302" s="26" t="s">
        <v>3065</v>
      </c>
      <c r="C2302" s="27">
        <v>5</v>
      </c>
      <c r="D2302" s="27" t="s">
        <v>220</v>
      </c>
      <c r="E2302" s="28">
        <v>111</v>
      </c>
      <c r="F2302" s="28">
        <v>555</v>
      </c>
      <c r="G2302" s="28">
        <v>22.2</v>
      </c>
      <c r="H2302" s="28">
        <v>4.5</v>
      </c>
      <c r="I2302" s="28">
        <v>7</v>
      </c>
      <c r="J2302" s="29">
        <v>6.4416000000000001E-2</v>
      </c>
      <c r="K2302" s="28"/>
      <c r="L2302" s="28"/>
      <c r="M2302" s="29">
        <f t="shared" si="199"/>
        <v>0.32208000000000003</v>
      </c>
      <c r="N2302" s="30"/>
      <c r="O2302" s="27">
        <v>85</v>
      </c>
      <c r="P2302" s="27">
        <v>8508</v>
      </c>
      <c r="Q2302" s="27" t="s">
        <v>107</v>
      </c>
      <c r="R2302" s="31">
        <f>VLOOKUP(Q2302,[1]Страна!D$1:F$120,2,FALSE)</f>
        <v>0.03</v>
      </c>
      <c r="S2302" s="32" t="s">
        <v>28</v>
      </c>
      <c r="T2302" s="27" t="str">
        <f>VLOOKUP(S2302,[1]Страна!$A$2:$B$246,2,0)</f>
        <v>КИТАЙ</v>
      </c>
      <c r="W2302" s="34"/>
      <c r="X2302" s="35"/>
      <c r="Y2302" s="35"/>
      <c r="Z2302" s="36"/>
      <c r="AA2302" s="37"/>
      <c r="AB2302" s="38"/>
      <c r="AC2302" s="39"/>
    </row>
    <row r="2303" spans="1:29" ht="10.5" customHeight="1">
      <c r="A2303" s="25" t="s">
        <v>3066</v>
      </c>
      <c r="B2303" s="26" t="s">
        <v>3067</v>
      </c>
      <c r="C2303" s="27">
        <v>5</v>
      </c>
      <c r="D2303" s="27" t="s">
        <v>220</v>
      </c>
      <c r="E2303" s="28">
        <v>117</v>
      </c>
      <c r="F2303" s="28">
        <v>585</v>
      </c>
      <c r="G2303" s="28">
        <v>23.400000000000002</v>
      </c>
      <c r="H2303" s="28">
        <v>4.5</v>
      </c>
      <c r="I2303" s="28">
        <v>7.3</v>
      </c>
      <c r="J2303" s="29">
        <v>6.4416000000000001E-2</v>
      </c>
      <c r="K2303" s="28"/>
      <c r="L2303" s="28"/>
      <c r="M2303" s="29">
        <f t="shared" si="199"/>
        <v>0.32208000000000003</v>
      </c>
      <c r="N2303" s="30"/>
      <c r="O2303" s="27">
        <v>85</v>
      </c>
      <c r="P2303" s="27">
        <v>8508</v>
      </c>
      <c r="Q2303" s="27" t="s">
        <v>107</v>
      </c>
      <c r="R2303" s="31">
        <f>VLOOKUP(Q2303,[1]Страна!D$1:F$120,2,FALSE)</f>
        <v>0.03</v>
      </c>
      <c r="S2303" s="32" t="s">
        <v>28</v>
      </c>
      <c r="T2303" s="27" t="str">
        <f>VLOOKUP(S2303,[1]Страна!$A$2:$B$246,2,0)</f>
        <v>КИТАЙ</v>
      </c>
      <c r="W2303" s="34"/>
      <c r="X2303" s="35"/>
      <c r="Y2303" s="35"/>
      <c r="Z2303" s="36"/>
      <c r="AA2303" s="37"/>
      <c r="AB2303" s="38"/>
      <c r="AC2303" s="39"/>
    </row>
    <row r="2304" spans="1:29" ht="10.5" customHeight="1">
      <c r="A2304" s="25" t="s">
        <v>3068</v>
      </c>
      <c r="B2304" s="26" t="s">
        <v>3069</v>
      </c>
      <c r="C2304" s="27">
        <v>7</v>
      </c>
      <c r="D2304" s="27" t="s">
        <v>220</v>
      </c>
      <c r="E2304" s="28">
        <v>91</v>
      </c>
      <c r="F2304" s="28">
        <v>637</v>
      </c>
      <c r="G2304" s="28">
        <v>25.48</v>
      </c>
      <c r="H2304" s="28">
        <v>4.2</v>
      </c>
      <c r="I2304" s="28">
        <v>6.7700000000000005</v>
      </c>
      <c r="J2304" s="29">
        <v>6.4416000000000001E-2</v>
      </c>
      <c r="K2304" s="28"/>
      <c r="L2304" s="28"/>
      <c r="M2304" s="29">
        <f t="shared" si="199"/>
        <v>0.45091199999999998</v>
      </c>
      <c r="N2304" s="30"/>
      <c r="O2304" s="27">
        <v>85</v>
      </c>
      <c r="P2304" s="27">
        <v>8508</v>
      </c>
      <c r="Q2304" s="27" t="s">
        <v>107</v>
      </c>
      <c r="R2304" s="31">
        <f>VLOOKUP(Q2304,[1]Страна!D$1:F$120,2,FALSE)</f>
        <v>0.03</v>
      </c>
      <c r="S2304" s="32" t="s">
        <v>28</v>
      </c>
      <c r="T2304" s="27" t="str">
        <f>VLOOKUP(S2304,[1]Страна!$A$2:$B$246,2,0)</f>
        <v>КИТАЙ</v>
      </c>
      <c r="W2304" s="34"/>
      <c r="X2304" s="35"/>
      <c r="Y2304" s="35"/>
      <c r="Z2304" s="36"/>
      <c r="AA2304" s="37"/>
      <c r="AB2304" s="38"/>
      <c r="AC2304" s="39"/>
    </row>
    <row r="2305" spans="1:29" ht="10.5" customHeight="1">
      <c r="A2305" s="25" t="s">
        <v>3070</v>
      </c>
      <c r="B2305" s="26" t="s">
        <v>3071</v>
      </c>
      <c r="C2305" s="27">
        <v>5</v>
      </c>
      <c r="D2305" s="27" t="s">
        <v>220</v>
      </c>
      <c r="E2305" s="28">
        <v>94</v>
      </c>
      <c r="F2305" s="28">
        <f>C2305*E2305</f>
        <v>470</v>
      </c>
      <c r="G2305" s="28"/>
      <c r="H2305" s="28">
        <v>6.6</v>
      </c>
      <c r="I2305" s="28">
        <v>8</v>
      </c>
      <c r="J2305" s="29">
        <v>6.4416000000000001E-2</v>
      </c>
      <c r="K2305" s="28"/>
      <c r="L2305" s="28"/>
      <c r="M2305" s="29">
        <f t="shared" si="199"/>
        <v>0.32208000000000003</v>
      </c>
      <c r="N2305" s="30"/>
      <c r="O2305" s="27"/>
      <c r="P2305" s="27"/>
      <c r="Q2305" s="27" t="s">
        <v>107</v>
      </c>
      <c r="R2305" s="31">
        <f>VLOOKUP(Q2305,[1]Страна!D$1:F$120,2,FALSE)</f>
        <v>0.03</v>
      </c>
      <c r="S2305" s="32" t="s">
        <v>28</v>
      </c>
      <c r="T2305" s="27" t="str">
        <f>VLOOKUP(S2305,[1]Страна!$A$2:$B$246,2,0)</f>
        <v>КИТАЙ</v>
      </c>
      <c r="W2305" s="34"/>
      <c r="X2305" s="35"/>
      <c r="Y2305" s="35"/>
      <c r="Z2305" s="36"/>
      <c r="AA2305" s="37"/>
      <c r="AB2305" s="38"/>
      <c r="AC2305" s="39"/>
    </row>
    <row r="2306" spans="1:29" ht="10.5" customHeight="1">
      <c r="A2306" s="25">
        <v>221758</v>
      </c>
      <c r="B2306" s="26" t="s">
        <v>3072</v>
      </c>
      <c r="C2306" s="27">
        <v>1</v>
      </c>
      <c r="D2306" s="27" t="s">
        <v>26</v>
      </c>
      <c r="E2306" s="28">
        <v>2750</v>
      </c>
      <c r="F2306" s="28">
        <v>2750</v>
      </c>
      <c r="G2306" s="28">
        <v>55</v>
      </c>
      <c r="H2306" s="28">
        <v>2.98</v>
      </c>
      <c r="I2306" s="28">
        <v>3.5</v>
      </c>
      <c r="J2306" s="29">
        <v>5.1450000000000003E-2</v>
      </c>
      <c r="K2306" s="28">
        <v>2.98</v>
      </c>
      <c r="L2306" s="28">
        <v>3.5</v>
      </c>
      <c r="M2306" s="29">
        <f t="shared" si="199"/>
        <v>5.1450000000000003E-2</v>
      </c>
      <c r="N2306" s="30">
        <v>0</v>
      </c>
      <c r="O2306" s="27">
        <v>85</v>
      </c>
      <c r="P2306" s="27">
        <v>8508</v>
      </c>
      <c r="Q2306" s="27" t="s">
        <v>107</v>
      </c>
      <c r="R2306" s="31">
        <f>VLOOKUP(Q2306,[1]Страна!D$1:F$120,2,FALSE)</f>
        <v>0.03</v>
      </c>
      <c r="S2306" s="32" t="s">
        <v>28</v>
      </c>
      <c r="T2306" s="27" t="str">
        <f>VLOOKUP(S2306,[1]Страна!$A$2:$B$246,2,0)</f>
        <v>КИТАЙ</v>
      </c>
      <c r="W2306" s="34"/>
      <c r="X2306" s="35"/>
      <c r="Y2306" s="35"/>
      <c r="Z2306" s="36"/>
      <c r="AA2306" s="37"/>
      <c r="AB2306" s="38"/>
      <c r="AC2306" s="39"/>
    </row>
    <row r="2307" spans="1:29" ht="10.5" customHeight="1">
      <c r="A2307" s="25">
        <v>228011</v>
      </c>
      <c r="B2307" s="26" t="s">
        <v>3073</v>
      </c>
      <c r="C2307" s="27">
        <v>1</v>
      </c>
      <c r="D2307" s="27" t="s">
        <v>26</v>
      </c>
      <c r="E2307" s="28">
        <v>2750</v>
      </c>
      <c r="F2307" s="28">
        <v>2750</v>
      </c>
      <c r="G2307" s="28">
        <v>55</v>
      </c>
      <c r="H2307" s="28">
        <v>2.9</v>
      </c>
      <c r="I2307" s="28">
        <v>3.5</v>
      </c>
      <c r="J2307" s="29">
        <v>5.1450000000000003E-2</v>
      </c>
      <c r="K2307" s="28">
        <v>2.9</v>
      </c>
      <c r="L2307" s="28">
        <v>3.5</v>
      </c>
      <c r="M2307" s="29">
        <f t="shared" si="199"/>
        <v>5.1450000000000003E-2</v>
      </c>
      <c r="N2307" s="30">
        <v>0</v>
      </c>
      <c r="O2307" s="27">
        <v>85</v>
      </c>
      <c r="P2307" s="27">
        <v>8508</v>
      </c>
      <c r="Q2307" s="27" t="s">
        <v>107</v>
      </c>
      <c r="R2307" s="31">
        <f>VLOOKUP(Q2307,[1]Страна!D$1:F$120,2,FALSE)</f>
        <v>0.03</v>
      </c>
      <c r="S2307" s="32" t="s">
        <v>28</v>
      </c>
      <c r="T2307" s="27" t="str">
        <f>VLOOKUP(S2307,[1]Страна!$A$2:$B$246,2,0)</f>
        <v>КИТАЙ</v>
      </c>
      <c r="W2307" s="34"/>
      <c r="X2307" s="35"/>
      <c r="Y2307" s="35"/>
      <c r="Z2307" s="36"/>
      <c r="AA2307" s="37"/>
      <c r="AB2307" s="38"/>
      <c r="AC2307" s="39"/>
    </row>
    <row r="2308" spans="1:29" ht="10.5" customHeight="1">
      <c r="A2308" s="25">
        <v>231652</v>
      </c>
      <c r="B2308" s="26" t="s">
        <v>3074</v>
      </c>
      <c r="C2308" s="27">
        <v>1</v>
      </c>
      <c r="D2308" s="27" t="s">
        <v>26</v>
      </c>
      <c r="E2308" s="28">
        <v>3961</v>
      </c>
      <c r="F2308" s="28">
        <v>3961</v>
      </c>
      <c r="G2308" s="28">
        <v>118.83</v>
      </c>
      <c r="H2308" s="28">
        <v>3</v>
      </c>
      <c r="I2308" s="28">
        <v>4</v>
      </c>
      <c r="J2308" s="29">
        <v>3.4799999999999998E-2</v>
      </c>
      <c r="K2308" s="28">
        <v>3</v>
      </c>
      <c r="L2308" s="28">
        <v>4</v>
      </c>
      <c r="M2308" s="29">
        <v>3.4799999999999998E-2</v>
      </c>
      <c r="N2308" s="30" t="s">
        <v>3075</v>
      </c>
      <c r="O2308" s="27">
        <v>85</v>
      </c>
      <c r="P2308" s="27">
        <v>8508</v>
      </c>
      <c r="Q2308" s="27" t="s">
        <v>107</v>
      </c>
      <c r="R2308" s="31">
        <f>VLOOKUP(Q2308,[1]Страна!D$1:F$120,2,FALSE)</f>
        <v>0.03</v>
      </c>
      <c r="S2308" s="32" t="s">
        <v>28</v>
      </c>
      <c r="T2308" s="27" t="str">
        <f>VLOOKUP(S2308,[1]Страна!$A$2:$B$246,2,0)</f>
        <v>КИТАЙ</v>
      </c>
      <c r="W2308" s="34"/>
      <c r="X2308" s="35"/>
      <c r="Y2308" s="35"/>
      <c r="Z2308" s="36"/>
      <c r="AA2308" s="37"/>
      <c r="AB2308" s="38"/>
      <c r="AC2308" s="39"/>
    </row>
    <row r="2309" spans="1:29" ht="10.5" customHeight="1">
      <c r="A2309" s="25">
        <v>52241</v>
      </c>
      <c r="B2309" s="26" t="s">
        <v>3076</v>
      </c>
      <c r="C2309" s="27">
        <v>1</v>
      </c>
      <c r="D2309" s="27" t="s">
        <v>26</v>
      </c>
      <c r="E2309" s="28">
        <v>5508</v>
      </c>
      <c r="F2309" s="28">
        <v>5508</v>
      </c>
      <c r="G2309" s="28">
        <v>165.23999999999998</v>
      </c>
      <c r="H2309" s="28">
        <v>9.4</v>
      </c>
      <c r="I2309" s="28">
        <v>10</v>
      </c>
      <c r="J2309" s="29">
        <v>5.1182999999999999E-2</v>
      </c>
      <c r="K2309" s="28">
        <v>9.4</v>
      </c>
      <c r="L2309" s="28">
        <v>10</v>
      </c>
      <c r="M2309" s="29">
        <f>C2309*J2309</f>
        <v>5.1182999999999999E-2</v>
      </c>
      <c r="N2309" s="30">
        <v>5055323606526</v>
      </c>
      <c r="O2309" s="27">
        <v>85</v>
      </c>
      <c r="P2309" s="27">
        <v>8508</v>
      </c>
      <c r="Q2309" s="27" t="s">
        <v>107</v>
      </c>
      <c r="R2309" s="31">
        <f>VLOOKUP(Q2309,[1]Страна!D$1:F$120,2,FALSE)</f>
        <v>0.03</v>
      </c>
      <c r="S2309" s="32" t="s">
        <v>28</v>
      </c>
      <c r="T2309" s="27" t="str">
        <f>VLOOKUP(S2309,[1]Страна!$A$2:$B$246,2,0)</f>
        <v>КИТАЙ</v>
      </c>
      <c r="W2309" s="34"/>
      <c r="X2309" s="35"/>
      <c r="Y2309" s="35"/>
      <c r="Z2309" s="36"/>
      <c r="AA2309" s="37"/>
      <c r="AB2309" s="38"/>
      <c r="AC2309" s="39"/>
    </row>
    <row r="2310" spans="1:29" ht="10.5" customHeight="1">
      <c r="A2310" s="25">
        <v>241888</v>
      </c>
      <c r="B2310" s="26" t="s">
        <v>3077</v>
      </c>
      <c r="C2310" s="27">
        <v>1</v>
      </c>
      <c r="D2310" s="27" t="s">
        <v>26</v>
      </c>
      <c r="E2310" s="28">
        <v>3944</v>
      </c>
      <c r="F2310" s="28">
        <v>3944</v>
      </c>
      <c r="G2310" s="28">
        <v>118.32</v>
      </c>
      <c r="H2310" s="28">
        <v>5.5</v>
      </c>
      <c r="I2310" s="28">
        <v>8</v>
      </c>
      <c r="J2310" s="29">
        <v>3.78E-2</v>
      </c>
      <c r="K2310" s="28">
        <v>5.5</v>
      </c>
      <c r="L2310" s="28">
        <v>8</v>
      </c>
      <c r="M2310" s="29">
        <v>3.78E-2</v>
      </c>
      <c r="N2310" s="30">
        <v>5055323621901</v>
      </c>
      <c r="O2310" s="27">
        <v>85</v>
      </c>
      <c r="P2310" s="27">
        <v>8508</v>
      </c>
      <c r="Q2310" s="27" t="s">
        <v>107</v>
      </c>
      <c r="R2310" s="31">
        <v>0.03</v>
      </c>
      <c r="S2310" s="32" t="s">
        <v>28</v>
      </c>
      <c r="T2310" s="27" t="str">
        <f>VLOOKUP(S2310,[1]Страна!$A$2:$B$246,2,0)</f>
        <v>КИТАЙ</v>
      </c>
      <c r="W2310" s="34"/>
      <c r="X2310" s="35"/>
      <c r="Y2310" s="35"/>
      <c r="Z2310" s="36"/>
      <c r="AA2310" s="37"/>
      <c r="AB2310" s="38"/>
      <c r="AC2310" s="39"/>
    </row>
    <row r="2311" spans="1:29" ht="10.5" customHeight="1">
      <c r="A2311" s="25">
        <v>234912</v>
      </c>
      <c r="B2311" s="26" t="s">
        <v>3078</v>
      </c>
      <c r="C2311" s="27">
        <v>2</v>
      </c>
      <c r="D2311" s="27" t="s">
        <v>26</v>
      </c>
      <c r="E2311" s="28">
        <v>4906</v>
      </c>
      <c r="F2311" s="28">
        <v>9812</v>
      </c>
      <c r="G2311" s="28">
        <v>294.36</v>
      </c>
      <c r="H2311" s="28">
        <v>4.5999999999999996</v>
      </c>
      <c r="I2311" s="28">
        <v>5.2</v>
      </c>
      <c r="J2311" s="29">
        <v>5.28E-2</v>
      </c>
      <c r="K2311" s="28">
        <v>9.1999999999999993</v>
      </c>
      <c r="L2311" s="28">
        <v>10.4</v>
      </c>
      <c r="M2311" s="29">
        <f>C2311*J2311</f>
        <v>0.1056</v>
      </c>
      <c r="N2311" s="30">
        <v>0</v>
      </c>
      <c r="O2311" s="27">
        <v>85</v>
      </c>
      <c r="P2311" s="27">
        <v>8508</v>
      </c>
      <c r="Q2311" s="27" t="s">
        <v>107</v>
      </c>
      <c r="R2311" s="31">
        <f>VLOOKUP(Q2311,[1]Страна!D$1:F$120,2,FALSE)</f>
        <v>0.03</v>
      </c>
      <c r="S2311" s="32" t="s">
        <v>1596</v>
      </c>
      <c r="T2311" s="27" t="str">
        <f>VLOOKUP(S2311,[1]Страна!$A$2:$B$246,2,0)</f>
        <v xml:space="preserve">ВЬЕТНАМ </v>
      </c>
      <c r="W2311" s="40"/>
      <c r="X2311" s="35"/>
      <c r="Y2311" s="35"/>
      <c r="Z2311" s="36"/>
      <c r="AA2311" s="37"/>
      <c r="AB2311" s="38"/>
      <c r="AC2311" s="39"/>
    </row>
    <row r="2312" spans="1:29" ht="10.5" customHeight="1">
      <c r="A2312" s="25">
        <v>234913</v>
      </c>
      <c r="B2312" s="26" t="s">
        <v>3079</v>
      </c>
      <c r="C2312" s="27">
        <v>2</v>
      </c>
      <c r="D2312" s="27" t="s">
        <v>26</v>
      </c>
      <c r="E2312" s="28">
        <v>4856</v>
      </c>
      <c r="F2312" s="28">
        <v>9712</v>
      </c>
      <c r="G2312" s="28">
        <v>291.36</v>
      </c>
      <c r="H2312" s="28">
        <v>4.5999999999999996</v>
      </c>
      <c r="I2312" s="28">
        <v>5.2</v>
      </c>
      <c r="J2312" s="29">
        <v>5.28E-2</v>
      </c>
      <c r="K2312" s="28">
        <v>9.1999999999999993</v>
      </c>
      <c r="L2312" s="28">
        <v>10.4</v>
      </c>
      <c r="M2312" s="29">
        <f>C2312*J2312</f>
        <v>0.1056</v>
      </c>
      <c r="N2312" s="30">
        <v>0</v>
      </c>
      <c r="O2312" s="27">
        <v>85</v>
      </c>
      <c r="P2312" s="27">
        <v>8508</v>
      </c>
      <c r="Q2312" s="27" t="s">
        <v>107</v>
      </c>
      <c r="R2312" s="31">
        <f>VLOOKUP(Q2312,[1]Страна!D$1:F$120,2,FALSE)</f>
        <v>0.03</v>
      </c>
      <c r="S2312" s="32" t="s">
        <v>1596</v>
      </c>
      <c r="T2312" s="27" t="str">
        <f>VLOOKUP(S2312,[1]Страна!$A$2:$B$246,2,0)</f>
        <v xml:space="preserve">ВЬЕТНАМ </v>
      </c>
      <c r="W2312" s="34"/>
      <c r="X2312" s="35"/>
      <c r="Y2312" s="35"/>
      <c r="Z2312" s="36"/>
      <c r="AA2312" s="37"/>
      <c r="AB2312" s="38"/>
      <c r="AC2312" s="39"/>
    </row>
    <row r="2313" spans="1:29" ht="10.5" customHeight="1">
      <c r="A2313" s="25">
        <v>234914</v>
      </c>
      <c r="B2313" s="26" t="s">
        <v>3080</v>
      </c>
      <c r="C2313" s="27">
        <v>1</v>
      </c>
      <c r="D2313" s="27" t="s">
        <v>26</v>
      </c>
      <c r="E2313" s="28">
        <v>6408</v>
      </c>
      <c r="F2313" s="28">
        <v>6408</v>
      </c>
      <c r="G2313" s="28">
        <v>192.23999999999998</v>
      </c>
      <c r="H2313" s="28">
        <v>4.5999999999999996</v>
      </c>
      <c r="I2313" s="28">
        <v>5.0999999999999996</v>
      </c>
      <c r="J2313" s="29">
        <v>5.28E-2</v>
      </c>
      <c r="K2313" s="28">
        <v>4.5999999999999996</v>
      </c>
      <c r="L2313" s="28">
        <v>5.0999999999999996</v>
      </c>
      <c r="M2313" s="29">
        <v>5.28E-2</v>
      </c>
      <c r="N2313" s="30">
        <v>0</v>
      </c>
      <c r="O2313" s="27">
        <v>85</v>
      </c>
      <c r="P2313" s="27">
        <v>8508</v>
      </c>
      <c r="Q2313" s="27" t="s">
        <v>107</v>
      </c>
      <c r="R2313" s="31">
        <f>VLOOKUP(Q2313,[1]Страна!D$1:F$120,2,FALSE)</f>
        <v>0.03</v>
      </c>
      <c r="S2313" s="32" t="s">
        <v>1596</v>
      </c>
      <c r="T2313" s="27" t="str">
        <f>VLOOKUP(S2313,[1]Страна!$A$2:$B$246,2,0)</f>
        <v xml:space="preserve">ВЬЕТНАМ </v>
      </c>
      <c r="W2313" s="34"/>
      <c r="X2313" s="35"/>
      <c r="Y2313" s="35"/>
      <c r="Z2313" s="36"/>
      <c r="AA2313" s="37"/>
      <c r="AB2313" s="38"/>
      <c r="AC2313" s="39"/>
    </row>
    <row r="2314" spans="1:29" ht="10.5" customHeight="1">
      <c r="A2314" s="25">
        <v>236386</v>
      </c>
      <c r="B2314" s="26" t="s">
        <v>3081</v>
      </c>
      <c r="C2314" s="27">
        <v>1</v>
      </c>
      <c r="D2314" s="27" t="s">
        <v>26</v>
      </c>
      <c r="E2314" s="28">
        <v>5711</v>
      </c>
      <c r="F2314" s="28">
        <f>C2314*E2314</f>
        <v>5711</v>
      </c>
      <c r="G2314" s="28">
        <f>F2314*R2314</f>
        <v>171.32999999999998</v>
      </c>
      <c r="H2314" s="28">
        <v>4.5999999999999996</v>
      </c>
      <c r="I2314" s="28">
        <v>6.5</v>
      </c>
      <c r="J2314" s="29">
        <v>5.1999999999999998E-2</v>
      </c>
      <c r="K2314" s="28">
        <f>H2314*C2314</f>
        <v>4.5999999999999996</v>
      </c>
      <c r="L2314" s="28">
        <f>I2314*C2314</f>
        <v>6.5</v>
      </c>
      <c r="M2314" s="29">
        <f>J2314*C2314</f>
        <v>5.1999999999999998E-2</v>
      </c>
      <c r="N2314" s="30">
        <v>0</v>
      </c>
      <c r="O2314" s="27">
        <v>85</v>
      </c>
      <c r="P2314" s="27">
        <v>8508</v>
      </c>
      <c r="Q2314" s="27" t="s">
        <v>107</v>
      </c>
      <c r="R2314" s="31">
        <f>VLOOKUP(Q2314,[1]Страна!D$1:F$120,2,FALSE)</f>
        <v>0.03</v>
      </c>
      <c r="S2314" s="32" t="s">
        <v>1596</v>
      </c>
      <c r="T2314" s="27" t="str">
        <f>VLOOKUP(S2314,[1]Страна!$A$2:$B$246,2,0)</f>
        <v xml:space="preserve">ВЬЕТНАМ </v>
      </c>
      <c r="W2314" s="34"/>
      <c r="X2314" s="35"/>
      <c r="Y2314" s="35"/>
      <c r="Z2314" s="36"/>
      <c r="AA2314" s="37"/>
      <c r="AB2314" s="38"/>
      <c r="AC2314" s="39"/>
    </row>
    <row r="2315" spans="1:29" ht="10.5" customHeight="1">
      <c r="A2315" s="25">
        <v>238737</v>
      </c>
      <c r="B2315" s="26" t="s">
        <v>3082</v>
      </c>
      <c r="C2315" s="27">
        <v>1</v>
      </c>
      <c r="D2315" s="27" t="s">
        <v>26</v>
      </c>
      <c r="E2315" s="28">
        <v>5819</v>
      </c>
      <c r="F2315" s="28">
        <f>C2315*E2315</f>
        <v>5819</v>
      </c>
      <c r="G2315" s="28">
        <f>F2315*R2315</f>
        <v>174.57</v>
      </c>
      <c r="H2315" s="28">
        <v>4.8</v>
      </c>
      <c r="I2315" s="28">
        <v>6.5</v>
      </c>
      <c r="J2315" s="29">
        <v>5.1999999999999998E-2</v>
      </c>
      <c r="K2315" s="28">
        <f>H2315*C2315</f>
        <v>4.8</v>
      </c>
      <c r="L2315" s="28">
        <f>I2315*C2315</f>
        <v>6.5</v>
      </c>
      <c r="M2315" s="29">
        <f>J2315*C2315</f>
        <v>5.1999999999999998E-2</v>
      </c>
      <c r="N2315" s="30">
        <v>0</v>
      </c>
      <c r="O2315" s="27">
        <v>85</v>
      </c>
      <c r="P2315" s="27">
        <v>8508</v>
      </c>
      <c r="Q2315" s="27" t="s">
        <v>107</v>
      </c>
      <c r="R2315" s="31">
        <f>VLOOKUP(Q2315,[1]Страна!D$1:F$120,2,FALSE)</f>
        <v>0.03</v>
      </c>
      <c r="S2315" s="32" t="s">
        <v>1596</v>
      </c>
      <c r="T2315" s="27" t="str">
        <f>VLOOKUP(S2315,[1]Страна!$A$2:$B$246,2,0)</f>
        <v xml:space="preserve">ВЬЕТНАМ </v>
      </c>
      <c r="W2315" s="34"/>
      <c r="X2315" s="35"/>
      <c r="Y2315" s="35"/>
      <c r="Z2315" s="36"/>
      <c r="AA2315" s="37"/>
      <c r="AB2315" s="38"/>
      <c r="AC2315" s="39"/>
    </row>
    <row r="2316" spans="1:29" ht="10.5" customHeight="1">
      <c r="A2316" s="25">
        <v>39265</v>
      </c>
      <c r="B2316" s="26" t="s">
        <v>3083</v>
      </c>
      <c r="C2316" s="27">
        <v>1</v>
      </c>
      <c r="D2316" s="27" t="s">
        <v>26</v>
      </c>
      <c r="E2316" s="28">
        <v>6126</v>
      </c>
      <c r="F2316" s="28">
        <v>6126</v>
      </c>
      <c r="G2316" s="28">
        <v>183.78</v>
      </c>
      <c r="H2316" s="28">
        <v>8</v>
      </c>
      <c r="I2316" s="28">
        <v>10</v>
      </c>
      <c r="J2316" s="29">
        <v>6.1247999999999997E-2</v>
      </c>
      <c r="K2316" s="28">
        <v>8</v>
      </c>
      <c r="L2316" s="28">
        <v>10</v>
      </c>
      <c r="M2316" s="29">
        <v>6.1247999999999997E-2</v>
      </c>
      <c r="N2316" s="30">
        <v>0</v>
      </c>
      <c r="O2316" s="27">
        <v>85</v>
      </c>
      <c r="P2316" s="27">
        <v>8508</v>
      </c>
      <c r="Q2316" s="27" t="s">
        <v>107</v>
      </c>
      <c r="R2316" s="31">
        <f>VLOOKUP(Q2316,[1]Страна!D$1:F$120,2,FALSE)</f>
        <v>0.03</v>
      </c>
      <c r="S2316" s="32" t="s">
        <v>1596</v>
      </c>
      <c r="T2316" s="27" t="str">
        <f>VLOOKUP(S2316,[1]Страна!$A$2:$B$246,2,0)</f>
        <v xml:space="preserve">ВЬЕТНАМ </v>
      </c>
      <c r="W2316" s="34"/>
      <c r="X2316" s="35"/>
      <c r="Y2316" s="35"/>
      <c r="Z2316" s="36"/>
      <c r="AA2316" s="37"/>
      <c r="AB2316" s="38"/>
      <c r="AC2316" s="39"/>
    </row>
    <row r="2317" spans="1:29" ht="10.5" customHeight="1">
      <c r="A2317" s="25">
        <v>132077</v>
      </c>
      <c r="B2317" s="26" t="s">
        <v>3084</v>
      </c>
      <c r="C2317" s="27">
        <v>1</v>
      </c>
      <c r="D2317" s="27" t="s">
        <v>26</v>
      </c>
      <c r="E2317" s="28">
        <v>5801</v>
      </c>
      <c r="F2317" s="28">
        <v>5801</v>
      </c>
      <c r="G2317" s="28">
        <v>174.03</v>
      </c>
      <c r="H2317" s="28">
        <v>3.65</v>
      </c>
      <c r="I2317" s="28">
        <v>6.2</v>
      </c>
      <c r="J2317" s="29">
        <v>6.5339999999999995E-2</v>
      </c>
      <c r="K2317" s="28">
        <v>3.65</v>
      </c>
      <c r="L2317" s="28">
        <v>6.2</v>
      </c>
      <c r="M2317" s="29">
        <v>6.5339999999999995E-2</v>
      </c>
      <c r="N2317" s="30">
        <v>0</v>
      </c>
      <c r="O2317" s="27">
        <v>85</v>
      </c>
      <c r="P2317" s="27">
        <v>8508</v>
      </c>
      <c r="Q2317" s="27" t="s">
        <v>107</v>
      </c>
      <c r="R2317" s="31">
        <f>VLOOKUP(Q2317,[1]Страна!D$1:F$120,2,FALSE)</f>
        <v>0.03</v>
      </c>
      <c r="S2317" s="32" t="s">
        <v>1596</v>
      </c>
      <c r="T2317" s="27" t="str">
        <f>VLOOKUP(S2317,[1]Страна!$A$2:$B$246,2,0)</f>
        <v xml:space="preserve">ВЬЕТНАМ </v>
      </c>
      <c r="W2317" s="34"/>
      <c r="X2317" s="35"/>
      <c r="Y2317" s="35"/>
      <c r="Z2317" s="36"/>
      <c r="AA2317" s="37"/>
      <c r="AB2317" s="38"/>
      <c r="AC2317" s="39"/>
    </row>
    <row r="2318" spans="1:29" ht="10.5" customHeight="1">
      <c r="A2318" s="25">
        <v>60798</v>
      </c>
      <c r="B2318" s="26" t="s">
        <v>3085</v>
      </c>
      <c r="C2318" s="27">
        <v>2</v>
      </c>
      <c r="D2318" s="27" t="s">
        <v>26</v>
      </c>
      <c r="E2318" s="28">
        <v>5482</v>
      </c>
      <c r="F2318" s="28">
        <f>C2318*E2318</f>
        <v>10964</v>
      </c>
      <c r="G2318" s="28">
        <f>F2318*R2318</f>
        <v>328.92</v>
      </c>
      <c r="H2318" s="28">
        <v>6</v>
      </c>
      <c r="I2318" s="28">
        <v>8</v>
      </c>
      <c r="J2318" s="29">
        <v>6.4439999999999997E-2</v>
      </c>
      <c r="K2318" s="28">
        <f>H2318*C2318</f>
        <v>12</v>
      </c>
      <c r="L2318" s="28">
        <f>I2318*C2318</f>
        <v>16</v>
      </c>
      <c r="M2318" s="29">
        <f>J2318*C2318</f>
        <v>0.12887999999999999</v>
      </c>
      <c r="N2318" s="30">
        <v>0</v>
      </c>
      <c r="O2318" s="27">
        <v>85</v>
      </c>
      <c r="P2318" s="27">
        <v>8508</v>
      </c>
      <c r="Q2318" s="27" t="s">
        <v>107</v>
      </c>
      <c r="R2318" s="31">
        <f>VLOOKUP(Q2318,[1]Страна!D$1:F$120,2,FALSE)</f>
        <v>0.03</v>
      </c>
      <c r="S2318" s="32" t="s">
        <v>1596</v>
      </c>
      <c r="T2318" s="27" t="str">
        <f>VLOOKUP(S2318,[1]Страна!$A$2:$B$246,2,0)</f>
        <v xml:space="preserve">ВЬЕТНАМ </v>
      </c>
      <c r="W2318" s="34"/>
      <c r="X2318" s="35"/>
      <c r="Y2318" s="35"/>
      <c r="Z2318" s="36"/>
      <c r="AA2318" s="37"/>
      <c r="AB2318" s="38"/>
      <c r="AC2318" s="39"/>
    </row>
    <row r="2319" spans="1:29" ht="10.5" customHeight="1">
      <c r="A2319" s="25">
        <v>44701</v>
      </c>
      <c r="B2319" s="26" t="s">
        <v>3086</v>
      </c>
      <c r="C2319" s="27">
        <v>1</v>
      </c>
      <c r="D2319" s="27" t="s">
        <v>26</v>
      </c>
      <c r="E2319" s="28">
        <v>11319</v>
      </c>
      <c r="F2319" s="28">
        <v>11319</v>
      </c>
      <c r="G2319" s="28">
        <v>339.57</v>
      </c>
      <c r="H2319" s="28">
        <v>5.4</v>
      </c>
      <c r="I2319" s="28">
        <v>6</v>
      </c>
      <c r="J2319" s="29">
        <v>8.0103999999999995E-2</v>
      </c>
      <c r="K2319" s="28">
        <v>5.4</v>
      </c>
      <c r="L2319" s="28">
        <v>6</v>
      </c>
      <c r="M2319" s="29">
        <f>C2319*J2319</f>
        <v>8.0103999999999995E-2</v>
      </c>
      <c r="N2319" s="30">
        <v>0</v>
      </c>
      <c r="O2319" s="27">
        <v>85</v>
      </c>
      <c r="P2319" s="27">
        <v>8508</v>
      </c>
      <c r="Q2319" s="27" t="s">
        <v>107</v>
      </c>
      <c r="R2319" s="31">
        <f>VLOOKUP(Q2319,[1]Страна!D$1:F$120,2,FALSE)</f>
        <v>0.03</v>
      </c>
      <c r="S2319" s="32" t="s">
        <v>1596</v>
      </c>
      <c r="T2319" s="27" t="str">
        <f>VLOOKUP(S2319,[1]Страна!$A$2:$B$246,2,0)</f>
        <v xml:space="preserve">ВЬЕТНАМ </v>
      </c>
      <c r="W2319" s="34"/>
      <c r="X2319" s="35"/>
      <c r="Y2319" s="35"/>
      <c r="Z2319" s="36"/>
      <c r="AA2319" s="37"/>
      <c r="AB2319" s="38"/>
      <c r="AC2319" s="39"/>
    </row>
    <row r="2320" spans="1:29" ht="10.5" customHeight="1">
      <c r="A2320" s="25">
        <v>234916</v>
      </c>
      <c r="B2320" s="26" t="s">
        <v>3087</v>
      </c>
      <c r="C2320" s="27">
        <v>2</v>
      </c>
      <c r="D2320" s="27" t="s">
        <v>26</v>
      </c>
      <c r="E2320" s="28">
        <v>4731</v>
      </c>
      <c r="F2320" s="28">
        <v>9462</v>
      </c>
      <c r="G2320" s="28">
        <v>283.86</v>
      </c>
      <c r="H2320" s="28">
        <v>5</v>
      </c>
      <c r="I2320" s="28">
        <v>6</v>
      </c>
      <c r="J2320" s="29">
        <v>5.28E-2</v>
      </c>
      <c r="K2320" s="28">
        <v>10</v>
      </c>
      <c r="L2320" s="28">
        <v>12</v>
      </c>
      <c r="M2320" s="29">
        <f>C2320*J2320</f>
        <v>0.1056</v>
      </c>
      <c r="N2320" s="30">
        <v>0</v>
      </c>
      <c r="O2320" s="27">
        <v>85</v>
      </c>
      <c r="P2320" s="27">
        <v>8508</v>
      </c>
      <c r="Q2320" s="27" t="s">
        <v>107</v>
      </c>
      <c r="R2320" s="31">
        <f>VLOOKUP(Q2320,[1]Страна!D$1:F$120,2,FALSE)</f>
        <v>0.03</v>
      </c>
      <c r="S2320" s="32" t="s">
        <v>1596</v>
      </c>
      <c r="T2320" s="27" t="str">
        <f>VLOOKUP(S2320,[1]Страна!$A$2:$B$246,2,0)</f>
        <v xml:space="preserve">ВЬЕТНАМ </v>
      </c>
      <c r="W2320" s="34"/>
      <c r="X2320" s="35"/>
      <c r="Y2320" s="35"/>
      <c r="Z2320" s="36"/>
      <c r="AA2320" s="37"/>
      <c r="AB2320" s="38"/>
      <c r="AC2320" s="39"/>
    </row>
    <row r="2321" spans="1:29" ht="10.5" customHeight="1">
      <c r="A2321" s="25">
        <v>234917</v>
      </c>
      <c r="B2321" s="26" t="s">
        <v>3088</v>
      </c>
      <c r="C2321" s="27">
        <v>2</v>
      </c>
      <c r="D2321" s="27" t="s">
        <v>26</v>
      </c>
      <c r="E2321" s="28">
        <v>5229</v>
      </c>
      <c r="F2321" s="28">
        <v>10458</v>
      </c>
      <c r="G2321" s="28">
        <v>313.74</v>
      </c>
      <c r="H2321" s="28">
        <v>4.3</v>
      </c>
      <c r="I2321" s="28">
        <v>5</v>
      </c>
      <c r="J2321" s="29">
        <v>5.28E-2</v>
      </c>
      <c r="K2321" s="28">
        <v>8.6</v>
      </c>
      <c r="L2321" s="28">
        <v>10</v>
      </c>
      <c r="M2321" s="29">
        <v>0.1056</v>
      </c>
      <c r="N2321" s="30">
        <v>0</v>
      </c>
      <c r="O2321" s="27">
        <v>85</v>
      </c>
      <c r="P2321" s="27">
        <v>8508</v>
      </c>
      <c r="Q2321" s="27" t="s">
        <v>107</v>
      </c>
      <c r="R2321" s="31">
        <f>VLOOKUP(Q2321,[1]Страна!D$1:F$120,2,FALSE)</f>
        <v>0.03</v>
      </c>
      <c r="S2321" s="32" t="s">
        <v>1596</v>
      </c>
      <c r="T2321" s="27" t="str">
        <f>VLOOKUP(S2321,[1]Страна!$A$2:$B$246,2,0)</f>
        <v xml:space="preserve">ВЬЕТНАМ </v>
      </c>
      <c r="W2321" s="34"/>
      <c r="X2321" s="35"/>
      <c r="Y2321" s="35"/>
      <c r="Z2321" s="36"/>
      <c r="AA2321" s="37"/>
      <c r="AB2321" s="38"/>
      <c r="AC2321" s="39"/>
    </row>
    <row r="2322" spans="1:29" ht="10.5" customHeight="1">
      <c r="A2322" s="25">
        <v>234918</v>
      </c>
      <c r="B2322" s="26" t="s">
        <v>3089</v>
      </c>
      <c r="C2322" s="27">
        <v>1</v>
      </c>
      <c r="D2322" s="27" t="s">
        <v>26</v>
      </c>
      <c r="E2322" s="28">
        <v>6259</v>
      </c>
      <c r="F2322" s="28">
        <v>6259</v>
      </c>
      <c r="G2322" s="28">
        <v>187.77</v>
      </c>
      <c r="H2322" s="28">
        <v>7.1</v>
      </c>
      <c r="I2322" s="28">
        <v>8</v>
      </c>
      <c r="J2322" s="29">
        <v>5.28E-2</v>
      </c>
      <c r="K2322" s="28">
        <v>7.1</v>
      </c>
      <c r="L2322" s="28">
        <v>8</v>
      </c>
      <c r="M2322" s="29">
        <v>5.28E-2</v>
      </c>
      <c r="N2322" s="30">
        <v>0</v>
      </c>
      <c r="O2322" s="27">
        <v>85</v>
      </c>
      <c r="P2322" s="27">
        <v>8508</v>
      </c>
      <c r="Q2322" s="27" t="s">
        <v>107</v>
      </c>
      <c r="R2322" s="31">
        <f>VLOOKUP(Q2322,[1]Страна!D$1:F$120,2,FALSE)</f>
        <v>0.03</v>
      </c>
      <c r="S2322" s="32" t="s">
        <v>47</v>
      </c>
      <c r="T2322" s="27" t="str">
        <f>VLOOKUP(S2322,[1]Страна!$A$2:$B$246,2,0)</f>
        <v>РОССИЯ</v>
      </c>
      <c r="W2322" s="34"/>
      <c r="X2322" s="35"/>
      <c r="Y2322" s="35"/>
      <c r="Z2322" s="36"/>
      <c r="AA2322" s="37"/>
      <c r="AB2322" s="38"/>
      <c r="AC2322" s="39"/>
    </row>
    <row r="2323" spans="1:29" ht="10.5" customHeight="1">
      <c r="A2323" s="25">
        <v>234919</v>
      </c>
      <c r="B2323" s="26" t="s">
        <v>3090</v>
      </c>
      <c r="C2323" s="27">
        <v>1</v>
      </c>
      <c r="D2323" s="27" t="s">
        <v>26</v>
      </c>
      <c r="E2323" s="28">
        <v>6308</v>
      </c>
      <c r="F2323" s="28">
        <f>C2323*E2323</f>
        <v>6308</v>
      </c>
      <c r="G2323" s="28">
        <f>F2323*R2323</f>
        <v>189.23999999999998</v>
      </c>
      <c r="H2323" s="28">
        <v>4.3</v>
      </c>
      <c r="I2323" s="28">
        <v>5</v>
      </c>
      <c r="J2323" s="29">
        <v>4.3119999999999999E-2</v>
      </c>
      <c r="K2323" s="28">
        <f>H2323*C2323</f>
        <v>4.3</v>
      </c>
      <c r="L2323" s="28">
        <f>I2323*C2323</f>
        <v>5</v>
      </c>
      <c r="M2323" s="29">
        <f>J2323*C2323</f>
        <v>4.3119999999999999E-2</v>
      </c>
      <c r="N2323" s="30">
        <v>0</v>
      </c>
      <c r="O2323" s="27">
        <v>85</v>
      </c>
      <c r="P2323" s="27">
        <v>8508</v>
      </c>
      <c r="Q2323" s="27" t="s">
        <v>2954</v>
      </c>
      <c r="R2323" s="31">
        <f>VLOOKUP(Q2323,[1]Страна!D$1:F$120,2,FALSE)</f>
        <v>0.03</v>
      </c>
      <c r="S2323" s="32" t="s">
        <v>1596</v>
      </c>
      <c r="T2323" s="27" t="str">
        <f>VLOOKUP(S2323,[1]Страна!$A$2:$B$246,2,0)</f>
        <v xml:space="preserve">ВЬЕТНАМ </v>
      </c>
      <c r="W2323" s="34"/>
      <c r="X2323" s="35"/>
      <c r="Y2323" s="35"/>
      <c r="Z2323" s="36"/>
      <c r="AA2323" s="37"/>
      <c r="AB2323" s="38"/>
      <c r="AC2323" s="39"/>
    </row>
    <row r="2324" spans="1:29" ht="10.5" customHeight="1">
      <c r="A2324" s="41">
        <v>628</v>
      </c>
      <c r="B2324" s="42" t="s">
        <v>3091</v>
      </c>
      <c r="C2324" s="43">
        <v>5</v>
      </c>
      <c r="D2324" s="44" t="s">
        <v>26</v>
      </c>
      <c r="E2324" s="45">
        <v>3171</v>
      </c>
      <c r="F2324" s="45">
        <v>15855</v>
      </c>
      <c r="G2324" s="46">
        <v>475.65</v>
      </c>
      <c r="H2324" s="46">
        <v>3.8</v>
      </c>
      <c r="I2324" s="46">
        <v>5</v>
      </c>
      <c r="J2324" s="47">
        <v>4.8050000000000002E-2</v>
      </c>
      <c r="K2324" s="46">
        <v>19</v>
      </c>
      <c r="L2324" s="46">
        <v>25</v>
      </c>
      <c r="M2324" s="47">
        <v>0.24025000000000002</v>
      </c>
      <c r="N2324" s="48" t="s">
        <v>3092</v>
      </c>
      <c r="O2324" s="49">
        <v>85</v>
      </c>
      <c r="P2324" s="49">
        <v>8508</v>
      </c>
      <c r="Q2324" s="49" t="s">
        <v>107</v>
      </c>
      <c r="R2324" s="50">
        <v>0.03</v>
      </c>
      <c r="S2324" s="51" t="s">
        <v>1596</v>
      </c>
      <c r="T2324" s="27" t="str">
        <f>VLOOKUP(S2324,[1]Страна!$A$2:$B$246,2,0)</f>
        <v xml:space="preserve">ВЬЕТНАМ </v>
      </c>
      <c r="W2324" s="34"/>
      <c r="X2324" s="35"/>
      <c r="Y2324" s="35"/>
      <c r="Z2324" s="36"/>
      <c r="AA2324" s="37"/>
      <c r="AB2324" s="38"/>
      <c r="AC2324" s="39"/>
    </row>
    <row r="2325" spans="1:29" ht="10.5" customHeight="1">
      <c r="A2325" s="25">
        <v>2249</v>
      </c>
      <c r="B2325" s="26" t="s">
        <v>3093</v>
      </c>
      <c r="C2325" s="27">
        <v>1</v>
      </c>
      <c r="D2325" s="27" t="s">
        <v>26</v>
      </c>
      <c r="E2325" s="28">
        <v>3853</v>
      </c>
      <c r="F2325" s="28">
        <v>3853</v>
      </c>
      <c r="G2325" s="28">
        <v>115.59</v>
      </c>
      <c r="H2325" s="28">
        <v>4</v>
      </c>
      <c r="I2325" s="28">
        <v>6.7</v>
      </c>
      <c r="J2325" s="29">
        <v>4.5990000000000003E-2</v>
      </c>
      <c r="K2325" s="28">
        <v>4</v>
      </c>
      <c r="L2325" s="28">
        <v>6.7</v>
      </c>
      <c r="M2325" s="29">
        <v>4.5990000000000003E-2</v>
      </c>
      <c r="N2325" s="30">
        <v>0</v>
      </c>
      <c r="O2325" s="27">
        <v>85</v>
      </c>
      <c r="P2325" s="27">
        <v>8508</v>
      </c>
      <c r="Q2325" s="27" t="s">
        <v>107</v>
      </c>
      <c r="R2325" s="31">
        <f>VLOOKUP(Q2325,[1]Страна!D$1:F$120,2,FALSE)</f>
        <v>0.03</v>
      </c>
      <c r="S2325" s="32" t="s">
        <v>1596</v>
      </c>
      <c r="T2325" s="27" t="str">
        <f>VLOOKUP(S2325,[1]Страна!$A$2:$B$246,2,0)</f>
        <v xml:space="preserve">ВЬЕТНАМ </v>
      </c>
      <c r="W2325" s="40"/>
      <c r="X2325" s="35"/>
      <c r="Y2325" s="35"/>
      <c r="Z2325" s="36"/>
      <c r="AA2325" s="37"/>
      <c r="AB2325" s="38"/>
      <c r="AC2325" s="39"/>
    </row>
    <row r="2326" spans="1:29" ht="10.5" customHeight="1">
      <c r="A2326" s="25">
        <v>22528</v>
      </c>
      <c r="B2326" s="26" t="s">
        <v>3094</v>
      </c>
      <c r="C2326" s="27">
        <v>8</v>
      </c>
      <c r="D2326" s="27" t="s">
        <v>26</v>
      </c>
      <c r="E2326" s="28">
        <v>4433</v>
      </c>
      <c r="F2326" s="28">
        <v>35464</v>
      </c>
      <c r="G2326" s="28">
        <v>1063.92</v>
      </c>
      <c r="H2326" s="28">
        <v>4.0999999999999996</v>
      </c>
      <c r="I2326" s="28">
        <v>6.5</v>
      </c>
      <c r="J2326" s="29">
        <v>4.8000000000000001E-2</v>
      </c>
      <c r="K2326" s="28">
        <v>32.799999999999997</v>
      </c>
      <c r="L2326" s="28">
        <v>52</v>
      </c>
      <c r="M2326" s="29">
        <v>0.38400000000000001</v>
      </c>
      <c r="N2326" s="30">
        <v>0</v>
      </c>
      <c r="O2326" s="27">
        <v>85</v>
      </c>
      <c r="P2326" s="27">
        <v>8508</v>
      </c>
      <c r="Q2326" s="27" t="s">
        <v>107</v>
      </c>
      <c r="R2326" s="31">
        <f>VLOOKUP(Q2326,[1]Страна!D$1:F$120,2,FALSE)</f>
        <v>0.03</v>
      </c>
      <c r="S2326" s="32" t="s">
        <v>1596</v>
      </c>
      <c r="T2326" s="27" t="str">
        <f>VLOOKUP(S2326,[1]Страна!$A$2:$B$246,2,0)</f>
        <v xml:space="preserve">ВЬЕТНАМ </v>
      </c>
      <c r="W2326" s="34"/>
      <c r="X2326" s="35"/>
      <c r="Y2326" s="35"/>
      <c r="Z2326" s="36"/>
      <c r="AA2326" s="37"/>
      <c r="AB2326" s="38"/>
      <c r="AC2326" s="39"/>
    </row>
    <row r="2327" spans="1:29" ht="10.5" customHeight="1">
      <c r="A2327" s="25">
        <v>34638</v>
      </c>
      <c r="B2327" s="26" t="s">
        <v>3095</v>
      </c>
      <c r="C2327" s="27">
        <v>1</v>
      </c>
      <c r="D2327" s="27" t="s">
        <v>26</v>
      </c>
      <c r="E2327" s="28">
        <v>4964</v>
      </c>
      <c r="F2327" s="28">
        <v>4964</v>
      </c>
      <c r="G2327" s="28">
        <v>148.91999999999999</v>
      </c>
      <c r="H2327" s="28">
        <v>4.5999999999999996</v>
      </c>
      <c r="I2327" s="28">
        <v>7.5</v>
      </c>
      <c r="J2327" s="29">
        <v>5.0175999999999998E-2</v>
      </c>
      <c r="K2327" s="28">
        <v>4.5999999999999996</v>
      </c>
      <c r="L2327" s="28">
        <v>7.5</v>
      </c>
      <c r="M2327" s="29">
        <v>5.0175999999999998E-2</v>
      </c>
      <c r="N2327" s="30">
        <v>0</v>
      </c>
      <c r="O2327" s="27">
        <v>85</v>
      </c>
      <c r="P2327" s="27">
        <v>8508</v>
      </c>
      <c r="Q2327" s="27" t="s">
        <v>107</v>
      </c>
      <c r="R2327" s="31">
        <f>VLOOKUP(Q2327,[1]Страна!D$1:F$120,2,FALSE)</f>
        <v>0.03</v>
      </c>
      <c r="S2327" s="32" t="s">
        <v>1596</v>
      </c>
      <c r="T2327" s="27" t="str">
        <f>VLOOKUP(S2327,[1]Страна!$A$2:$B$246,2,0)</f>
        <v xml:space="preserve">ВЬЕТНАМ </v>
      </c>
      <c r="W2327" s="34"/>
      <c r="X2327" s="35"/>
      <c r="Y2327" s="35"/>
      <c r="Z2327" s="36"/>
      <c r="AA2327" s="37"/>
      <c r="AB2327" s="38"/>
      <c r="AC2327" s="39"/>
    </row>
    <row r="2328" spans="1:29" ht="10.5" customHeight="1">
      <c r="A2328" s="25">
        <v>35369</v>
      </c>
      <c r="B2328" s="26" t="s">
        <v>3096</v>
      </c>
      <c r="C2328" s="27">
        <v>1</v>
      </c>
      <c r="D2328" s="27" t="s">
        <v>26</v>
      </c>
      <c r="E2328" s="28">
        <v>5445</v>
      </c>
      <c r="F2328" s="28">
        <v>5445</v>
      </c>
      <c r="G2328" s="28">
        <v>163.35</v>
      </c>
      <c r="H2328" s="28">
        <v>4.5999999999999996</v>
      </c>
      <c r="I2328" s="28">
        <v>7.5</v>
      </c>
      <c r="J2328" s="29">
        <v>4.9010999999999999E-2</v>
      </c>
      <c r="K2328" s="28">
        <v>4.5999999999999996</v>
      </c>
      <c r="L2328" s="28">
        <v>7.5</v>
      </c>
      <c r="M2328" s="29">
        <f>C2328*J2328</f>
        <v>4.9010999999999999E-2</v>
      </c>
      <c r="N2328" s="30">
        <v>0</v>
      </c>
      <c r="O2328" s="27">
        <v>85</v>
      </c>
      <c r="P2328" s="27">
        <v>8508</v>
      </c>
      <c r="Q2328" s="27" t="s">
        <v>107</v>
      </c>
      <c r="R2328" s="31">
        <f>VLOOKUP(Q2328,[1]Страна!D$1:F$120,2,FALSE)</f>
        <v>0.03</v>
      </c>
      <c r="S2328" s="32" t="s">
        <v>1596</v>
      </c>
      <c r="T2328" s="27" t="str">
        <f>VLOOKUP(S2328,[1]Страна!$A$2:$B$246,2,0)</f>
        <v xml:space="preserve">ВЬЕТНАМ </v>
      </c>
      <c r="W2328" s="34"/>
      <c r="X2328" s="35"/>
      <c r="Y2328" s="35"/>
      <c r="Z2328" s="36"/>
      <c r="AA2328" s="37"/>
      <c r="AB2328" s="38"/>
      <c r="AC2328" s="39"/>
    </row>
    <row r="2329" spans="1:29" ht="10.5" customHeight="1">
      <c r="A2329" s="25">
        <v>21231</v>
      </c>
      <c r="B2329" s="26" t="s">
        <v>3097</v>
      </c>
      <c r="C2329" s="27">
        <v>1</v>
      </c>
      <c r="D2329" s="27" t="s">
        <v>26</v>
      </c>
      <c r="E2329" s="28">
        <v>4568</v>
      </c>
      <c r="F2329" s="28">
        <v>4568</v>
      </c>
      <c r="G2329" s="28">
        <v>137.04</v>
      </c>
      <c r="H2329" s="28">
        <v>4.3</v>
      </c>
      <c r="I2329" s="28">
        <v>6.8</v>
      </c>
      <c r="J2329" s="29">
        <v>4.9599999999999998E-2</v>
      </c>
      <c r="K2329" s="28">
        <v>4.3</v>
      </c>
      <c r="L2329" s="28">
        <v>6.8</v>
      </c>
      <c r="M2329" s="29">
        <f>C2329*J2329</f>
        <v>4.9599999999999998E-2</v>
      </c>
      <c r="N2329" s="30">
        <v>0</v>
      </c>
      <c r="O2329" s="27">
        <v>85</v>
      </c>
      <c r="P2329" s="27">
        <v>8508</v>
      </c>
      <c r="Q2329" s="27" t="s">
        <v>107</v>
      </c>
      <c r="R2329" s="31">
        <f>VLOOKUP(Q2329,[1]Страна!D$1:F$120,2,FALSE)</f>
        <v>0.03</v>
      </c>
      <c r="S2329" s="32" t="s">
        <v>1596</v>
      </c>
      <c r="T2329" s="27" t="str">
        <f>VLOOKUP(S2329,[1]Страна!$A$2:$B$246,2,0)</f>
        <v xml:space="preserve">ВЬЕТНАМ </v>
      </c>
      <c r="W2329" s="34"/>
      <c r="X2329" s="35"/>
      <c r="Y2329" s="35"/>
      <c r="Z2329" s="36"/>
      <c r="AA2329" s="37"/>
      <c r="AB2329" s="38"/>
      <c r="AC2329" s="39"/>
    </row>
    <row r="2330" spans="1:29" ht="10.5" customHeight="1">
      <c r="A2330" s="25">
        <v>237415</v>
      </c>
      <c r="B2330" s="26" t="s">
        <v>3098</v>
      </c>
      <c r="C2330" s="27">
        <v>1</v>
      </c>
      <c r="D2330" s="27" t="s">
        <v>26</v>
      </c>
      <c r="E2330" s="28">
        <v>3960</v>
      </c>
      <c r="F2330" s="28">
        <v>3960</v>
      </c>
      <c r="G2330" s="28">
        <v>79.2</v>
      </c>
      <c r="H2330" s="28">
        <v>4.3</v>
      </c>
      <c r="I2330" s="28">
        <v>6.8</v>
      </c>
      <c r="J2330" s="29">
        <v>4.1759999999999999E-2</v>
      </c>
      <c r="K2330" s="28">
        <v>4.3</v>
      </c>
      <c r="L2330" s="28">
        <v>6.8</v>
      </c>
      <c r="M2330" s="29">
        <v>4.1759999999999999E-2</v>
      </c>
      <c r="N2330" s="30">
        <v>8808993492909</v>
      </c>
      <c r="O2330" s="27">
        <v>85</v>
      </c>
      <c r="P2330" s="27">
        <v>8508</v>
      </c>
      <c r="Q2330" s="27" t="s">
        <v>107</v>
      </c>
      <c r="R2330" s="31">
        <f>VLOOKUP(Q2330,[1]Страна!D$1:F$120,2,FALSE)</f>
        <v>0.03</v>
      </c>
      <c r="S2330" s="32" t="s">
        <v>1596</v>
      </c>
      <c r="T2330" s="27" t="str">
        <f>VLOOKUP(S2330,[1]Страна!$A$2:$B$246,2,0)</f>
        <v xml:space="preserve">ВЬЕТНАМ </v>
      </c>
      <c r="W2330" s="34"/>
      <c r="X2330" s="35"/>
      <c r="Y2330" s="35"/>
      <c r="Z2330" s="36"/>
      <c r="AA2330" s="37"/>
      <c r="AB2330" s="38"/>
      <c r="AC2330" s="39"/>
    </row>
    <row r="2331" spans="1:29" ht="10.5" customHeight="1">
      <c r="A2331" s="25">
        <v>9032</v>
      </c>
      <c r="B2331" s="26" t="s">
        <v>3099</v>
      </c>
      <c r="C2331" s="27">
        <v>14</v>
      </c>
      <c r="D2331" s="27" t="s">
        <v>26</v>
      </c>
      <c r="E2331" s="28">
        <v>3633</v>
      </c>
      <c r="F2331" s="28">
        <v>50862</v>
      </c>
      <c r="G2331" s="28">
        <v>1525.86</v>
      </c>
      <c r="H2331" s="28">
        <v>4.3</v>
      </c>
      <c r="I2331" s="28">
        <v>6.8</v>
      </c>
      <c r="J2331" s="29">
        <v>4.9010999999999999E-2</v>
      </c>
      <c r="K2331" s="28">
        <v>60.199999999999996</v>
      </c>
      <c r="L2331" s="28">
        <v>95.2</v>
      </c>
      <c r="M2331" s="29">
        <f>C2331*J2331</f>
        <v>0.68615399999999993</v>
      </c>
      <c r="N2331" s="30">
        <v>0</v>
      </c>
      <c r="O2331" s="27">
        <v>85</v>
      </c>
      <c r="P2331" s="27">
        <v>8508</v>
      </c>
      <c r="Q2331" s="27" t="s">
        <v>107</v>
      </c>
      <c r="R2331" s="31">
        <f>VLOOKUP(Q2331,[1]Страна!D$1:F$120,2,FALSE)</f>
        <v>0.03</v>
      </c>
      <c r="S2331" s="32" t="s">
        <v>1596</v>
      </c>
      <c r="T2331" s="27" t="str">
        <f>VLOOKUP(S2331,[1]Страна!$A$2:$B$246,2,0)</f>
        <v xml:space="preserve">ВЬЕТНАМ </v>
      </c>
      <c r="W2331" s="34"/>
      <c r="X2331" s="35"/>
      <c r="Y2331" s="35"/>
      <c r="Z2331" s="36"/>
      <c r="AA2331" s="37"/>
      <c r="AB2331" s="38"/>
      <c r="AC2331" s="39"/>
    </row>
    <row r="2332" spans="1:29" ht="10.5" customHeight="1">
      <c r="A2332" s="25">
        <v>14100</v>
      </c>
      <c r="B2332" s="26" t="s">
        <v>3100</v>
      </c>
      <c r="C2332" s="27">
        <v>3</v>
      </c>
      <c r="D2332" s="27" t="s">
        <v>26</v>
      </c>
      <c r="E2332" s="28">
        <v>4324</v>
      </c>
      <c r="F2332" s="28">
        <v>12972</v>
      </c>
      <c r="G2332" s="28">
        <v>389.16</v>
      </c>
      <c r="H2332" s="28">
        <v>4.5999999999999996</v>
      </c>
      <c r="I2332" s="28">
        <v>7.2</v>
      </c>
      <c r="J2332" s="29">
        <v>4.0500000000000001E-2</v>
      </c>
      <c r="K2332" s="28">
        <v>13.8</v>
      </c>
      <c r="L2332" s="28">
        <v>21.6</v>
      </c>
      <c r="M2332" s="29">
        <f>C2332*J2332</f>
        <v>0.1215</v>
      </c>
      <c r="N2332" s="30">
        <v>8808993919796</v>
      </c>
      <c r="O2332" s="27">
        <v>85</v>
      </c>
      <c r="P2332" s="27">
        <v>8508</v>
      </c>
      <c r="Q2332" s="27" t="s">
        <v>107</v>
      </c>
      <c r="R2332" s="31">
        <f>VLOOKUP(Q2332,[1]Страна!D$1:F$120,2,FALSE)</f>
        <v>0.03</v>
      </c>
      <c r="S2332" s="32" t="s">
        <v>1596</v>
      </c>
      <c r="T2332" s="27" t="str">
        <f>VLOOKUP(S2332,[1]Страна!$A$2:$B$246,2,0)</f>
        <v xml:space="preserve">ВЬЕТНАМ </v>
      </c>
      <c r="W2332" s="34"/>
      <c r="X2332" s="35"/>
      <c r="Y2332" s="35"/>
      <c r="Z2332" s="36"/>
      <c r="AA2332" s="37"/>
      <c r="AB2332" s="38"/>
      <c r="AC2332" s="39"/>
    </row>
    <row r="2333" spans="1:29" ht="10.5" customHeight="1">
      <c r="A2333" s="25">
        <v>14101</v>
      </c>
      <c r="B2333" s="26" t="s">
        <v>3101</v>
      </c>
      <c r="C2333" s="27">
        <v>24</v>
      </c>
      <c r="D2333" s="27" t="s">
        <v>26</v>
      </c>
      <c r="E2333" s="28">
        <v>4710</v>
      </c>
      <c r="F2333" s="28">
        <v>113040</v>
      </c>
      <c r="G2333" s="28">
        <v>3391.2</v>
      </c>
      <c r="H2333" s="28">
        <v>4.5999999999999996</v>
      </c>
      <c r="I2333" s="28">
        <v>7.2</v>
      </c>
      <c r="J2333" s="29">
        <v>4.0500000000000001E-2</v>
      </c>
      <c r="K2333" s="28">
        <v>110.39999999999999</v>
      </c>
      <c r="L2333" s="28">
        <v>172.8</v>
      </c>
      <c r="M2333" s="29">
        <f>C2333*J2333</f>
        <v>0.97199999999999998</v>
      </c>
      <c r="N2333" s="30">
        <v>0</v>
      </c>
      <c r="O2333" s="27">
        <v>85</v>
      </c>
      <c r="P2333" s="27">
        <v>8508</v>
      </c>
      <c r="Q2333" s="27" t="s">
        <v>107</v>
      </c>
      <c r="R2333" s="31">
        <f>VLOOKUP(Q2333,[1]Страна!D$1:F$120,2,FALSE)</f>
        <v>0.03</v>
      </c>
      <c r="S2333" s="32" t="s">
        <v>1596</v>
      </c>
      <c r="T2333" s="27" t="str">
        <f>VLOOKUP(S2333,[1]Страна!$A$2:$B$246,2,0)</f>
        <v xml:space="preserve">ВЬЕТНАМ </v>
      </c>
      <c r="W2333" s="34"/>
      <c r="X2333" s="35"/>
      <c r="Y2333" s="35"/>
      <c r="Z2333" s="36"/>
      <c r="AA2333" s="37"/>
      <c r="AB2333" s="38"/>
      <c r="AC2333" s="39"/>
    </row>
    <row r="2334" spans="1:29" ht="10.5" customHeight="1">
      <c r="A2334" s="25">
        <v>230627</v>
      </c>
      <c r="B2334" s="26" t="s">
        <v>3102</v>
      </c>
      <c r="C2334" s="27">
        <v>1</v>
      </c>
      <c r="D2334" s="27" t="s">
        <v>26</v>
      </c>
      <c r="E2334" s="28">
        <v>5661</v>
      </c>
      <c r="F2334" s="28">
        <v>5661</v>
      </c>
      <c r="G2334" s="28">
        <v>169.82999999999998</v>
      </c>
      <c r="H2334" s="28">
        <v>6.2</v>
      </c>
      <c r="I2334" s="28">
        <v>7.5</v>
      </c>
      <c r="J2334" s="29">
        <v>4.8959999999999997E-2</v>
      </c>
      <c r="K2334" s="28">
        <v>6.2</v>
      </c>
      <c r="L2334" s="28">
        <v>7.5</v>
      </c>
      <c r="M2334" s="29">
        <v>4.8959999999999997E-2</v>
      </c>
      <c r="N2334" s="30" t="s">
        <v>3103</v>
      </c>
      <c r="O2334" s="27">
        <v>85</v>
      </c>
      <c r="P2334" s="27">
        <v>8508</v>
      </c>
      <c r="Q2334" s="27" t="s">
        <v>107</v>
      </c>
      <c r="R2334" s="31">
        <f>VLOOKUP(Q2334,[1]Страна!D$1:F$120,2,FALSE)</f>
        <v>0.03</v>
      </c>
      <c r="S2334" s="32" t="s">
        <v>1596</v>
      </c>
      <c r="T2334" s="27" t="str">
        <f>VLOOKUP(S2334,[1]Страна!$A$2:$B$246,2,0)</f>
        <v xml:space="preserve">ВЬЕТНАМ </v>
      </c>
      <c r="W2334" s="34"/>
      <c r="X2334" s="35"/>
      <c r="Y2334" s="35"/>
      <c r="Z2334" s="36"/>
      <c r="AA2334" s="37"/>
      <c r="AB2334" s="38"/>
      <c r="AC2334" s="39"/>
    </row>
    <row r="2335" spans="1:29" ht="10.5" customHeight="1">
      <c r="A2335" s="41">
        <v>26501</v>
      </c>
      <c r="B2335" s="42" t="s">
        <v>3104</v>
      </c>
      <c r="C2335" s="43">
        <v>2</v>
      </c>
      <c r="D2335" s="44" t="s">
        <v>26</v>
      </c>
      <c r="E2335" s="45">
        <v>4026</v>
      </c>
      <c r="F2335" s="45">
        <v>8052</v>
      </c>
      <c r="G2335" s="46">
        <v>241.56</v>
      </c>
      <c r="H2335" s="46">
        <v>3.7</v>
      </c>
      <c r="I2335" s="46">
        <v>8</v>
      </c>
      <c r="J2335" s="47">
        <v>4.2000000000000003E-2</v>
      </c>
      <c r="K2335" s="46">
        <v>7.4</v>
      </c>
      <c r="L2335" s="46">
        <v>16</v>
      </c>
      <c r="M2335" s="47">
        <v>8.4000000000000005E-2</v>
      </c>
      <c r="N2335" s="48" t="s">
        <v>3105</v>
      </c>
      <c r="O2335" s="49">
        <v>85</v>
      </c>
      <c r="P2335" s="49">
        <v>8508</v>
      </c>
      <c r="Q2335" s="49" t="s">
        <v>107</v>
      </c>
      <c r="R2335" s="50">
        <v>0.03</v>
      </c>
      <c r="S2335" s="51" t="s">
        <v>1596</v>
      </c>
      <c r="T2335" s="27" t="str">
        <f>VLOOKUP(S2335,[1]Страна!$A$2:$B$246,2,0)</f>
        <v xml:space="preserve">ВЬЕТНАМ </v>
      </c>
      <c r="W2335" s="34"/>
      <c r="X2335" s="35"/>
      <c r="Y2335" s="35"/>
      <c r="Z2335" s="36"/>
      <c r="AA2335" s="37"/>
      <c r="AB2335" s="38"/>
      <c r="AC2335" s="39"/>
    </row>
    <row r="2336" spans="1:29" ht="10.5" customHeight="1">
      <c r="A2336" s="25">
        <v>26521</v>
      </c>
      <c r="B2336" s="26" t="s">
        <v>3106</v>
      </c>
      <c r="C2336" s="27">
        <v>1</v>
      </c>
      <c r="D2336" s="27" t="s">
        <v>26</v>
      </c>
      <c r="E2336" s="28">
        <v>4474</v>
      </c>
      <c r="F2336" s="28">
        <v>4474</v>
      </c>
      <c r="G2336" s="28">
        <v>134.22</v>
      </c>
      <c r="H2336" s="28">
        <v>3.7</v>
      </c>
      <c r="I2336" s="28">
        <v>6.4</v>
      </c>
      <c r="J2336" s="29">
        <v>4.2000000000000003E-2</v>
      </c>
      <c r="K2336" s="28">
        <v>3.7</v>
      </c>
      <c r="L2336" s="28">
        <v>6.4</v>
      </c>
      <c r="M2336" s="29">
        <v>4.2000000000000003E-2</v>
      </c>
      <c r="N2336" s="30">
        <v>0</v>
      </c>
      <c r="O2336" s="27">
        <v>85</v>
      </c>
      <c r="P2336" s="27">
        <v>8508</v>
      </c>
      <c r="Q2336" s="27" t="s">
        <v>107</v>
      </c>
      <c r="R2336" s="31">
        <f>VLOOKUP(Q2336,[1]Страна!D$1:F$120,2,FALSE)</f>
        <v>0.03</v>
      </c>
      <c r="S2336" s="32" t="s">
        <v>1596</v>
      </c>
      <c r="T2336" s="27" t="str">
        <f>VLOOKUP(S2336,[1]Страна!$A$2:$B$246,2,0)</f>
        <v xml:space="preserve">ВЬЕТНАМ </v>
      </c>
      <c r="W2336" s="40"/>
      <c r="X2336" s="35"/>
      <c r="Y2336" s="35"/>
      <c r="Z2336" s="36"/>
      <c r="AA2336" s="37"/>
      <c r="AB2336" s="38"/>
      <c r="AC2336" s="39"/>
    </row>
    <row r="2337" spans="1:29" ht="10.5" customHeight="1">
      <c r="A2337" s="25">
        <v>25076</v>
      </c>
      <c r="B2337" s="26" t="s">
        <v>3107</v>
      </c>
      <c r="C2337" s="27">
        <v>1</v>
      </c>
      <c r="D2337" s="27" t="s">
        <v>26</v>
      </c>
      <c r="E2337" s="28">
        <v>5537</v>
      </c>
      <c r="F2337" s="28">
        <v>5537</v>
      </c>
      <c r="G2337" s="28">
        <v>166.11</v>
      </c>
      <c r="H2337" s="28">
        <v>4.0999999999999996</v>
      </c>
      <c r="I2337" s="28">
        <v>6.9</v>
      </c>
      <c r="J2337" s="29">
        <v>1.6E-2</v>
      </c>
      <c r="K2337" s="28">
        <v>4.0999999999999996</v>
      </c>
      <c r="L2337" s="28">
        <v>6.9</v>
      </c>
      <c r="M2337" s="29">
        <f>C2337*J2337</f>
        <v>1.6E-2</v>
      </c>
      <c r="N2337" s="30">
        <v>0</v>
      </c>
      <c r="O2337" s="27">
        <v>85</v>
      </c>
      <c r="P2337" s="27">
        <v>8508</v>
      </c>
      <c r="Q2337" s="27" t="s">
        <v>2970</v>
      </c>
      <c r="R2337" s="31">
        <f>VLOOKUP(Q2337,[1]Страна!D$1:F$120,2,FALSE)</f>
        <v>0.03</v>
      </c>
      <c r="S2337" s="32" t="s">
        <v>1596</v>
      </c>
      <c r="T2337" s="27" t="str">
        <f>VLOOKUP(S2337,[1]Страна!$A$2:$B$246,2,0)</f>
        <v xml:space="preserve">ВЬЕТНАМ </v>
      </c>
      <c r="W2337" s="34"/>
      <c r="X2337" s="35"/>
      <c r="Y2337" s="35"/>
      <c r="Z2337" s="36"/>
      <c r="AA2337" s="37"/>
      <c r="AB2337" s="38"/>
      <c r="AC2337" s="39"/>
    </row>
    <row r="2338" spans="1:29" ht="10.5" customHeight="1">
      <c r="A2338" s="25">
        <v>25077</v>
      </c>
      <c r="B2338" s="26" t="s">
        <v>3108</v>
      </c>
      <c r="C2338" s="27">
        <v>1</v>
      </c>
      <c r="D2338" s="27" t="s">
        <v>26</v>
      </c>
      <c r="E2338" s="28">
        <v>5960</v>
      </c>
      <c r="F2338" s="28">
        <v>5960</v>
      </c>
      <c r="G2338" s="28">
        <v>178.79999999999998</v>
      </c>
      <c r="H2338" s="28">
        <v>4.0999999999999996</v>
      </c>
      <c r="I2338" s="28">
        <v>7</v>
      </c>
      <c r="J2338" s="29">
        <v>4.4999999999999998E-2</v>
      </c>
      <c r="K2338" s="28">
        <v>4.0999999999999996</v>
      </c>
      <c r="L2338" s="28">
        <v>7</v>
      </c>
      <c r="M2338" s="29">
        <f>C2338*J2338</f>
        <v>4.4999999999999998E-2</v>
      </c>
      <c r="N2338" s="30">
        <v>0</v>
      </c>
      <c r="O2338" s="27">
        <v>85</v>
      </c>
      <c r="P2338" s="27">
        <v>8508</v>
      </c>
      <c r="Q2338" s="27" t="s">
        <v>2970</v>
      </c>
      <c r="R2338" s="31">
        <f>VLOOKUP(Q2338,[1]Страна!D$1:F$120,2,FALSE)</f>
        <v>0.03</v>
      </c>
      <c r="S2338" s="32" t="s">
        <v>1596</v>
      </c>
      <c r="T2338" s="27" t="str">
        <f>VLOOKUP(S2338,[1]Страна!$A$2:$B$246,2,0)</f>
        <v xml:space="preserve">ВЬЕТНАМ </v>
      </c>
      <c r="W2338" s="34"/>
      <c r="X2338" s="35"/>
      <c r="Y2338" s="35"/>
      <c r="Z2338" s="36"/>
      <c r="AA2338" s="37"/>
      <c r="AB2338" s="38"/>
      <c r="AC2338" s="39"/>
    </row>
    <row r="2339" spans="1:29" ht="10.5" customHeight="1">
      <c r="A2339" s="25">
        <v>48220</v>
      </c>
      <c r="B2339" s="26" t="s">
        <v>3109</v>
      </c>
      <c r="C2339" s="27">
        <v>1</v>
      </c>
      <c r="D2339" s="27" t="s">
        <v>26</v>
      </c>
      <c r="E2339" s="28">
        <v>8466</v>
      </c>
      <c r="F2339" s="28">
        <v>8466</v>
      </c>
      <c r="G2339" s="28">
        <v>253.98</v>
      </c>
      <c r="H2339" s="28">
        <v>5.5</v>
      </c>
      <c r="I2339" s="28">
        <v>10</v>
      </c>
      <c r="J2339" s="29">
        <v>5.28E-2</v>
      </c>
      <c r="K2339" s="28">
        <v>5.5</v>
      </c>
      <c r="L2339" s="28">
        <v>10</v>
      </c>
      <c r="M2339" s="29">
        <v>5.28E-2</v>
      </c>
      <c r="N2339" s="30" t="s">
        <v>3110</v>
      </c>
      <c r="O2339" s="27">
        <v>85</v>
      </c>
      <c r="P2339" s="27">
        <v>8508</v>
      </c>
      <c r="Q2339" s="27" t="s">
        <v>107</v>
      </c>
      <c r="R2339" s="31">
        <f>VLOOKUP(Q2339,[1]Страна!D$1:F$120,2,FALSE)</f>
        <v>0.03</v>
      </c>
      <c r="S2339" s="32" t="s">
        <v>1596</v>
      </c>
      <c r="T2339" s="27" t="str">
        <f>VLOOKUP(S2339,[1]Страна!$A$2:$B$246,2,0)</f>
        <v xml:space="preserve">ВЬЕТНАМ </v>
      </c>
      <c r="W2339" s="34"/>
      <c r="X2339" s="35"/>
      <c r="Y2339" s="35"/>
      <c r="Z2339" s="36"/>
      <c r="AA2339" s="37"/>
      <c r="AB2339" s="38"/>
      <c r="AC2339" s="39"/>
    </row>
    <row r="2340" spans="1:29" ht="10.5" customHeight="1">
      <c r="A2340" s="25">
        <v>34642</v>
      </c>
      <c r="B2340" s="26" t="s">
        <v>3111</v>
      </c>
      <c r="C2340" s="27">
        <v>1</v>
      </c>
      <c r="D2340" s="27" t="s">
        <v>26</v>
      </c>
      <c r="E2340" s="28">
        <v>5617</v>
      </c>
      <c r="F2340" s="28">
        <v>5617</v>
      </c>
      <c r="G2340" s="28">
        <v>168.51</v>
      </c>
      <c r="H2340" s="28">
        <v>5.2</v>
      </c>
      <c r="I2340" s="28">
        <v>8.3000000000000007</v>
      </c>
      <c r="J2340" s="29">
        <v>6.5280000000000005E-2</v>
      </c>
      <c r="K2340" s="28">
        <v>5.2</v>
      </c>
      <c r="L2340" s="28">
        <v>8.3000000000000007</v>
      </c>
      <c r="M2340" s="29">
        <f>C2340*J2340</f>
        <v>6.5280000000000005E-2</v>
      </c>
      <c r="N2340" s="30">
        <v>0</v>
      </c>
      <c r="O2340" s="27">
        <v>85</v>
      </c>
      <c r="P2340" s="27">
        <v>8508</v>
      </c>
      <c r="Q2340" s="27" t="s">
        <v>107</v>
      </c>
      <c r="R2340" s="31">
        <f>VLOOKUP(Q2340,[1]Страна!D$1:F$120,2,FALSE)</f>
        <v>0.03</v>
      </c>
      <c r="S2340" s="32" t="s">
        <v>1596</v>
      </c>
      <c r="T2340" s="27" t="str">
        <f>VLOOKUP(S2340,[1]Страна!$A$2:$B$246,2,0)</f>
        <v xml:space="preserve">ВЬЕТНАМ </v>
      </c>
      <c r="W2340" s="40"/>
      <c r="X2340" s="35"/>
      <c r="Y2340" s="35"/>
      <c r="Z2340" s="36"/>
      <c r="AA2340" s="37"/>
      <c r="AB2340" s="38"/>
      <c r="AC2340" s="39"/>
    </row>
    <row r="2341" spans="1:29" ht="10.5" customHeight="1">
      <c r="A2341" s="25">
        <v>33825</v>
      </c>
      <c r="B2341" s="26" t="s">
        <v>3112</v>
      </c>
      <c r="C2341" s="27">
        <v>1</v>
      </c>
      <c r="D2341" s="27" t="s">
        <v>26</v>
      </c>
      <c r="E2341" s="28">
        <v>6715</v>
      </c>
      <c r="F2341" s="28">
        <v>6715</v>
      </c>
      <c r="G2341" s="28">
        <v>201.45</v>
      </c>
      <c r="H2341" s="28">
        <v>5.2</v>
      </c>
      <c r="I2341" s="28">
        <v>9.1</v>
      </c>
      <c r="J2341" s="29">
        <v>6.6758999999999999E-2</v>
      </c>
      <c r="K2341" s="28">
        <v>5.2</v>
      </c>
      <c r="L2341" s="28">
        <v>9.1</v>
      </c>
      <c r="M2341" s="29">
        <f>C2341*J2341</f>
        <v>6.6758999999999999E-2</v>
      </c>
      <c r="N2341" s="30">
        <v>16308</v>
      </c>
      <c r="O2341" s="27">
        <v>85</v>
      </c>
      <c r="P2341" s="27">
        <v>8508</v>
      </c>
      <c r="Q2341" s="27" t="s">
        <v>107</v>
      </c>
      <c r="R2341" s="31">
        <f>VLOOKUP(Q2341,[1]Страна!D$1:F$120,2,FALSE)</f>
        <v>0.03</v>
      </c>
      <c r="S2341" s="32" t="s">
        <v>1596</v>
      </c>
      <c r="T2341" s="27" t="str">
        <f>VLOOKUP(S2341,[1]Страна!$A$2:$B$246,2,0)</f>
        <v xml:space="preserve">ВЬЕТНАМ </v>
      </c>
      <c r="W2341" s="34"/>
      <c r="X2341" s="35"/>
      <c r="Y2341" s="35"/>
      <c r="Z2341" s="36"/>
      <c r="AA2341" s="37"/>
      <c r="AB2341" s="38"/>
      <c r="AC2341" s="39"/>
    </row>
    <row r="2342" spans="1:29" ht="10.5" customHeight="1">
      <c r="A2342" s="25">
        <v>239185</v>
      </c>
      <c r="B2342" s="26" t="s">
        <v>3113</v>
      </c>
      <c r="C2342" s="27">
        <v>1</v>
      </c>
      <c r="D2342" s="27" t="s">
        <v>26</v>
      </c>
      <c r="E2342" s="28">
        <v>9254</v>
      </c>
      <c r="F2342" s="28">
        <v>9254</v>
      </c>
      <c r="G2342" s="28">
        <v>277.62</v>
      </c>
      <c r="H2342" s="28">
        <v>5</v>
      </c>
      <c r="I2342" s="28">
        <v>5.7</v>
      </c>
      <c r="J2342" s="29">
        <v>6.0999999999999999E-2</v>
      </c>
      <c r="K2342" s="28">
        <v>5</v>
      </c>
      <c r="L2342" s="28">
        <v>5.7</v>
      </c>
      <c r="M2342" s="29">
        <v>6.0999999999999999E-2</v>
      </c>
      <c r="N2342" s="30" t="s">
        <v>3114</v>
      </c>
      <c r="O2342" s="27">
        <v>85</v>
      </c>
      <c r="P2342" s="27">
        <v>8508</v>
      </c>
      <c r="Q2342" s="27" t="s">
        <v>107</v>
      </c>
      <c r="R2342" s="31">
        <f>VLOOKUP(Q2342,[1]Страна!D$1:F$120,2,FALSE)</f>
        <v>0.03</v>
      </c>
      <c r="S2342" s="32" t="s">
        <v>1596</v>
      </c>
      <c r="T2342" s="27" t="str">
        <f>VLOOKUP(S2342,[1]Страна!$A$2:$B$246,2,0)</f>
        <v xml:space="preserve">ВЬЕТНАМ </v>
      </c>
      <c r="W2342" s="34"/>
      <c r="X2342" s="35"/>
      <c r="Y2342" s="35"/>
      <c r="Z2342" s="36"/>
      <c r="AA2342" s="37"/>
      <c r="AB2342" s="38"/>
      <c r="AC2342" s="39"/>
    </row>
    <row r="2343" spans="1:29" ht="10.5" customHeight="1">
      <c r="A2343" s="41">
        <v>207335</v>
      </c>
      <c r="B2343" s="42" t="s">
        <v>3115</v>
      </c>
      <c r="C2343" s="43">
        <v>1</v>
      </c>
      <c r="D2343" s="44" t="s">
        <v>26</v>
      </c>
      <c r="E2343" s="45">
        <v>7072</v>
      </c>
      <c r="F2343" s="45">
        <v>7072</v>
      </c>
      <c r="G2343" s="46">
        <v>212.16</v>
      </c>
      <c r="H2343" s="46">
        <v>3.2</v>
      </c>
      <c r="I2343" s="46">
        <v>9</v>
      </c>
      <c r="J2343" s="47">
        <v>6.3103999999999993E-2</v>
      </c>
      <c r="K2343" s="46">
        <v>3.2</v>
      </c>
      <c r="L2343" s="46">
        <v>9</v>
      </c>
      <c r="M2343" s="47">
        <v>6.3103999999999993E-2</v>
      </c>
      <c r="N2343" s="48" t="s">
        <v>3116</v>
      </c>
      <c r="O2343" s="49">
        <v>85</v>
      </c>
      <c r="P2343" s="49">
        <v>8508</v>
      </c>
      <c r="Q2343" s="49" t="s">
        <v>2954</v>
      </c>
      <c r="R2343" s="50">
        <v>0.03</v>
      </c>
      <c r="S2343" s="51" t="s">
        <v>1596</v>
      </c>
      <c r="T2343" s="27" t="str">
        <f>VLOOKUP(S2343,[1]Страна!$A$2:$B$246,2,0)</f>
        <v xml:space="preserve">ВЬЕТНАМ </v>
      </c>
      <c r="W2343" s="34"/>
      <c r="X2343" s="35"/>
      <c r="Y2343" s="35"/>
      <c r="Z2343" s="36"/>
      <c r="AA2343" s="37"/>
      <c r="AB2343" s="38"/>
      <c r="AC2343" s="39"/>
    </row>
    <row r="2344" spans="1:29" ht="10.5" customHeight="1">
      <c r="A2344" s="25">
        <v>217758</v>
      </c>
      <c r="B2344" s="26" t="s">
        <v>3117</v>
      </c>
      <c r="C2344" s="27">
        <v>1</v>
      </c>
      <c r="D2344" s="27" t="s">
        <v>26</v>
      </c>
      <c r="E2344" s="28">
        <v>7097</v>
      </c>
      <c r="F2344" s="28">
        <v>7097</v>
      </c>
      <c r="G2344" s="28">
        <v>212.91</v>
      </c>
      <c r="H2344" s="28">
        <v>8</v>
      </c>
      <c r="I2344" s="28">
        <v>9.6</v>
      </c>
      <c r="J2344" s="29">
        <v>5.4559999999999997E-2</v>
      </c>
      <c r="K2344" s="28">
        <v>8</v>
      </c>
      <c r="L2344" s="28">
        <v>9.6</v>
      </c>
      <c r="M2344" s="29">
        <v>5.4559999999999997E-2</v>
      </c>
      <c r="N2344" s="30" t="s">
        <v>3118</v>
      </c>
      <c r="O2344" s="27">
        <v>85</v>
      </c>
      <c r="P2344" s="27">
        <v>8508</v>
      </c>
      <c r="Q2344" s="27" t="s">
        <v>107</v>
      </c>
      <c r="R2344" s="31">
        <f>VLOOKUP(Q2344,[1]Страна!D$1:F$120,2,FALSE)</f>
        <v>0.03</v>
      </c>
      <c r="S2344" s="32" t="s">
        <v>1596</v>
      </c>
      <c r="T2344" s="27" t="str">
        <f>VLOOKUP(S2344,[1]Страна!$A$2:$B$246,2,0)</f>
        <v xml:space="preserve">ВЬЕТНАМ </v>
      </c>
      <c r="W2344" s="40"/>
      <c r="X2344" s="35"/>
      <c r="Y2344" s="35"/>
      <c r="Z2344" s="36"/>
      <c r="AA2344" s="37"/>
      <c r="AB2344" s="38"/>
      <c r="AC2344" s="39"/>
    </row>
    <row r="2345" spans="1:29" ht="10.5" customHeight="1">
      <c r="A2345" s="25">
        <v>38559</v>
      </c>
      <c r="B2345" s="26" t="s">
        <v>3119</v>
      </c>
      <c r="C2345" s="27">
        <v>1</v>
      </c>
      <c r="D2345" s="27" t="s">
        <v>26</v>
      </c>
      <c r="E2345" s="28">
        <v>10377</v>
      </c>
      <c r="F2345" s="28">
        <v>10377</v>
      </c>
      <c r="G2345" s="28">
        <v>311.31</v>
      </c>
      <c r="H2345" s="28">
        <v>8.5</v>
      </c>
      <c r="I2345" s="28">
        <v>9</v>
      </c>
      <c r="J2345" s="29">
        <v>8.8800000000000004E-2</v>
      </c>
      <c r="K2345" s="28">
        <v>8.5</v>
      </c>
      <c r="L2345" s="28">
        <v>9</v>
      </c>
      <c r="M2345" s="29">
        <f>C2345*J2345</f>
        <v>8.8800000000000004E-2</v>
      </c>
      <c r="N2345" s="30">
        <v>0</v>
      </c>
      <c r="O2345" s="27">
        <v>85</v>
      </c>
      <c r="P2345" s="27">
        <v>8508</v>
      </c>
      <c r="Q2345" s="27" t="s">
        <v>107</v>
      </c>
      <c r="R2345" s="31">
        <f>VLOOKUP(Q2345,[1]Страна!D$1:F$120,2,FALSE)</f>
        <v>0.03</v>
      </c>
      <c r="S2345" s="32" t="s">
        <v>1596</v>
      </c>
      <c r="T2345" s="27" t="str">
        <f>VLOOKUP(S2345,[1]Страна!$A$2:$B$246,2,0)</f>
        <v xml:space="preserve">ВЬЕТНАМ </v>
      </c>
      <c r="W2345" s="34"/>
      <c r="X2345" s="35"/>
      <c r="Y2345" s="35"/>
      <c r="Z2345" s="36"/>
      <c r="AA2345" s="37"/>
      <c r="AB2345" s="38"/>
      <c r="AC2345" s="39"/>
    </row>
    <row r="2346" spans="1:29" ht="10.5" customHeight="1">
      <c r="A2346" s="25">
        <v>237407</v>
      </c>
      <c r="B2346" s="26" t="s">
        <v>3120</v>
      </c>
      <c r="C2346" s="27">
        <v>1</v>
      </c>
      <c r="D2346" s="27" t="s">
        <v>26</v>
      </c>
      <c r="E2346" s="28">
        <v>5661</v>
      </c>
      <c r="F2346" s="28">
        <v>5661</v>
      </c>
      <c r="G2346" s="28">
        <v>169.82999999999998</v>
      </c>
      <c r="H2346" s="28">
        <v>5.8</v>
      </c>
      <c r="I2346" s="28">
        <v>7</v>
      </c>
      <c r="J2346" s="29">
        <v>5.28E-2</v>
      </c>
      <c r="K2346" s="28">
        <v>5.8</v>
      </c>
      <c r="L2346" s="28">
        <v>7</v>
      </c>
      <c r="M2346" s="29">
        <v>5.28E-2</v>
      </c>
      <c r="N2346" s="30">
        <v>0</v>
      </c>
      <c r="O2346" s="27">
        <v>85</v>
      </c>
      <c r="P2346" s="27">
        <v>8508</v>
      </c>
      <c r="Q2346" s="27" t="s">
        <v>107</v>
      </c>
      <c r="R2346" s="31">
        <f>VLOOKUP(Q2346,[1]Страна!D$1:F$120,2,FALSE)</f>
        <v>0.03</v>
      </c>
      <c r="S2346" s="32" t="s">
        <v>1596</v>
      </c>
      <c r="T2346" s="27" t="str">
        <f>VLOOKUP(S2346,[1]Страна!$A$2:$B$246,2,0)</f>
        <v xml:space="preserve">ВЬЕТНАМ </v>
      </c>
      <c r="W2346" s="34"/>
      <c r="X2346" s="35"/>
      <c r="Y2346" s="35"/>
      <c r="Z2346" s="36"/>
      <c r="AA2346" s="37"/>
      <c r="AB2346" s="38"/>
      <c r="AC2346" s="39"/>
    </row>
    <row r="2347" spans="1:29" ht="10.5" customHeight="1">
      <c r="A2347" s="25">
        <v>238166</v>
      </c>
      <c r="B2347" s="26" t="s">
        <v>3121</v>
      </c>
      <c r="C2347" s="27">
        <v>1</v>
      </c>
      <c r="D2347" s="27" t="s">
        <v>26</v>
      </c>
      <c r="E2347" s="28">
        <v>5512</v>
      </c>
      <c r="F2347" s="28">
        <v>5512</v>
      </c>
      <c r="G2347" s="28">
        <v>165.35999999999999</v>
      </c>
      <c r="H2347" s="28">
        <v>4</v>
      </c>
      <c r="I2347" s="28">
        <v>4.3</v>
      </c>
      <c r="J2347" s="29">
        <v>2.87E-2</v>
      </c>
      <c r="K2347" s="28">
        <v>4</v>
      </c>
      <c r="L2347" s="28">
        <v>4.3</v>
      </c>
      <c r="M2347" s="29">
        <v>0</v>
      </c>
      <c r="N2347" s="30">
        <v>0</v>
      </c>
      <c r="O2347" s="27">
        <v>85</v>
      </c>
      <c r="P2347" s="27">
        <v>8508</v>
      </c>
      <c r="Q2347" s="27" t="s">
        <v>107</v>
      </c>
      <c r="R2347" s="31">
        <f>VLOOKUP(Q2347,[1]Страна!D$1:F$120,2,FALSE)</f>
        <v>0.03</v>
      </c>
      <c r="S2347" s="32" t="s">
        <v>1596</v>
      </c>
      <c r="T2347" s="27" t="str">
        <f>VLOOKUP(S2347,[1]Страна!$A$2:$B$246,2,0)</f>
        <v xml:space="preserve">ВЬЕТНАМ </v>
      </c>
      <c r="W2347" s="34"/>
      <c r="X2347" s="35"/>
      <c r="Y2347" s="35"/>
      <c r="Z2347" s="36"/>
      <c r="AA2347" s="37"/>
      <c r="AB2347" s="38"/>
      <c r="AC2347" s="39"/>
    </row>
    <row r="2348" spans="1:29" ht="10.5" customHeight="1">
      <c r="A2348" s="25">
        <v>236291</v>
      </c>
      <c r="B2348" s="26" t="s">
        <v>3122</v>
      </c>
      <c r="C2348" s="27">
        <v>1</v>
      </c>
      <c r="D2348" s="27" t="s">
        <v>26</v>
      </c>
      <c r="E2348" s="28">
        <v>5910</v>
      </c>
      <c r="F2348" s="28">
        <v>5910</v>
      </c>
      <c r="G2348" s="28">
        <v>177.29999999999998</v>
      </c>
      <c r="H2348" s="28">
        <v>5.8</v>
      </c>
      <c r="I2348" s="28">
        <v>7</v>
      </c>
      <c r="J2348" s="29">
        <v>6.3E-2</v>
      </c>
      <c r="K2348" s="28">
        <v>5.8</v>
      </c>
      <c r="L2348" s="28">
        <v>7</v>
      </c>
      <c r="M2348" s="29">
        <v>6.3E-2</v>
      </c>
      <c r="N2348" s="30">
        <v>0</v>
      </c>
      <c r="O2348" s="27">
        <v>85</v>
      </c>
      <c r="P2348" s="27">
        <v>8508</v>
      </c>
      <c r="Q2348" s="27" t="s">
        <v>107</v>
      </c>
      <c r="R2348" s="31">
        <f>VLOOKUP(Q2348,[1]Страна!D$1:F$120,2,FALSE)</f>
        <v>0.03</v>
      </c>
      <c r="S2348" s="32" t="s">
        <v>1596</v>
      </c>
      <c r="T2348" s="27" t="str">
        <f>VLOOKUP(S2348,[1]Страна!$A$2:$B$246,2,0)</f>
        <v xml:space="preserve">ВЬЕТНАМ </v>
      </c>
      <c r="W2348" s="34"/>
      <c r="X2348" s="35"/>
      <c r="Y2348" s="35"/>
      <c r="Z2348" s="36"/>
      <c r="AA2348" s="37"/>
      <c r="AB2348" s="38"/>
      <c r="AC2348" s="39"/>
    </row>
    <row r="2349" spans="1:29" ht="10.5" customHeight="1">
      <c r="A2349" s="25" t="s">
        <v>3123</v>
      </c>
      <c r="B2349" s="26" t="s">
        <v>3124</v>
      </c>
      <c r="C2349" s="27">
        <v>20</v>
      </c>
      <c r="D2349" s="27" t="s">
        <v>220</v>
      </c>
      <c r="E2349" s="28">
        <v>71</v>
      </c>
      <c r="F2349" s="28">
        <f>C2349*E2349</f>
        <v>1420</v>
      </c>
      <c r="G2349" s="28"/>
      <c r="H2349" s="28">
        <v>5.2</v>
      </c>
      <c r="I2349" s="28">
        <v>7.7</v>
      </c>
      <c r="J2349" s="29">
        <v>6.6758999999999999E-2</v>
      </c>
      <c r="K2349" s="28">
        <v>104</v>
      </c>
      <c r="L2349" s="28">
        <v>154</v>
      </c>
      <c r="M2349" s="29">
        <f>C2349*J2349</f>
        <v>1.33518</v>
      </c>
      <c r="N2349" s="30"/>
      <c r="O2349" s="27"/>
      <c r="P2349" s="27"/>
      <c r="Q2349" s="27" t="s">
        <v>107</v>
      </c>
      <c r="R2349" s="31">
        <f>VLOOKUP(Q2349,[1]Страна!D$1:F$120,2,FALSE)</f>
        <v>0.03</v>
      </c>
      <c r="S2349" s="32" t="s">
        <v>3125</v>
      </c>
      <c r="T2349" s="27" t="e">
        <f>VLOOKUP(S2349,[1]Страна!$A$2:$B$246,2,0)</f>
        <v>#N/A</v>
      </c>
      <c r="W2349" s="34"/>
      <c r="X2349" s="35"/>
      <c r="Y2349" s="35"/>
      <c r="Z2349" s="36"/>
      <c r="AA2349" s="37"/>
      <c r="AB2349" s="38"/>
      <c r="AC2349" s="39"/>
    </row>
    <row r="2350" spans="1:29" ht="10.5" customHeight="1">
      <c r="A2350" s="25" t="s">
        <v>3126</v>
      </c>
      <c r="B2350" s="26" t="s">
        <v>3127</v>
      </c>
      <c r="C2350" s="27">
        <v>20</v>
      </c>
      <c r="D2350" s="27" t="s">
        <v>220</v>
      </c>
      <c r="E2350" s="28">
        <v>74</v>
      </c>
      <c r="F2350" s="28">
        <f>C2350*E2350</f>
        <v>1480</v>
      </c>
      <c r="G2350" s="28"/>
      <c r="H2350" s="28">
        <v>5.2</v>
      </c>
      <c r="I2350" s="28">
        <v>7.6</v>
      </c>
      <c r="J2350" s="29">
        <v>6.6758999999999999E-2</v>
      </c>
      <c r="K2350" s="28">
        <v>104</v>
      </c>
      <c r="L2350" s="28">
        <v>152</v>
      </c>
      <c r="M2350" s="29">
        <f>C2350*J2350</f>
        <v>1.33518</v>
      </c>
      <c r="N2350" s="30"/>
      <c r="O2350" s="27"/>
      <c r="P2350" s="27"/>
      <c r="Q2350" s="27" t="s">
        <v>107</v>
      </c>
      <c r="R2350" s="31">
        <f>VLOOKUP(Q2350,[1]Страна!D$1:F$120,2,FALSE)</f>
        <v>0.03</v>
      </c>
      <c r="S2350" s="32" t="s">
        <v>3125</v>
      </c>
      <c r="T2350" s="27" t="e">
        <f>VLOOKUP(S2350,[1]Страна!$A$2:$B$246,2,0)</f>
        <v>#N/A</v>
      </c>
      <c r="W2350" s="34"/>
      <c r="X2350" s="35"/>
      <c r="Y2350" s="35"/>
      <c r="Z2350" s="36"/>
      <c r="AA2350" s="37"/>
      <c r="AB2350" s="38"/>
      <c r="AC2350" s="39"/>
    </row>
    <row r="2351" spans="1:29" ht="10.5" customHeight="1">
      <c r="A2351" s="25" t="s">
        <v>3128</v>
      </c>
      <c r="B2351" s="26" t="s">
        <v>3129</v>
      </c>
      <c r="C2351" s="27">
        <v>45</v>
      </c>
      <c r="D2351" s="27" t="s">
        <v>220</v>
      </c>
      <c r="E2351" s="28">
        <v>61</v>
      </c>
      <c r="F2351" s="28">
        <v>2745</v>
      </c>
      <c r="G2351" s="28"/>
      <c r="H2351" s="28">
        <f>K2351/C2351</f>
        <v>2.5</v>
      </c>
      <c r="I2351" s="28">
        <f>L2351/C2351</f>
        <v>3</v>
      </c>
      <c r="J2351" s="29">
        <v>3.5000000000000003E-2</v>
      </c>
      <c r="K2351" s="28">
        <v>112.5</v>
      </c>
      <c r="L2351" s="28">
        <v>135</v>
      </c>
      <c r="M2351" s="29"/>
      <c r="N2351" s="30"/>
      <c r="O2351" s="27">
        <v>85</v>
      </c>
      <c r="P2351" s="27">
        <v>8508</v>
      </c>
      <c r="Q2351" s="27" t="s">
        <v>107</v>
      </c>
      <c r="R2351" s="31">
        <f>VLOOKUP(Q2351,[1]Страна!D$1:F$120,2,FALSE)</f>
        <v>0.03</v>
      </c>
      <c r="S2351" s="32" t="s">
        <v>1596</v>
      </c>
      <c r="T2351" s="27" t="str">
        <f>VLOOKUP(S2351,[1]Страна!$A$2:$B$246,2,0)</f>
        <v xml:space="preserve">ВЬЕТНАМ </v>
      </c>
      <c r="W2351" s="34"/>
      <c r="X2351" s="35"/>
      <c r="Y2351" s="35"/>
      <c r="Z2351" s="36"/>
      <c r="AA2351" s="37"/>
      <c r="AB2351" s="38"/>
      <c r="AC2351" s="39"/>
    </row>
    <row r="2352" spans="1:29" ht="10.5" customHeight="1">
      <c r="A2352" s="25" t="s">
        <v>3130</v>
      </c>
      <c r="B2352" s="26" t="s">
        <v>3131</v>
      </c>
      <c r="C2352" s="27">
        <v>70</v>
      </c>
      <c r="D2352" s="27" t="s">
        <v>220</v>
      </c>
      <c r="E2352" s="28">
        <v>61</v>
      </c>
      <c r="F2352" s="28">
        <v>4270</v>
      </c>
      <c r="G2352" s="28"/>
      <c r="H2352" s="28">
        <f>K2352/C2352</f>
        <v>2.5</v>
      </c>
      <c r="I2352" s="28">
        <f>L2352/C2352</f>
        <v>3</v>
      </c>
      <c r="J2352" s="29">
        <v>3.5000000000000003E-2</v>
      </c>
      <c r="K2352" s="28">
        <v>175</v>
      </c>
      <c r="L2352" s="28">
        <v>210</v>
      </c>
      <c r="M2352" s="29"/>
      <c r="N2352" s="30"/>
      <c r="O2352" s="27">
        <v>85</v>
      </c>
      <c r="P2352" s="27">
        <v>8508</v>
      </c>
      <c r="Q2352" s="27" t="s">
        <v>107</v>
      </c>
      <c r="R2352" s="31">
        <f>VLOOKUP(Q2352,[1]Страна!D$1:F$120,2,FALSE)</f>
        <v>0.03</v>
      </c>
      <c r="S2352" s="32" t="s">
        <v>1596</v>
      </c>
      <c r="T2352" s="27" t="str">
        <f>VLOOKUP(S2352,[1]Страна!$A$2:$B$246,2,0)</f>
        <v xml:space="preserve">ВЬЕТНАМ </v>
      </c>
      <c r="W2352" s="34"/>
      <c r="X2352" s="35"/>
      <c r="Y2352" s="35"/>
      <c r="Z2352" s="36"/>
      <c r="AA2352" s="37"/>
      <c r="AB2352" s="38"/>
      <c r="AC2352" s="39"/>
    </row>
    <row r="2353" spans="1:29" ht="10.5" customHeight="1">
      <c r="A2353" s="25" t="s">
        <v>3132</v>
      </c>
      <c r="B2353" s="26" t="s">
        <v>3133</v>
      </c>
      <c r="C2353" s="27">
        <v>18</v>
      </c>
      <c r="D2353" s="27" t="s">
        <v>220</v>
      </c>
      <c r="E2353" s="28">
        <v>74</v>
      </c>
      <c r="F2353" s="28">
        <f>C2353*E2353</f>
        <v>1332</v>
      </c>
      <c r="G2353" s="28"/>
      <c r="H2353" s="28">
        <v>5.68</v>
      </c>
      <c r="I2353" s="28">
        <v>7</v>
      </c>
      <c r="J2353" s="29">
        <v>6.6758999999999999E-2</v>
      </c>
      <c r="K2353" s="28">
        <v>102.24</v>
      </c>
      <c r="L2353" s="28">
        <v>126</v>
      </c>
      <c r="M2353" s="29">
        <f>C2353*J2353</f>
        <v>1.201662</v>
      </c>
      <c r="N2353" s="30"/>
      <c r="O2353" s="27"/>
      <c r="P2353" s="27"/>
      <c r="Q2353" s="27" t="s">
        <v>107</v>
      </c>
      <c r="R2353" s="31">
        <f>VLOOKUP(Q2353,[1]Страна!D$1:F$120,2,FALSE)</f>
        <v>0.03</v>
      </c>
      <c r="S2353" s="32" t="s">
        <v>3125</v>
      </c>
      <c r="T2353" s="27" t="e">
        <f>VLOOKUP(S2353,[1]Страна!$A$2:$B$246,2,0)</f>
        <v>#N/A</v>
      </c>
      <c r="W2353" s="34"/>
      <c r="X2353" s="35"/>
      <c r="Y2353" s="35"/>
      <c r="Z2353" s="36"/>
      <c r="AA2353" s="37"/>
      <c r="AB2353" s="38"/>
      <c r="AC2353" s="39"/>
    </row>
    <row r="2354" spans="1:29" ht="10.5" customHeight="1">
      <c r="A2354" s="25">
        <v>125948</v>
      </c>
      <c r="B2354" s="26" t="s">
        <v>3134</v>
      </c>
      <c r="C2354" s="27">
        <v>1</v>
      </c>
      <c r="D2354" s="27" t="s">
        <v>26</v>
      </c>
      <c r="E2354" s="28">
        <v>4765</v>
      </c>
      <c r="F2354" s="28">
        <v>4765</v>
      </c>
      <c r="G2354" s="28">
        <v>142.94999999999999</v>
      </c>
      <c r="H2354" s="28">
        <v>5.8</v>
      </c>
      <c r="I2354" s="28">
        <v>6.3</v>
      </c>
      <c r="J2354" s="29">
        <v>3.15E-2</v>
      </c>
      <c r="K2354" s="28">
        <v>5.8</v>
      </c>
      <c r="L2354" s="28">
        <v>6.3</v>
      </c>
      <c r="M2354" s="29">
        <f>C2354*J2354</f>
        <v>3.15E-2</v>
      </c>
      <c r="N2354" s="30">
        <v>0</v>
      </c>
      <c r="O2354" s="27">
        <v>85</v>
      </c>
      <c r="P2354" s="27">
        <v>8508</v>
      </c>
      <c r="Q2354" s="27" t="s">
        <v>107</v>
      </c>
      <c r="R2354" s="31">
        <f>VLOOKUP(Q2354,[1]Страна!D$1:F$120,2,FALSE)</f>
        <v>0.03</v>
      </c>
      <c r="S2354" s="32" t="s">
        <v>1596</v>
      </c>
      <c r="T2354" s="27" t="str">
        <f>VLOOKUP(S2354,[1]Страна!$A$2:$B$246,2,0)</f>
        <v xml:space="preserve">ВЬЕТНАМ </v>
      </c>
      <c r="W2354" s="34"/>
      <c r="X2354" s="35"/>
      <c r="Y2354" s="35"/>
      <c r="Z2354" s="36"/>
      <c r="AA2354" s="37"/>
      <c r="AB2354" s="38"/>
      <c r="AC2354" s="39"/>
    </row>
    <row r="2355" spans="1:29" ht="10.5" customHeight="1">
      <c r="A2355" s="25">
        <v>163772</v>
      </c>
      <c r="B2355" s="26" t="s">
        <v>3135</v>
      </c>
      <c r="C2355" s="27">
        <v>1</v>
      </c>
      <c r="D2355" s="27" t="s">
        <v>26</v>
      </c>
      <c r="E2355" s="28">
        <v>5412</v>
      </c>
      <c r="F2355" s="28">
        <v>5412</v>
      </c>
      <c r="G2355" s="28">
        <v>162.35999999999999</v>
      </c>
      <c r="H2355" s="28">
        <v>5.8</v>
      </c>
      <c r="I2355" s="28">
        <v>6.4</v>
      </c>
      <c r="J2355" s="29">
        <v>4.4999999999999998E-2</v>
      </c>
      <c r="K2355" s="28">
        <v>5.8</v>
      </c>
      <c r="L2355" s="28">
        <v>6.4</v>
      </c>
      <c r="M2355" s="29">
        <f>C2355*J2355</f>
        <v>4.4999999999999998E-2</v>
      </c>
      <c r="N2355" s="30">
        <v>0</v>
      </c>
      <c r="O2355" s="27">
        <v>85</v>
      </c>
      <c r="P2355" s="27">
        <v>8508</v>
      </c>
      <c r="Q2355" s="27" t="s">
        <v>107</v>
      </c>
      <c r="R2355" s="31">
        <f>VLOOKUP(Q2355,[1]Страна!D$1:F$120,2,FALSE)</f>
        <v>0.03</v>
      </c>
      <c r="S2355" s="32" t="s">
        <v>1596</v>
      </c>
      <c r="T2355" s="27" t="str">
        <f>VLOOKUP(S2355,[1]Страна!$A$2:$B$246,2,0)</f>
        <v xml:space="preserve">ВЬЕТНАМ </v>
      </c>
      <c r="W2355" s="34"/>
      <c r="X2355" s="35"/>
      <c r="Y2355" s="35"/>
      <c r="Z2355" s="36"/>
      <c r="AA2355" s="37"/>
      <c r="AB2355" s="38"/>
      <c r="AC2355" s="39"/>
    </row>
    <row r="2356" spans="1:29" ht="10.5" customHeight="1">
      <c r="A2356" s="25">
        <v>202039</v>
      </c>
      <c r="B2356" s="26" t="s">
        <v>3136</v>
      </c>
      <c r="C2356" s="27">
        <v>1</v>
      </c>
      <c r="D2356" s="27" t="s">
        <v>26</v>
      </c>
      <c r="E2356" s="28">
        <v>1709</v>
      </c>
      <c r="F2356" s="28">
        <v>1709</v>
      </c>
      <c r="G2356" s="28">
        <v>51.269999999999996</v>
      </c>
      <c r="H2356" s="28">
        <v>3.5</v>
      </c>
      <c r="I2356" s="28">
        <v>5.3</v>
      </c>
      <c r="J2356" s="29">
        <v>2.1874999999999999E-2</v>
      </c>
      <c r="K2356" s="28">
        <v>3.5</v>
      </c>
      <c r="L2356" s="28">
        <v>5.3</v>
      </c>
      <c r="M2356" s="29">
        <f>C2356*J2356</f>
        <v>2.1874999999999999E-2</v>
      </c>
      <c r="N2356" s="30">
        <v>5050370306078</v>
      </c>
      <c r="O2356" s="27">
        <v>85</v>
      </c>
      <c r="P2356" s="27">
        <v>8508</v>
      </c>
      <c r="Q2356" s="27" t="s">
        <v>107</v>
      </c>
      <c r="R2356" s="31">
        <f>VLOOKUP(Q2356,[1]Страна!D$1:F$120,2,FALSE)</f>
        <v>0.03</v>
      </c>
      <c r="S2356" s="32" t="s">
        <v>28</v>
      </c>
      <c r="T2356" s="27" t="str">
        <f>VLOOKUP(S2356,[1]Страна!$A$2:$B$246,2,0)</f>
        <v>КИТАЙ</v>
      </c>
      <c r="W2356" s="34"/>
      <c r="X2356" s="35"/>
      <c r="Y2356" s="35"/>
      <c r="Z2356" s="36"/>
      <c r="AA2356" s="37"/>
      <c r="AB2356" s="38"/>
      <c r="AC2356" s="39"/>
    </row>
    <row r="2357" spans="1:29" ht="10.5" customHeight="1">
      <c r="A2357" s="25">
        <v>240477</v>
      </c>
      <c r="B2357" s="26" t="s">
        <v>3137</v>
      </c>
      <c r="C2357" s="27">
        <v>3</v>
      </c>
      <c r="D2357" s="27" t="s">
        <v>26</v>
      </c>
      <c r="E2357" s="28">
        <v>3161</v>
      </c>
      <c r="F2357" s="28">
        <v>9483</v>
      </c>
      <c r="G2357" s="28">
        <v>284.49</v>
      </c>
      <c r="H2357" s="28">
        <v>6</v>
      </c>
      <c r="I2357" s="28">
        <v>6.4</v>
      </c>
      <c r="J2357" s="29">
        <v>3.2419999999999997E-2</v>
      </c>
      <c r="K2357" s="28">
        <v>18</v>
      </c>
      <c r="L2357" s="28">
        <v>19.200000000000003</v>
      </c>
      <c r="M2357" s="29">
        <v>9.7259999999999985E-2</v>
      </c>
      <c r="N2357" s="30">
        <v>5050370309093</v>
      </c>
      <c r="O2357" s="27">
        <v>85</v>
      </c>
      <c r="P2357" s="27">
        <v>8508</v>
      </c>
      <c r="Q2357" s="27" t="s">
        <v>107</v>
      </c>
      <c r="R2357" s="31">
        <v>0.03</v>
      </c>
      <c r="S2357" s="32" t="s">
        <v>28</v>
      </c>
      <c r="T2357" s="27" t="str">
        <f>VLOOKUP(S2357,[1]Страна!$A$2:$B$246,2,0)</f>
        <v>КИТАЙ</v>
      </c>
      <c r="W2357" s="34"/>
      <c r="X2357" s="35"/>
      <c r="Y2357" s="35"/>
      <c r="Z2357" s="36"/>
      <c r="AA2357" s="37"/>
      <c r="AB2357" s="38"/>
      <c r="AC2357" s="39"/>
    </row>
    <row r="2358" spans="1:29" ht="10.5" customHeight="1">
      <c r="A2358" s="25">
        <v>200475</v>
      </c>
      <c r="B2358" s="26" t="s">
        <v>3138</v>
      </c>
      <c r="C2358" s="27">
        <v>1</v>
      </c>
      <c r="D2358" s="27" t="s">
        <v>26</v>
      </c>
      <c r="E2358" s="28">
        <v>2355</v>
      </c>
      <c r="F2358" s="28">
        <v>2355</v>
      </c>
      <c r="G2358" s="28">
        <v>70.649999999999991</v>
      </c>
      <c r="H2358" s="28">
        <v>3.5</v>
      </c>
      <c r="I2358" s="28">
        <v>4.5</v>
      </c>
      <c r="J2358" s="29">
        <v>2.9753999999999999E-2</v>
      </c>
      <c r="K2358" s="28">
        <v>3.5</v>
      </c>
      <c r="L2358" s="28">
        <v>4.5</v>
      </c>
      <c r="M2358" s="29">
        <f>C2358*J2358</f>
        <v>2.9753999999999999E-2</v>
      </c>
      <c r="N2358" s="30">
        <v>0</v>
      </c>
      <c r="O2358" s="27">
        <v>85</v>
      </c>
      <c r="P2358" s="27">
        <v>8508</v>
      </c>
      <c r="Q2358" s="27" t="s">
        <v>169</v>
      </c>
      <c r="R2358" s="31">
        <f>VLOOKUP(Q2358,[1]Страна!D$1:F$120,2,FALSE)</f>
        <v>0.03</v>
      </c>
      <c r="S2358" s="32" t="s">
        <v>28</v>
      </c>
      <c r="T2358" s="27" t="str">
        <f>VLOOKUP(S2358,[1]Страна!$A$2:$B$246,2,0)</f>
        <v>КИТАЙ</v>
      </c>
      <c r="W2358" s="40"/>
      <c r="X2358" s="35"/>
      <c r="Y2358" s="35"/>
      <c r="Z2358" s="36"/>
      <c r="AA2358" s="37"/>
      <c r="AB2358" s="38"/>
      <c r="AC2358" s="39"/>
    </row>
    <row r="2359" spans="1:29" ht="10.5" customHeight="1">
      <c r="A2359" s="25">
        <v>231909</v>
      </c>
      <c r="B2359" s="26" t="s">
        <v>3139</v>
      </c>
      <c r="C2359" s="27">
        <v>2</v>
      </c>
      <c r="D2359" s="27" t="s">
        <v>26</v>
      </c>
      <c r="E2359" s="28">
        <v>2270</v>
      </c>
      <c r="F2359" s="28">
        <v>4540</v>
      </c>
      <c r="G2359" s="28">
        <v>136.19999999999999</v>
      </c>
      <c r="H2359" s="28">
        <v>6</v>
      </c>
      <c r="I2359" s="28">
        <v>8</v>
      </c>
      <c r="J2359" s="29">
        <v>4.3244999999999999E-2</v>
      </c>
      <c r="K2359" s="28">
        <v>12</v>
      </c>
      <c r="L2359" s="28">
        <v>16</v>
      </c>
      <c r="M2359" s="29">
        <v>8.6489999999999997E-2</v>
      </c>
      <c r="N2359" s="30">
        <v>8693807162051</v>
      </c>
      <c r="O2359" s="27">
        <v>85</v>
      </c>
      <c r="P2359" s="27">
        <v>8508</v>
      </c>
      <c r="Q2359" s="27" t="s">
        <v>107</v>
      </c>
      <c r="R2359" s="31">
        <v>0.03</v>
      </c>
      <c r="S2359" s="32" t="s">
        <v>28</v>
      </c>
      <c r="T2359" s="27" t="str">
        <f>VLOOKUP(S2359,[1]Страна!$A$2:$B$246,2,0)</f>
        <v>КИТАЙ</v>
      </c>
      <c r="W2359" s="34"/>
      <c r="X2359" s="35"/>
      <c r="Y2359" s="35"/>
      <c r="Z2359" s="36"/>
      <c r="AA2359" s="37"/>
      <c r="AB2359" s="38"/>
      <c r="AC2359" s="39"/>
    </row>
    <row r="2360" spans="1:29" ht="10.5" customHeight="1">
      <c r="A2360" s="25">
        <v>104373</v>
      </c>
      <c r="B2360" s="26" t="s">
        <v>3140</v>
      </c>
      <c r="C2360" s="27">
        <v>2</v>
      </c>
      <c r="D2360" s="27" t="s">
        <v>26</v>
      </c>
      <c r="E2360" s="28">
        <v>3317</v>
      </c>
      <c r="F2360" s="28">
        <v>6634</v>
      </c>
      <c r="G2360" s="28">
        <v>199.01999999999998</v>
      </c>
      <c r="H2360" s="28">
        <v>5</v>
      </c>
      <c r="I2360" s="28">
        <v>6</v>
      </c>
      <c r="J2360" s="29">
        <v>7.5240000000000001E-2</v>
      </c>
      <c r="K2360" s="28">
        <v>10</v>
      </c>
      <c r="L2360" s="28">
        <v>12</v>
      </c>
      <c r="M2360" s="29">
        <f t="shared" ref="M2360:M2368" si="200">C2360*J2360</f>
        <v>0.15048</v>
      </c>
      <c r="N2360" s="30">
        <v>8693807208797</v>
      </c>
      <c r="O2360" s="27">
        <v>85</v>
      </c>
      <c r="P2360" s="27">
        <v>8508</v>
      </c>
      <c r="Q2360" s="27" t="s">
        <v>107</v>
      </c>
      <c r="R2360" s="31">
        <f>VLOOKUP(Q2360,[1]Страна!D$1:F$120,2,FALSE)</f>
        <v>0.03</v>
      </c>
      <c r="S2360" s="32" t="s">
        <v>28</v>
      </c>
      <c r="T2360" s="27" t="str">
        <f>VLOOKUP(S2360,[1]Страна!$A$2:$B$246,2,0)</f>
        <v>КИТАЙ</v>
      </c>
      <c r="W2360" s="40"/>
      <c r="X2360" s="35"/>
      <c r="Y2360" s="35"/>
      <c r="Z2360" s="36"/>
      <c r="AA2360" s="37"/>
      <c r="AB2360" s="38"/>
      <c r="AC2360" s="39"/>
    </row>
    <row r="2361" spans="1:29" ht="10.5" customHeight="1">
      <c r="A2361" s="25">
        <v>104374</v>
      </c>
      <c r="B2361" s="26" t="s">
        <v>3141</v>
      </c>
      <c r="C2361" s="27">
        <v>1</v>
      </c>
      <c r="D2361" s="27" t="s">
        <v>26</v>
      </c>
      <c r="E2361" s="28">
        <v>3715</v>
      </c>
      <c r="F2361" s="28">
        <v>3715</v>
      </c>
      <c r="G2361" s="28">
        <v>111.45</v>
      </c>
      <c r="H2361" s="28">
        <v>2.7</v>
      </c>
      <c r="I2361" s="28">
        <v>3</v>
      </c>
      <c r="J2361" s="29">
        <v>5.9159999999999997E-2</v>
      </c>
      <c r="K2361" s="28">
        <v>2.7</v>
      </c>
      <c r="L2361" s="28">
        <v>3</v>
      </c>
      <c r="M2361" s="29">
        <f t="shared" si="200"/>
        <v>5.9159999999999997E-2</v>
      </c>
      <c r="N2361" s="30">
        <v>8693807226050</v>
      </c>
      <c r="O2361" s="27">
        <v>85</v>
      </c>
      <c r="P2361" s="27">
        <v>8508</v>
      </c>
      <c r="Q2361" s="27" t="s">
        <v>2954</v>
      </c>
      <c r="R2361" s="31">
        <f>VLOOKUP(Q2361,[1]Страна!D$1:F$120,2,FALSE)</f>
        <v>0.03</v>
      </c>
      <c r="S2361" s="32" t="s">
        <v>28</v>
      </c>
      <c r="T2361" s="27" t="str">
        <f>VLOOKUP(S2361,[1]Страна!$A$2:$B$246,2,0)</f>
        <v>КИТАЙ</v>
      </c>
      <c r="W2361" s="34"/>
      <c r="X2361" s="35"/>
      <c r="Y2361" s="35"/>
      <c r="Z2361" s="36"/>
      <c r="AA2361" s="37"/>
      <c r="AB2361" s="38"/>
      <c r="AC2361" s="39"/>
    </row>
    <row r="2362" spans="1:29" ht="10.5" customHeight="1">
      <c r="A2362" s="25">
        <v>57923</v>
      </c>
      <c r="B2362" s="26" t="s">
        <v>3142</v>
      </c>
      <c r="C2362" s="27">
        <v>1</v>
      </c>
      <c r="D2362" s="27" t="s">
        <v>26</v>
      </c>
      <c r="E2362" s="28">
        <v>3494</v>
      </c>
      <c r="F2362" s="28">
        <v>3494</v>
      </c>
      <c r="G2362" s="28">
        <v>104.82</v>
      </c>
      <c r="H2362" s="28">
        <v>5.5</v>
      </c>
      <c r="I2362" s="28">
        <v>7</v>
      </c>
      <c r="J2362" s="29">
        <v>5.1299999999999998E-2</v>
      </c>
      <c r="K2362" s="28">
        <v>5.5</v>
      </c>
      <c r="L2362" s="28">
        <v>7</v>
      </c>
      <c r="M2362" s="29">
        <f t="shared" si="200"/>
        <v>5.1299999999999998E-2</v>
      </c>
      <c r="N2362" s="30">
        <v>8693807223721</v>
      </c>
      <c r="O2362" s="27">
        <v>85</v>
      </c>
      <c r="P2362" s="27">
        <v>8508</v>
      </c>
      <c r="Q2362" s="27" t="s">
        <v>107</v>
      </c>
      <c r="R2362" s="31">
        <f>VLOOKUP(Q2362,[1]Страна!D$1:F$120,2,FALSE)</f>
        <v>0.03</v>
      </c>
      <c r="S2362" s="32" t="s">
        <v>28</v>
      </c>
      <c r="T2362" s="27" t="str">
        <f>VLOOKUP(S2362,[1]Страна!$A$2:$B$246,2,0)</f>
        <v>КИТАЙ</v>
      </c>
      <c r="W2362" s="34"/>
      <c r="X2362" s="35"/>
      <c r="Y2362" s="35"/>
      <c r="Z2362" s="36"/>
      <c r="AA2362" s="37"/>
      <c r="AB2362" s="38"/>
      <c r="AC2362" s="39"/>
    </row>
    <row r="2363" spans="1:29" ht="10.5" customHeight="1">
      <c r="A2363" s="25">
        <v>57928</v>
      </c>
      <c r="B2363" s="26" t="s">
        <v>3143</v>
      </c>
      <c r="C2363" s="27">
        <v>2</v>
      </c>
      <c r="D2363" s="27" t="s">
        <v>26</v>
      </c>
      <c r="E2363" s="28">
        <v>3247</v>
      </c>
      <c r="F2363" s="28">
        <v>6494</v>
      </c>
      <c r="G2363" s="28">
        <v>194.82</v>
      </c>
      <c r="H2363" s="28">
        <v>5</v>
      </c>
      <c r="I2363" s="28">
        <v>6</v>
      </c>
      <c r="J2363" s="29">
        <v>4.4639999999999999E-2</v>
      </c>
      <c r="K2363" s="28">
        <v>10</v>
      </c>
      <c r="L2363" s="28">
        <v>12</v>
      </c>
      <c r="M2363" s="29">
        <f t="shared" si="200"/>
        <v>8.9279999999999998E-2</v>
      </c>
      <c r="N2363" s="30">
        <v>8693807227354</v>
      </c>
      <c r="O2363" s="27">
        <v>85</v>
      </c>
      <c r="P2363" s="27">
        <v>8508</v>
      </c>
      <c r="Q2363" s="27" t="s">
        <v>2954</v>
      </c>
      <c r="R2363" s="31">
        <f>VLOOKUP(Q2363,[1]Страна!D$1:F$120,2,FALSE)</f>
        <v>0.03</v>
      </c>
      <c r="S2363" s="32" t="s">
        <v>28</v>
      </c>
      <c r="T2363" s="27" t="str">
        <f>VLOOKUP(S2363,[1]Страна!$A$2:$B$246,2,0)</f>
        <v>КИТАЙ</v>
      </c>
      <c r="W2363" s="34"/>
      <c r="X2363" s="35"/>
      <c r="Y2363" s="35"/>
      <c r="Z2363" s="36"/>
      <c r="AA2363" s="37"/>
      <c r="AB2363" s="38"/>
      <c r="AC2363" s="39"/>
    </row>
    <row r="2364" spans="1:29" ht="10.5" customHeight="1">
      <c r="A2364" s="25">
        <v>218377</v>
      </c>
      <c r="B2364" s="26" t="s">
        <v>3144</v>
      </c>
      <c r="C2364" s="27">
        <v>1</v>
      </c>
      <c r="D2364" s="27" t="s">
        <v>26</v>
      </c>
      <c r="E2364" s="28">
        <v>2805</v>
      </c>
      <c r="F2364" s="28">
        <v>2805</v>
      </c>
      <c r="G2364" s="28">
        <v>84.149999999999991</v>
      </c>
      <c r="H2364" s="28">
        <v>6</v>
      </c>
      <c r="I2364" s="28">
        <v>7.2</v>
      </c>
      <c r="J2364" s="29">
        <v>3.8280000000000002E-2</v>
      </c>
      <c r="K2364" s="28">
        <v>6</v>
      </c>
      <c r="L2364" s="28">
        <v>7.2</v>
      </c>
      <c r="M2364" s="29">
        <f t="shared" si="200"/>
        <v>3.8280000000000002E-2</v>
      </c>
      <c r="N2364" s="30">
        <v>8693807228948</v>
      </c>
      <c r="O2364" s="27">
        <v>85</v>
      </c>
      <c r="P2364" s="27">
        <v>8508</v>
      </c>
      <c r="Q2364" s="27" t="s">
        <v>107</v>
      </c>
      <c r="R2364" s="31">
        <f>VLOOKUP(Q2364,[1]Страна!D$1:F$120,2,FALSE)</f>
        <v>0.03</v>
      </c>
      <c r="S2364" s="32" t="s">
        <v>28</v>
      </c>
      <c r="T2364" s="27" t="str">
        <f>VLOOKUP(S2364,[1]Страна!$A$2:$B$246,2,0)</f>
        <v>КИТАЙ</v>
      </c>
      <c r="W2364" s="34"/>
      <c r="X2364" s="35"/>
      <c r="Y2364" s="35"/>
      <c r="Z2364" s="36"/>
      <c r="AA2364" s="37"/>
      <c r="AB2364" s="38"/>
      <c r="AC2364" s="39"/>
    </row>
    <row r="2365" spans="1:29" ht="10.5" customHeight="1">
      <c r="A2365" s="25">
        <v>218380</v>
      </c>
      <c r="B2365" s="26" t="s">
        <v>3145</v>
      </c>
      <c r="C2365" s="27">
        <v>1</v>
      </c>
      <c r="D2365" s="27" t="s">
        <v>26</v>
      </c>
      <c r="E2365" s="28">
        <v>2576</v>
      </c>
      <c r="F2365" s="28">
        <v>2576</v>
      </c>
      <c r="G2365" s="28">
        <v>77.28</v>
      </c>
      <c r="H2365" s="28">
        <v>7.1</v>
      </c>
      <c r="I2365" s="28">
        <v>8</v>
      </c>
      <c r="J2365" s="29">
        <v>4.48E-2</v>
      </c>
      <c r="K2365" s="28">
        <v>7.1</v>
      </c>
      <c r="L2365" s="28">
        <v>8</v>
      </c>
      <c r="M2365" s="29">
        <f t="shared" si="200"/>
        <v>4.48E-2</v>
      </c>
      <c r="N2365" s="30">
        <v>8693807229396</v>
      </c>
      <c r="O2365" s="27">
        <v>85</v>
      </c>
      <c r="P2365" s="27">
        <v>8508</v>
      </c>
      <c r="Q2365" s="27" t="s">
        <v>107</v>
      </c>
      <c r="R2365" s="31">
        <f>VLOOKUP(Q2365,[1]Страна!D$1:F$120,2,FALSE)</f>
        <v>0.03</v>
      </c>
      <c r="S2365" s="32" t="s">
        <v>28</v>
      </c>
      <c r="T2365" s="27" t="str">
        <f>VLOOKUP(S2365,[1]Страна!$A$2:$B$246,2,0)</f>
        <v>КИТАЙ</v>
      </c>
      <c r="W2365" s="34"/>
      <c r="X2365" s="35"/>
      <c r="Y2365" s="35"/>
      <c r="Z2365" s="36"/>
      <c r="AA2365" s="37"/>
      <c r="AB2365" s="38"/>
      <c r="AC2365" s="39"/>
    </row>
    <row r="2366" spans="1:29" ht="10.5" customHeight="1">
      <c r="A2366" s="25">
        <v>218381</v>
      </c>
      <c r="B2366" s="26" t="s">
        <v>3146</v>
      </c>
      <c r="C2366" s="27">
        <v>1</v>
      </c>
      <c r="D2366" s="27" t="s">
        <v>26</v>
      </c>
      <c r="E2366" s="28">
        <v>2703</v>
      </c>
      <c r="F2366" s="28">
        <v>2703</v>
      </c>
      <c r="G2366" s="28">
        <v>81.09</v>
      </c>
      <c r="H2366" s="28">
        <v>7.1</v>
      </c>
      <c r="I2366" s="28">
        <v>8</v>
      </c>
      <c r="J2366" s="29">
        <v>4.6199999999999998E-2</v>
      </c>
      <c r="K2366" s="28">
        <v>7.1</v>
      </c>
      <c r="L2366" s="28">
        <v>8</v>
      </c>
      <c r="M2366" s="29">
        <f t="shared" si="200"/>
        <v>4.6199999999999998E-2</v>
      </c>
      <c r="N2366" s="30">
        <v>8693807228986</v>
      </c>
      <c r="O2366" s="27">
        <v>85</v>
      </c>
      <c r="P2366" s="27">
        <v>8508</v>
      </c>
      <c r="Q2366" s="27" t="s">
        <v>107</v>
      </c>
      <c r="R2366" s="31">
        <f>VLOOKUP(Q2366,[1]Страна!D$1:F$120,2,FALSE)</f>
        <v>0.03</v>
      </c>
      <c r="S2366" s="32" t="s">
        <v>28</v>
      </c>
      <c r="T2366" s="27" t="str">
        <f>VLOOKUP(S2366,[1]Страна!$A$2:$B$246,2,0)</f>
        <v>КИТАЙ</v>
      </c>
      <c r="W2366" s="34"/>
      <c r="X2366" s="35"/>
      <c r="Y2366" s="35"/>
      <c r="Z2366" s="36"/>
      <c r="AA2366" s="37"/>
      <c r="AB2366" s="38"/>
      <c r="AC2366" s="39"/>
    </row>
    <row r="2367" spans="1:29" ht="10.5" customHeight="1">
      <c r="A2367" s="25">
        <v>218382</v>
      </c>
      <c r="B2367" s="26" t="s">
        <v>3147</v>
      </c>
      <c r="C2367" s="27">
        <v>1</v>
      </c>
      <c r="D2367" s="27" t="s">
        <v>26</v>
      </c>
      <c r="E2367" s="28">
        <v>2049</v>
      </c>
      <c r="F2367" s="28">
        <v>2049</v>
      </c>
      <c r="G2367" s="28">
        <v>61.47</v>
      </c>
      <c r="H2367" s="28">
        <v>6.9</v>
      </c>
      <c r="I2367" s="28">
        <v>7.5</v>
      </c>
      <c r="J2367" s="29">
        <v>2.6973E-2</v>
      </c>
      <c r="K2367" s="28">
        <v>6.9</v>
      </c>
      <c r="L2367" s="28">
        <v>7.5</v>
      </c>
      <c r="M2367" s="29">
        <f t="shared" si="200"/>
        <v>2.6973E-2</v>
      </c>
      <c r="N2367" s="30">
        <v>8693807228955</v>
      </c>
      <c r="O2367" s="27">
        <v>85</v>
      </c>
      <c r="P2367" s="27">
        <v>8508</v>
      </c>
      <c r="Q2367" s="27" t="s">
        <v>107</v>
      </c>
      <c r="R2367" s="31">
        <f>VLOOKUP(Q2367,[1]Страна!D$1:F$120,2,FALSE)</f>
        <v>0.03</v>
      </c>
      <c r="S2367" s="32" t="s">
        <v>28</v>
      </c>
      <c r="T2367" s="27" t="str">
        <f>VLOOKUP(S2367,[1]Страна!$A$2:$B$246,2,0)</f>
        <v>КИТАЙ</v>
      </c>
      <c r="W2367" s="34"/>
      <c r="X2367" s="35"/>
      <c r="Y2367" s="35"/>
      <c r="Z2367" s="36"/>
      <c r="AA2367" s="37"/>
      <c r="AB2367" s="38"/>
      <c r="AC2367" s="39"/>
    </row>
    <row r="2368" spans="1:29" ht="10.5" customHeight="1">
      <c r="A2368" s="25">
        <v>218383</v>
      </c>
      <c r="B2368" s="26" t="s">
        <v>3148</v>
      </c>
      <c r="C2368" s="27">
        <v>1</v>
      </c>
      <c r="D2368" s="27" t="s">
        <v>26</v>
      </c>
      <c r="E2368" s="28">
        <v>2244</v>
      </c>
      <c r="F2368" s="28">
        <v>2244</v>
      </c>
      <c r="G2368" s="28">
        <v>67.319999999999993</v>
      </c>
      <c r="H2368" s="28">
        <v>6.8</v>
      </c>
      <c r="I2368" s="28">
        <v>7.4</v>
      </c>
      <c r="J2368" s="29">
        <v>3.5464000000000002E-2</v>
      </c>
      <c r="K2368" s="28">
        <v>6.8</v>
      </c>
      <c r="L2368" s="28">
        <v>7.4</v>
      </c>
      <c r="M2368" s="29">
        <f t="shared" si="200"/>
        <v>3.5464000000000002E-2</v>
      </c>
      <c r="N2368" s="30">
        <v>8693807228993</v>
      </c>
      <c r="O2368" s="27">
        <v>85</v>
      </c>
      <c r="P2368" s="27">
        <v>8508</v>
      </c>
      <c r="Q2368" s="27" t="s">
        <v>107</v>
      </c>
      <c r="R2368" s="31">
        <f>VLOOKUP(Q2368,[1]Страна!D$1:F$120,2,FALSE)</f>
        <v>0.03</v>
      </c>
      <c r="S2368" s="32" t="s">
        <v>28</v>
      </c>
      <c r="T2368" s="27" t="str">
        <f>VLOOKUP(S2368,[1]Страна!$A$2:$B$246,2,0)</f>
        <v>КИТАЙ</v>
      </c>
      <c r="W2368" s="34"/>
      <c r="X2368" s="35"/>
      <c r="Y2368" s="35"/>
      <c r="Z2368" s="36"/>
      <c r="AA2368" s="37"/>
      <c r="AB2368" s="38"/>
      <c r="AC2368" s="39"/>
    </row>
    <row r="2369" spans="1:29" ht="10.5" customHeight="1">
      <c r="A2369" s="25">
        <v>236983</v>
      </c>
      <c r="B2369" s="26" t="s">
        <v>3149</v>
      </c>
      <c r="C2369" s="27">
        <v>1</v>
      </c>
      <c r="D2369" s="27" t="s">
        <v>26</v>
      </c>
      <c r="E2369" s="28">
        <v>2882</v>
      </c>
      <c r="F2369" s="28">
        <v>2882</v>
      </c>
      <c r="G2369" s="28">
        <v>86.46</v>
      </c>
      <c r="H2369" s="28">
        <v>3.6</v>
      </c>
      <c r="I2369" s="28">
        <v>6.3</v>
      </c>
      <c r="J2369" s="29">
        <v>2.964E-2</v>
      </c>
      <c r="K2369" s="28">
        <v>3.6</v>
      </c>
      <c r="L2369" s="28">
        <v>6.3</v>
      </c>
      <c r="M2369" s="29">
        <v>2.964E-2</v>
      </c>
      <c r="N2369" s="30">
        <v>8693807230545</v>
      </c>
      <c r="O2369" s="27">
        <v>85</v>
      </c>
      <c r="P2369" s="27">
        <v>8508</v>
      </c>
      <c r="Q2369" s="27" t="s">
        <v>107</v>
      </c>
      <c r="R2369" s="31">
        <f>VLOOKUP(Q2369,[1]Страна!D$1:F$120,2,FALSE)</f>
        <v>0.03</v>
      </c>
      <c r="S2369" s="32" t="s">
        <v>28</v>
      </c>
      <c r="T2369" s="27" t="str">
        <f>VLOOKUP(S2369,[1]Страна!$A$2:$B$246,2,0)</f>
        <v>КИТАЙ</v>
      </c>
      <c r="W2369" s="34"/>
      <c r="X2369" s="35"/>
      <c r="Y2369" s="35"/>
      <c r="Z2369" s="36"/>
      <c r="AA2369" s="37"/>
      <c r="AB2369" s="38"/>
      <c r="AC2369" s="39"/>
    </row>
    <row r="2370" spans="1:29" ht="10.5" customHeight="1">
      <c r="A2370" s="25">
        <v>236981</v>
      </c>
      <c r="B2370" s="26" t="s">
        <v>3150</v>
      </c>
      <c r="C2370" s="27">
        <v>1</v>
      </c>
      <c r="D2370" s="27" t="s">
        <v>26</v>
      </c>
      <c r="E2370" s="28">
        <v>1913</v>
      </c>
      <c r="F2370" s="28">
        <f>C2370*E2370</f>
        <v>1913</v>
      </c>
      <c r="G2370" s="28">
        <f>F2370*R2370</f>
        <v>57.39</v>
      </c>
      <c r="H2370" s="28">
        <v>2.2999999999999998</v>
      </c>
      <c r="I2370" s="28">
        <v>2.7</v>
      </c>
      <c r="J2370" s="29">
        <v>2.462E-2</v>
      </c>
      <c r="K2370" s="28">
        <f>H2370*C2370</f>
        <v>2.2999999999999998</v>
      </c>
      <c r="L2370" s="28">
        <f>I2370*C2370</f>
        <v>2.7</v>
      </c>
      <c r="M2370" s="29">
        <f>J2370*C2370</f>
        <v>2.462E-2</v>
      </c>
      <c r="N2370" s="30" t="s">
        <v>3151</v>
      </c>
      <c r="O2370" s="27">
        <v>85</v>
      </c>
      <c r="P2370" s="27">
        <v>8508</v>
      </c>
      <c r="Q2370" s="27" t="s">
        <v>107</v>
      </c>
      <c r="R2370" s="31">
        <f>VLOOKUP(Q2370,[1]Страна!D$1:F$120,2,FALSE)</f>
        <v>0.03</v>
      </c>
      <c r="S2370" s="32" t="s">
        <v>28</v>
      </c>
      <c r="T2370" s="27" t="str">
        <f>VLOOKUP(S2370,[1]Страна!$A$2:$B$246,2,0)</f>
        <v>КИТАЙ</v>
      </c>
      <c r="W2370" s="34"/>
      <c r="X2370" s="35"/>
      <c r="Y2370" s="35"/>
      <c r="Z2370" s="36"/>
      <c r="AA2370" s="37"/>
      <c r="AB2370" s="38"/>
      <c r="AC2370" s="39"/>
    </row>
    <row r="2371" spans="1:29" ht="10.5" customHeight="1">
      <c r="A2371" s="25">
        <v>61700</v>
      </c>
      <c r="B2371" s="26" t="s">
        <v>3152</v>
      </c>
      <c r="C2371" s="27">
        <v>1</v>
      </c>
      <c r="D2371" s="27" t="s">
        <v>26</v>
      </c>
      <c r="E2371" s="28">
        <v>3494</v>
      </c>
      <c r="F2371" s="28">
        <v>3494</v>
      </c>
      <c r="G2371" s="28">
        <v>104.82</v>
      </c>
      <c r="H2371" s="28">
        <v>5.5</v>
      </c>
      <c r="I2371" s="28">
        <v>8</v>
      </c>
      <c r="J2371" s="29">
        <v>2.2499999999999999E-2</v>
      </c>
      <c r="K2371" s="28">
        <v>5.5</v>
      </c>
      <c r="L2371" s="28">
        <v>8</v>
      </c>
      <c r="M2371" s="29">
        <f>C2371*J2371</f>
        <v>2.2499999999999999E-2</v>
      </c>
      <c r="N2371" s="30">
        <v>8693807223721</v>
      </c>
      <c r="O2371" s="27">
        <v>85</v>
      </c>
      <c r="P2371" s="27">
        <v>8508</v>
      </c>
      <c r="Q2371" s="27" t="s">
        <v>107</v>
      </c>
      <c r="R2371" s="31">
        <f>VLOOKUP(Q2371,[1]Страна!D$1:F$120,2,FALSE)</f>
        <v>0.03</v>
      </c>
      <c r="S2371" s="32" t="s">
        <v>28</v>
      </c>
      <c r="T2371" s="27" t="str">
        <f>VLOOKUP(S2371,[1]Страна!$A$2:$B$246,2,0)</f>
        <v>КИТАЙ</v>
      </c>
      <c r="W2371" s="34"/>
      <c r="X2371" s="35"/>
      <c r="Y2371" s="35"/>
      <c r="Z2371" s="36"/>
      <c r="AA2371" s="37"/>
      <c r="AB2371" s="38"/>
      <c r="AC2371" s="39"/>
    </row>
    <row r="2372" spans="1:29" ht="10.5" customHeight="1">
      <c r="A2372" s="25">
        <v>12018</v>
      </c>
      <c r="B2372" s="26" t="s">
        <v>3153</v>
      </c>
      <c r="C2372" s="27">
        <v>1</v>
      </c>
      <c r="D2372" s="27" t="s">
        <v>26</v>
      </c>
      <c r="E2372" s="28">
        <v>1753</v>
      </c>
      <c r="F2372" s="28">
        <v>1753</v>
      </c>
      <c r="G2372" s="28">
        <v>52.589999999999996</v>
      </c>
      <c r="H2372" s="28">
        <v>2.7</v>
      </c>
      <c r="I2372" s="28">
        <v>3</v>
      </c>
      <c r="J2372" s="29">
        <v>2.9155E-2</v>
      </c>
      <c r="K2372" s="28">
        <v>2.7</v>
      </c>
      <c r="L2372" s="28">
        <v>3</v>
      </c>
      <c r="M2372" s="29">
        <f>C2372*J2372</f>
        <v>2.9155E-2</v>
      </c>
      <c r="N2372" s="30">
        <v>4897020995876</v>
      </c>
      <c r="O2372" s="27">
        <v>85</v>
      </c>
      <c r="P2372" s="27">
        <v>8508</v>
      </c>
      <c r="Q2372" s="27" t="s">
        <v>169</v>
      </c>
      <c r="R2372" s="31">
        <f>VLOOKUP(Q2372,[1]Страна!D$1:F$120,2,FALSE)</f>
        <v>0.03</v>
      </c>
      <c r="S2372" s="32" t="s">
        <v>28</v>
      </c>
      <c r="T2372" s="27" t="str">
        <f>VLOOKUP(S2372,[1]Страна!$A$2:$B$246,2,0)</f>
        <v>КИТАЙ</v>
      </c>
      <c r="W2372" s="34"/>
      <c r="X2372" s="35"/>
      <c r="Y2372" s="35"/>
      <c r="Z2372" s="36"/>
      <c r="AA2372" s="37"/>
      <c r="AB2372" s="38"/>
      <c r="AC2372" s="39"/>
    </row>
    <row r="2373" spans="1:29" ht="10.5" customHeight="1">
      <c r="A2373" s="25">
        <v>209859</v>
      </c>
      <c r="B2373" s="26" t="s">
        <v>3154</v>
      </c>
      <c r="C2373" s="27">
        <v>1</v>
      </c>
      <c r="D2373" s="27" t="s">
        <v>26</v>
      </c>
      <c r="E2373" s="28">
        <v>1913</v>
      </c>
      <c r="F2373" s="28">
        <v>1913</v>
      </c>
      <c r="G2373" s="28">
        <v>57.39</v>
      </c>
      <c r="H2373" s="28">
        <v>5</v>
      </c>
      <c r="I2373" s="28">
        <v>5.5</v>
      </c>
      <c r="J2373" s="29">
        <v>2.6082000000000001E-2</v>
      </c>
      <c r="K2373" s="28">
        <v>5</v>
      </c>
      <c r="L2373" s="28">
        <v>5.5</v>
      </c>
      <c r="M2373" s="29">
        <f>C2373*J2373</f>
        <v>2.6082000000000001E-2</v>
      </c>
      <c r="N2373" s="30">
        <v>0</v>
      </c>
      <c r="O2373" s="27">
        <v>85</v>
      </c>
      <c r="P2373" s="27">
        <v>8508</v>
      </c>
      <c r="Q2373" s="27" t="s">
        <v>107</v>
      </c>
      <c r="R2373" s="31">
        <f>VLOOKUP(Q2373,[1]Страна!D$1:F$120,2,FALSE)</f>
        <v>0.03</v>
      </c>
      <c r="S2373" s="32" t="s">
        <v>28</v>
      </c>
      <c r="T2373" s="27" t="str">
        <f>VLOOKUP(S2373,[1]Страна!$A$2:$B$246,2,0)</f>
        <v>КИТАЙ</v>
      </c>
      <c r="W2373" s="34"/>
      <c r="X2373" s="35"/>
      <c r="Y2373" s="35"/>
      <c r="Z2373" s="36"/>
      <c r="AA2373" s="37"/>
      <c r="AB2373" s="38"/>
      <c r="AC2373" s="39"/>
    </row>
    <row r="2374" spans="1:29" ht="10.5" customHeight="1">
      <c r="A2374" s="25">
        <v>17783</v>
      </c>
      <c r="B2374" s="26" t="s">
        <v>3155</v>
      </c>
      <c r="C2374" s="27">
        <v>1</v>
      </c>
      <c r="D2374" s="27" t="s">
        <v>26</v>
      </c>
      <c r="E2374" s="28">
        <v>1606</v>
      </c>
      <c r="F2374" s="28">
        <v>1606</v>
      </c>
      <c r="G2374" s="28">
        <v>48.18</v>
      </c>
      <c r="H2374" s="28">
        <v>3.6</v>
      </c>
      <c r="I2374" s="28">
        <v>4</v>
      </c>
      <c r="J2374" s="29">
        <v>2.912E-2</v>
      </c>
      <c r="K2374" s="28">
        <v>3.6</v>
      </c>
      <c r="L2374" s="28">
        <v>4</v>
      </c>
      <c r="M2374" s="29">
        <v>2.912E-2</v>
      </c>
      <c r="N2374" s="30">
        <v>4897020996774</v>
      </c>
      <c r="O2374" s="27">
        <v>85</v>
      </c>
      <c r="P2374" s="27">
        <v>8508</v>
      </c>
      <c r="Q2374" s="27" t="s">
        <v>169</v>
      </c>
      <c r="R2374" s="31">
        <f>VLOOKUP(Q2374,[1]Страна!D$1:F$120,2,FALSE)</f>
        <v>0.03</v>
      </c>
      <c r="S2374" s="32" t="s">
        <v>28</v>
      </c>
      <c r="T2374" s="27" t="str">
        <f>VLOOKUP(S2374,[1]Страна!$A$2:$B$246,2,0)</f>
        <v>КИТАЙ</v>
      </c>
      <c r="W2374" s="34"/>
      <c r="X2374" s="35"/>
      <c r="Y2374" s="35"/>
      <c r="Z2374" s="36"/>
      <c r="AA2374" s="37"/>
      <c r="AB2374" s="38"/>
      <c r="AC2374" s="39"/>
    </row>
    <row r="2375" spans="1:29" ht="10.5" customHeight="1">
      <c r="A2375" s="25">
        <v>33765</v>
      </c>
      <c r="B2375" s="26" t="s">
        <v>3156</v>
      </c>
      <c r="C2375" s="27">
        <v>1</v>
      </c>
      <c r="D2375" s="27" t="s">
        <v>26</v>
      </c>
      <c r="E2375" s="28">
        <v>1870</v>
      </c>
      <c r="F2375" s="28">
        <v>1870</v>
      </c>
      <c r="G2375" s="28">
        <v>56.1</v>
      </c>
      <c r="H2375" s="28">
        <v>4.4800000000000004</v>
      </c>
      <c r="I2375" s="28">
        <v>5</v>
      </c>
      <c r="J2375" s="29">
        <v>2.7216000000000001E-2</v>
      </c>
      <c r="K2375" s="28">
        <v>4.4800000000000004</v>
      </c>
      <c r="L2375" s="28">
        <v>5</v>
      </c>
      <c r="M2375" s="29">
        <f>C2375*J2375</f>
        <v>2.7216000000000001E-2</v>
      </c>
      <c r="N2375" s="30">
        <v>4895156830924</v>
      </c>
      <c r="O2375" s="27">
        <v>85</v>
      </c>
      <c r="P2375" s="27">
        <v>8508</v>
      </c>
      <c r="Q2375" s="27" t="s">
        <v>169</v>
      </c>
      <c r="R2375" s="31">
        <f>VLOOKUP(Q2375,[1]Страна!D$1:F$120,2,FALSE)</f>
        <v>0.03</v>
      </c>
      <c r="S2375" s="32" t="s">
        <v>28</v>
      </c>
      <c r="T2375" s="27" t="str">
        <f>VLOOKUP(S2375,[1]Страна!$A$2:$B$246,2,0)</f>
        <v>КИТАЙ</v>
      </c>
      <c r="W2375" s="34"/>
      <c r="X2375" s="35"/>
      <c r="Y2375" s="35"/>
      <c r="Z2375" s="36"/>
      <c r="AA2375" s="37"/>
      <c r="AB2375" s="38"/>
      <c r="AC2375" s="39"/>
    </row>
    <row r="2376" spans="1:29" ht="10.5" customHeight="1">
      <c r="A2376" s="25">
        <v>33766</v>
      </c>
      <c r="B2376" s="26" t="s">
        <v>3157</v>
      </c>
      <c r="C2376" s="27">
        <v>1</v>
      </c>
      <c r="D2376" s="27" t="s">
        <v>1009</v>
      </c>
      <c r="E2376" s="28">
        <v>1845</v>
      </c>
      <c r="F2376" s="28">
        <v>1845</v>
      </c>
      <c r="G2376" s="28">
        <v>55.35</v>
      </c>
      <c r="H2376" s="28">
        <v>4.47</v>
      </c>
      <c r="I2376" s="28">
        <v>5</v>
      </c>
      <c r="J2376" s="29">
        <v>5.5125E-2</v>
      </c>
      <c r="K2376" s="28">
        <v>4.47</v>
      </c>
      <c r="L2376" s="28">
        <v>5</v>
      </c>
      <c r="M2376" s="29">
        <f>C2376*J2376</f>
        <v>5.5125E-2</v>
      </c>
      <c r="N2376" s="30">
        <v>4895156830931</v>
      </c>
      <c r="O2376" s="27">
        <v>85</v>
      </c>
      <c r="P2376" s="27">
        <v>8508</v>
      </c>
      <c r="Q2376" s="27" t="s">
        <v>169</v>
      </c>
      <c r="R2376" s="31">
        <f>VLOOKUP(Q2376,[1]Страна!D$1:F$120,2,FALSE)</f>
        <v>0.03</v>
      </c>
      <c r="S2376" s="32" t="s">
        <v>28</v>
      </c>
      <c r="T2376" s="27" t="str">
        <f>VLOOKUP(S2376,[1]Страна!$A$2:$B$246,2,0)</f>
        <v>КИТАЙ</v>
      </c>
      <c r="W2376" s="34"/>
      <c r="X2376" s="35"/>
      <c r="Y2376" s="35"/>
      <c r="Z2376" s="36"/>
      <c r="AA2376" s="37"/>
      <c r="AB2376" s="38"/>
      <c r="AC2376" s="39"/>
    </row>
    <row r="2377" spans="1:29" ht="10.5" customHeight="1">
      <c r="A2377" s="25">
        <v>209860</v>
      </c>
      <c r="B2377" s="26" t="s">
        <v>3158</v>
      </c>
      <c r="C2377" s="27">
        <v>1</v>
      </c>
      <c r="D2377" s="27" t="s">
        <v>26</v>
      </c>
      <c r="E2377" s="28">
        <v>1912</v>
      </c>
      <c r="F2377" s="28">
        <v>1912</v>
      </c>
      <c r="G2377" s="28">
        <v>38.622399999999999</v>
      </c>
      <c r="H2377" s="28">
        <v>3.5</v>
      </c>
      <c r="I2377" s="28">
        <v>5</v>
      </c>
      <c r="J2377" s="29">
        <v>3.0419999999999999E-2</v>
      </c>
      <c r="K2377" s="28">
        <v>3.5</v>
      </c>
      <c r="L2377" s="28">
        <v>5</v>
      </c>
      <c r="M2377" s="29">
        <v>3.0419999999999999E-2</v>
      </c>
      <c r="N2377" s="30" t="s">
        <v>3159</v>
      </c>
      <c r="O2377" s="27">
        <v>85</v>
      </c>
      <c r="P2377" s="27">
        <v>8508</v>
      </c>
      <c r="Q2377" s="27" t="s">
        <v>107</v>
      </c>
      <c r="R2377" s="31">
        <f>VLOOKUP(Q2377,[1]Страна!D$1:F$120,2,FALSE)</f>
        <v>0.03</v>
      </c>
      <c r="S2377" s="32" t="s">
        <v>28</v>
      </c>
      <c r="T2377" s="27" t="str">
        <f>VLOOKUP(S2377,[1]Страна!$A$2:$B$246,2,0)</f>
        <v>КИТАЙ</v>
      </c>
      <c r="W2377" s="34"/>
      <c r="X2377" s="35"/>
      <c r="Y2377" s="35"/>
      <c r="Z2377" s="36"/>
      <c r="AA2377" s="37"/>
      <c r="AB2377" s="38"/>
      <c r="AC2377" s="39"/>
    </row>
    <row r="2378" spans="1:29" ht="10.5" customHeight="1">
      <c r="A2378" s="25">
        <v>209861</v>
      </c>
      <c r="B2378" s="26" t="s">
        <v>3160</v>
      </c>
      <c r="C2378" s="27">
        <v>1</v>
      </c>
      <c r="D2378" s="27" t="s">
        <v>26</v>
      </c>
      <c r="E2378" s="28">
        <v>1996</v>
      </c>
      <c r="F2378" s="28">
        <v>1996</v>
      </c>
      <c r="G2378" s="28">
        <v>59.879999999999995</v>
      </c>
      <c r="H2378" s="28">
        <v>3.5</v>
      </c>
      <c r="I2378" s="28">
        <v>5</v>
      </c>
      <c r="J2378" s="29">
        <v>3.0419999999999999E-2</v>
      </c>
      <c r="K2378" s="28">
        <v>3.5</v>
      </c>
      <c r="L2378" s="28">
        <v>5</v>
      </c>
      <c r="M2378" s="29">
        <f>C2378*J2378</f>
        <v>3.0419999999999999E-2</v>
      </c>
      <c r="N2378" s="30">
        <v>4895156876120</v>
      </c>
      <c r="O2378" s="27">
        <v>85</v>
      </c>
      <c r="P2378" s="27">
        <v>8508</v>
      </c>
      <c r="Q2378" s="27" t="s">
        <v>107</v>
      </c>
      <c r="R2378" s="31">
        <f>VLOOKUP(Q2378,[1]Страна!D$1:F$120,2,FALSE)</f>
        <v>0.03</v>
      </c>
      <c r="S2378" s="32" t="s">
        <v>28</v>
      </c>
      <c r="T2378" s="27" t="str">
        <f>VLOOKUP(S2378,[1]Страна!$A$2:$B$246,2,0)</f>
        <v>КИТАЙ</v>
      </c>
      <c r="W2378" s="34"/>
      <c r="X2378" s="35"/>
      <c r="Y2378" s="35"/>
      <c r="Z2378" s="36"/>
      <c r="AA2378" s="37"/>
      <c r="AB2378" s="38"/>
      <c r="AC2378" s="39"/>
    </row>
    <row r="2379" spans="1:29" ht="10.5" customHeight="1">
      <c r="A2379" s="25">
        <v>217759</v>
      </c>
      <c r="B2379" s="26" t="s">
        <v>3161</v>
      </c>
      <c r="C2379" s="27">
        <v>1</v>
      </c>
      <c r="D2379" s="27" t="s">
        <v>26</v>
      </c>
      <c r="E2379" s="28">
        <v>2091</v>
      </c>
      <c r="F2379" s="28">
        <v>2091</v>
      </c>
      <c r="G2379" s="28">
        <v>62.73</v>
      </c>
      <c r="H2379" s="28">
        <v>4</v>
      </c>
      <c r="I2379" s="28">
        <v>6</v>
      </c>
      <c r="J2379" s="29">
        <v>3.0999999999999999E-3</v>
      </c>
      <c r="K2379" s="28">
        <v>4</v>
      </c>
      <c r="L2379" s="28">
        <v>6</v>
      </c>
      <c r="M2379" s="29">
        <f>C2379*J2379</f>
        <v>3.0999999999999999E-3</v>
      </c>
      <c r="N2379" s="30">
        <v>4895156876380</v>
      </c>
      <c r="O2379" s="27">
        <v>85</v>
      </c>
      <c r="P2379" s="27">
        <v>8508</v>
      </c>
      <c r="Q2379" s="27" t="s">
        <v>107</v>
      </c>
      <c r="R2379" s="31">
        <f>VLOOKUP(Q2379,[1]Страна!D$1:F$120,2,FALSE)</f>
        <v>0.03</v>
      </c>
      <c r="S2379" s="32" t="s">
        <v>28</v>
      </c>
      <c r="T2379" s="27" t="str">
        <f>VLOOKUP(S2379,[1]Страна!$A$2:$B$246,2,0)</f>
        <v>КИТАЙ</v>
      </c>
      <c r="W2379" s="34"/>
      <c r="X2379" s="35"/>
      <c r="Y2379" s="35"/>
      <c r="Z2379" s="36"/>
      <c r="AA2379" s="37"/>
      <c r="AB2379" s="38"/>
      <c r="AC2379" s="39"/>
    </row>
    <row r="2380" spans="1:29" ht="10.5" customHeight="1">
      <c r="A2380" s="25">
        <v>16319</v>
      </c>
      <c r="B2380" s="26" t="s">
        <v>3162</v>
      </c>
      <c r="C2380" s="27">
        <v>1</v>
      </c>
      <c r="D2380" s="27" t="s">
        <v>26</v>
      </c>
      <c r="E2380" s="28">
        <v>2552</v>
      </c>
      <c r="F2380" s="28">
        <v>2552</v>
      </c>
      <c r="G2380" s="28">
        <v>76.56</v>
      </c>
      <c r="H2380" s="28">
        <v>3.68</v>
      </c>
      <c r="I2380" s="28">
        <v>4</v>
      </c>
      <c r="J2380" s="29">
        <v>4.7869999999999996E-3</v>
      </c>
      <c r="K2380" s="28">
        <v>3.68</v>
      </c>
      <c r="L2380" s="28">
        <v>4</v>
      </c>
      <c r="M2380" s="29">
        <f>C2380*J2380</f>
        <v>4.7869999999999996E-3</v>
      </c>
      <c r="N2380" s="30">
        <v>4897020995029</v>
      </c>
      <c r="O2380" s="27">
        <v>85</v>
      </c>
      <c r="P2380" s="27">
        <v>8508</v>
      </c>
      <c r="Q2380" s="27" t="s">
        <v>107</v>
      </c>
      <c r="R2380" s="31">
        <f>VLOOKUP(Q2380,[1]Страна!D$1:F$120,2,FALSE)</f>
        <v>0.03</v>
      </c>
      <c r="S2380" s="32" t="s">
        <v>28</v>
      </c>
      <c r="T2380" s="27" t="str">
        <f>VLOOKUP(S2380,[1]Страна!$A$2:$B$246,2,0)</f>
        <v>КИТАЙ</v>
      </c>
      <c r="W2380" s="34"/>
      <c r="X2380" s="35"/>
      <c r="Y2380" s="35"/>
      <c r="Z2380" s="36"/>
      <c r="AA2380" s="37"/>
      <c r="AB2380" s="38"/>
      <c r="AC2380" s="39"/>
    </row>
    <row r="2381" spans="1:29" ht="10.5" customHeight="1">
      <c r="A2381" s="25">
        <v>6892</v>
      </c>
      <c r="B2381" s="26" t="s">
        <v>3163</v>
      </c>
      <c r="C2381" s="27">
        <v>3</v>
      </c>
      <c r="D2381" s="27" t="s">
        <v>26</v>
      </c>
      <c r="E2381" s="28">
        <v>2365</v>
      </c>
      <c r="F2381" s="28">
        <v>7095</v>
      </c>
      <c r="G2381" s="28">
        <v>212.85</v>
      </c>
      <c r="H2381" s="28">
        <v>4.43</v>
      </c>
      <c r="I2381" s="28">
        <v>5</v>
      </c>
      <c r="J2381" s="29">
        <v>4.7871999999999998E-2</v>
      </c>
      <c r="K2381" s="28">
        <v>13.29</v>
      </c>
      <c r="L2381" s="28">
        <v>15</v>
      </c>
      <c r="M2381" s="29">
        <f>C2381*J2381</f>
        <v>0.14361599999999999</v>
      </c>
      <c r="N2381" s="30">
        <v>4897020995029</v>
      </c>
      <c r="O2381" s="27">
        <v>85</v>
      </c>
      <c r="P2381" s="27">
        <v>8508</v>
      </c>
      <c r="Q2381" s="27" t="s">
        <v>107</v>
      </c>
      <c r="R2381" s="31">
        <f>VLOOKUP(Q2381,[1]Страна!D$1:F$120,2,FALSE)</f>
        <v>0.03</v>
      </c>
      <c r="S2381" s="32" t="s">
        <v>28</v>
      </c>
      <c r="T2381" s="27" t="str">
        <f>VLOOKUP(S2381,[1]Страна!$A$2:$B$246,2,0)</f>
        <v>КИТАЙ</v>
      </c>
      <c r="W2381" s="34"/>
      <c r="X2381" s="35"/>
      <c r="Y2381" s="35"/>
      <c r="Z2381" s="36"/>
      <c r="AA2381" s="37"/>
      <c r="AB2381" s="38"/>
      <c r="AC2381" s="39"/>
    </row>
    <row r="2382" spans="1:29" ht="10.5" customHeight="1">
      <c r="A2382" s="25">
        <v>207312</v>
      </c>
      <c r="B2382" s="26" t="s">
        <v>3164</v>
      </c>
      <c r="C2382" s="27">
        <v>1</v>
      </c>
      <c r="D2382" s="27" t="s">
        <v>26</v>
      </c>
      <c r="E2382" s="28">
        <v>2236</v>
      </c>
      <c r="F2382" s="28">
        <v>2236</v>
      </c>
      <c r="G2382" s="28">
        <v>45.167200000000001</v>
      </c>
      <c r="H2382" s="28">
        <v>6.3</v>
      </c>
      <c r="I2382" s="28">
        <v>7</v>
      </c>
      <c r="J2382" s="29">
        <v>3.2031999999999998E-2</v>
      </c>
      <c r="K2382" s="28">
        <v>6.3</v>
      </c>
      <c r="L2382" s="28">
        <v>7</v>
      </c>
      <c r="M2382" s="29">
        <v>3.2031999999999998E-2</v>
      </c>
      <c r="N2382" s="30" t="s">
        <v>3165</v>
      </c>
      <c r="O2382" s="27">
        <v>85</v>
      </c>
      <c r="P2382" s="27">
        <v>8508</v>
      </c>
      <c r="Q2382" s="27" t="s">
        <v>107</v>
      </c>
      <c r="R2382" s="31">
        <f>VLOOKUP(Q2382,[1]Страна!D$1:F$120,2,FALSE)</f>
        <v>0.03</v>
      </c>
      <c r="S2382" s="32" t="s">
        <v>28</v>
      </c>
      <c r="T2382" s="27" t="str">
        <f>VLOOKUP(S2382,[1]Страна!$A$2:$B$246,2,0)</f>
        <v>КИТАЙ</v>
      </c>
      <c r="W2382" s="34"/>
      <c r="X2382" s="35"/>
      <c r="Y2382" s="35"/>
      <c r="Z2382" s="36"/>
      <c r="AA2382" s="37"/>
      <c r="AB2382" s="38"/>
      <c r="AC2382" s="39"/>
    </row>
    <row r="2383" spans="1:29" ht="10.5" customHeight="1">
      <c r="A2383" s="25">
        <v>207313</v>
      </c>
      <c r="B2383" s="26" t="s">
        <v>3166</v>
      </c>
      <c r="C2383" s="27">
        <v>2</v>
      </c>
      <c r="D2383" s="27" t="s">
        <v>26</v>
      </c>
      <c r="E2383" s="28">
        <v>2236</v>
      </c>
      <c r="F2383" s="28">
        <f>C2383*E2383</f>
        <v>4472</v>
      </c>
      <c r="G2383" s="28">
        <f>F2383*R2383</f>
        <v>134.16</v>
      </c>
      <c r="H2383" s="28">
        <v>6.3</v>
      </c>
      <c r="I2383" s="28">
        <v>7</v>
      </c>
      <c r="J2383" s="29">
        <v>3.1460000000000002E-2</v>
      </c>
      <c r="K2383" s="28">
        <f>H2383*C2383</f>
        <v>12.6</v>
      </c>
      <c r="L2383" s="28">
        <f>I2383*C2383</f>
        <v>14</v>
      </c>
      <c r="M2383" s="29">
        <f>J2383*C2383</f>
        <v>6.2920000000000004E-2</v>
      </c>
      <c r="N2383" s="30" t="s">
        <v>3167</v>
      </c>
      <c r="O2383" s="27">
        <v>85</v>
      </c>
      <c r="P2383" s="27">
        <v>8508</v>
      </c>
      <c r="Q2383" s="27" t="s">
        <v>107</v>
      </c>
      <c r="R2383" s="31">
        <f>VLOOKUP(Q2383,[1]Страна!D$1:F$120,2,FALSE)</f>
        <v>0.03</v>
      </c>
      <c r="S2383" s="32" t="s">
        <v>28</v>
      </c>
      <c r="T2383" s="27" t="str">
        <f>VLOOKUP(S2383,[1]Страна!$A$2:$B$246,2,0)</f>
        <v>КИТАЙ</v>
      </c>
      <c r="W2383" s="34"/>
      <c r="X2383" s="35"/>
      <c r="Y2383" s="35"/>
      <c r="Z2383" s="36"/>
      <c r="AA2383" s="37"/>
      <c r="AB2383" s="38"/>
      <c r="AC2383" s="39"/>
    </row>
    <row r="2384" spans="1:29" ht="10.5" customHeight="1">
      <c r="A2384" s="41">
        <v>239771</v>
      </c>
      <c r="B2384" s="42" t="s">
        <v>3168</v>
      </c>
      <c r="C2384" s="43">
        <v>1</v>
      </c>
      <c r="D2384" s="44" t="s">
        <v>26</v>
      </c>
      <c r="E2384" s="45">
        <v>1683</v>
      </c>
      <c r="F2384" s="45">
        <v>1683</v>
      </c>
      <c r="G2384" s="46">
        <v>50.489999999999995</v>
      </c>
      <c r="H2384" s="46">
        <v>6</v>
      </c>
      <c r="I2384" s="46">
        <v>6.5</v>
      </c>
      <c r="J2384" s="47">
        <v>3.0450000000000001E-2</v>
      </c>
      <c r="K2384" s="46">
        <v>6</v>
      </c>
      <c r="L2384" s="46">
        <v>6.5</v>
      </c>
      <c r="M2384" s="47">
        <v>3.0450000000000001E-2</v>
      </c>
      <c r="N2384" s="48" t="s">
        <v>3169</v>
      </c>
      <c r="O2384" s="49">
        <v>85</v>
      </c>
      <c r="P2384" s="49">
        <v>8508</v>
      </c>
      <c r="Q2384" s="49" t="s">
        <v>107</v>
      </c>
      <c r="R2384" s="50">
        <v>0.03</v>
      </c>
      <c r="S2384" s="51" t="s">
        <v>28</v>
      </c>
      <c r="T2384" s="27" t="str">
        <f>VLOOKUP(S2384,[1]Страна!$A$2:$B$246,2,0)</f>
        <v>КИТАЙ</v>
      </c>
      <c r="W2384" s="34"/>
      <c r="X2384" s="35"/>
      <c r="Y2384" s="35"/>
      <c r="Z2384" s="36"/>
      <c r="AA2384" s="37"/>
      <c r="AB2384" s="38"/>
      <c r="AC2384" s="39"/>
    </row>
    <row r="2385" spans="1:29" ht="10.5" customHeight="1">
      <c r="A2385" s="25">
        <v>210355</v>
      </c>
      <c r="B2385" s="26" t="s">
        <v>3170</v>
      </c>
      <c r="C2385" s="27">
        <v>1</v>
      </c>
      <c r="D2385" s="27" t="s">
        <v>26</v>
      </c>
      <c r="E2385" s="28">
        <v>3190</v>
      </c>
      <c r="F2385" s="28">
        <v>3190</v>
      </c>
      <c r="G2385" s="28">
        <v>95.7</v>
      </c>
      <c r="H2385" s="28">
        <v>4.5</v>
      </c>
      <c r="I2385" s="28">
        <v>4.9000000000000004</v>
      </c>
      <c r="J2385" s="29">
        <v>3.8399999999999997E-2</v>
      </c>
      <c r="K2385" s="28">
        <v>4.5</v>
      </c>
      <c r="L2385" s="28">
        <v>4.9000000000000004</v>
      </c>
      <c r="M2385" s="29">
        <f t="shared" ref="M2385:M2393" si="201">C2385*J2385</f>
        <v>3.8399999999999997E-2</v>
      </c>
      <c r="N2385" s="30">
        <v>4895156875659</v>
      </c>
      <c r="O2385" s="27">
        <v>85</v>
      </c>
      <c r="P2385" s="27">
        <v>8508</v>
      </c>
      <c r="Q2385" s="27" t="s">
        <v>107</v>
      </c>
      <c r="R2385" s="31">
        <f>VLOOKUP(Q2385,[1]Страна!D$1:F$120,2,FALSE)</f>
        <v>0.03</v>
      </c>
      <c r="S2385" s="32" t="s">
        <v>28</v>
      </c>
      <c r="T2385" s="27" t="str">
        <f>VLOOKUP(S2385,[1]Страна!$A$2:$B$246,2,0)</f>
        <v>КИТАЙ</v>
      </c>
      <c r="W2385" s="40"/>
      <c r="X2385" s="35"/>
      <c r="Y2385" s="35"/>
      <c r="Z2385" s="36"/>
      <c r="AA2385" s="37"/>
      <c r="AB2385" s="38"/>
      <c r="AC2385" s="39"/>
    </row>
    <row r="2386" spans="1:29" ht="10.5" customHeight="1">
      <c r="A2386" s="25">
        <v>210356</v>
      </c>
      <c r="B2386" s="26" t="s">
        <v>3171</v>
      </c>
      <c r="C2386" s="27">
        <v>1</v>
      </c>
      <c r="D2386" s="27" t="s">
        <v>26</v>
      </c>
      <c r="E2386" s="28">
        <v>3230</v>
      </c>
      <c r="F2386" s="28">
        <v>3230</v>
      </c>
      <c r="G2386" s="28">
        <v>96.899999999999991</v>
      </c>
      <c r="H2386" s="28">
        <v>4.5</v>
      </c>
      <c r="I2386" s="28">
        <v>4.9000000000000004</v>
      </c>
      <c r="J2386" s="29">
        <v>3.6145999999999998E-2</v>
      </c>
      <c r="K2386" s="28">
        <v>4.5</v>
      </c>
      <c r="L2386" s="28">
        <v>4.9000000000000004</v>
      </c>
      <c r="M2386" s="29">
        <f t="shared" si="201"/>
        <v>3.6145999999999998E-2</v>
      </c>
      <c r="N2386" s="30">
        <v>4895156875680</v>
      </c>
      <c r="O2386" s="27">
        <v>85</v>
      </c>
      <c r="P2386" s="27">
        <v>8508</v>
      </c>
      <c r="Q2386" s="27" t="s">
        <v>107</v>
      </c>
      <c r="R2386" s="31">
        <f>VLOOKUP(Q2386,[1]Страна!D$1:F$120,2,FALSE)</f>
        <v>0.03</v>
      </c>
      <c r="S2386" s="32" t="s">
        <v>28</v>
      </c>
      <c r="T2386" s="27" t="str">
        <f>VLOOKUP(S2386,[1]Страна!$A$2:$B$246,2,0)</f>
        <v>КИТАЙ</v>
      </c>
      <c r="W2386" s="34"/>
      <c r="X2386" s="35"/>
      <c r="Y2386" s="35"/>
      <c r="Z2386" s="36"/>
      <c r="AA2386" s="37"/>
      <c r="AB2386" s="38"/>
      <c r="AC2386" s="39"/>
    </row>
    <row r="2387" spans="1:29" ht="10.5" customHeight="1">
      <c r="A2387" s="25">
        <v>208125</v>
      </c>
      <c r="B2387" s="26" t="s">
        <v>3172</v>
      </c>
      <c r="C2387" s="27">
        <v>1</v>
      </c>
      <c r="D2387" s="27" t="s">
        <v>26</v>
      </c>
      <c r="E2387" s="28">
        <v>3698</v>
      </c>
      <c r="F2387" s="28">
        <v>3698</v>
      </c>
      <c r="G2387" s="28">
        <v>110.94</v>
      </c>
      <c r="H2387" s="28">
        <v>6</v>
      </c>
      <c r="I2387" s="28">
        <v>6.5</v>
      </c>
      <c r="J2387" s="29">
        <v>3.8399999999999997E-2</v>
      </c>
      <c r="K2387" s="28">
        <v>6</v>
      </c>
      <c r="L2387" s="28">
        <v>6.5</v>
      </c>
      <c r="M2387" s="29">
        <f t="shared" si="201"/>
        <v>3.8399999999999997E-2</v>
      </c>
      <c r="N2387" s="30">
        <v>4895156875666</v>
      </c>
      <c r="O2387" s="27">
        <v>85</v>
      </c>
      <c r="P2387" s="27">
        <v>8508</v>
      </c>
      <c r="Q2387" s="27" t="s">
        <v>107</v>
      </c>
      <c r="R2387" s="31">
        <f>VLOOKUP(Q2387,[1]Страна!D$1:F$120,2,FALSE)</f>
        <v>0.03</v>
      </c>
      <c r="S2387" s="32" t="s">
        <v>28</v>
      </c>
      <c r="T2387" s="27" t="str">
        <f>VLOOKUP(S2387,[1]Страна!$A$2:$B$246,2,0)</f>
        <v>КИТАЙ</v>
      </c>
      <c r="W2387" s="34"/>
      <c r="X2387" s="35"/>
      <c r="Y2387" s="35"/>
      <c r="Z2387" s="36"/>
      <c r="AA2387" s="37"/>
      <c r="AB2387" s="38"/>
      <c r="AC2387" s="39"/>
    </row>
    <row r="2388" spans="1:29" ht="10.5" customHeight="1">
      <c r="A2388" s="25">
        <v>208126</v>
      </c>
      <c r="B2388" s="26" t="s">
        <v>3173</v>
      </c>
      <c r="C2388" s="27">
        <v>1</v>
      </c>
      <c r="D2388" s="27" t="s">
        <v>26</v>
      </c>
      <c r="E2388" s="28">
        <v>3698</v>
      </c>
      <c r="F2388" s="28">
        <v>3698</v>
      </c>
      <c r="G2388" s="28">
        <v>110.94</v>
      </c>
      <c r="H2388" s="28">
        <v>6</v>
      </c>
      <c r="I2388" s="28">
        <v>6.5</v>
      </c>
      <c r="J2388" s="29">
        <v>4.2655999999999999E-2</v>
      </c>
      <c r="K2388" s="28">
        <v>6</v>
      </c>
      <c r="L2388" s="28">
        <v>6.5</v>
      </c>
      <c r="M2388" s="29">
        <f t="shared" si="201"/>
        <v>4.2655999999999999E-2</v>
      </c>
      <c r="N2388" s="30">
        <v>4895156875697</v>
      </c>
      <c r="O2388" s="27">
        <v>85</v>
      </c>
      <c r="P2388" s="27">
        <v>8508</v>
      </c>
      <c r="Q2388" s="27" t="s">
        <v>107</v>
      </c>
      <c r="R2388" s="31">
        <f>VLOOKUP(Q2388,[1]Страна!D$1:F$120,2,FALSE)</f>
        <v>0.03</v>
      </c>
      <c r="S2388" s="32" t="s">
        <v>28</v>
      </c>
      <c r="T2388" s="27" t="str">
        <f>VLOOKUP(S2388,[1]Страна!$A$2:$B$246,2,0)</f>
        <v>КИТАЙ</v>
      </c>
      <c r="W2388" s="34"/>
      <c r="X2388" s="35"/>
      <c r="Y2388" s="35"/>
      <c r="Z2388" s="36"/>
      <c r="AA2388" s="37"/>
      <c r="AB2388" s="38"/>
      <c r="AC2388" s="39"/>
    </row>
    <row r="2389" spans="1:29" ht="10.5" customHeight="1">
      <c r="A2389" s="25">
        <v>218775</v>
      </c>
      <c r="B2389" s="26" t="s">
        <v>3174</v>
      </c>
      <c r="C2389" s="27">
        <v>2</v>
      </c>
      <c r="D2389" s="27" t="s">
        <v>26</v>
      </c>
      <c r="E2389" s="28">
        <v>4174</v>
      </c>
      <c r="F2389" s="28">
        <v>8348</v>
      </c>
      <c r="G2389" s="28">
        <v>250.44</v>
      </c>
      <c r="H2389" s="28">
        <v>4.2</v>
      </c>
      <c r="I2389" s="28">
        <v>4.7</v>
      </c>
      <c r="J2389" s="29">
        <v>5.7023999999999998E-2</v>
      </c>
      <c r="K2389" s="28">
        <v>8.4</v>
      </c>
      <c r="L2389" s="28">
        <v>9.4</v>
      </c>
      <c r="M2389" s="29">
        <f t="shared" si="201"/>
        <v>0.114048</v>
      </c>
      <c r="N2389" s="30">
        <v>0</v>
      </c>
      <c r="O2389" s="27">
        <v>85</v>
      </c>
      <c r="P2389" s="27">
        <v>8508</v>
      </c>
      <c r="Q2389" s="27" t="s">
        <v>2954</v>
      </c>
      <c r="R2389" s="31">
        <f>VLOOKUP(Q2389,[1]Страна!D$1:F$120,2,FALSE)</f>
        <v>0.03</v>
      </c>
      <c r="S2389" s="32" t="s">
        <v>28</v>
      </c>
      <c r="T2389" s="27" t="str">
        <f>VLOOKUP(S2389,[1]Страна!$A$2:$B$246,2,0)</f>
        <v>КИТАЙ</v>
      </c>
      <c r="W2389" s="34"/>
      <c r="X2389" s="35"/>
      <c r="Y2389" s="35"/>
      <c r="Z2389" s="36"/>
      <c r="AA2389" s="37"/>
      <c r="AB2389" s="38"/>
      <c r="AC2389" s="39"/>
    </row>
    <row r="2390" spans="1:29" ht="10.5" customHeight="1">
      <c r="A2390" s="25" t="s">
        <v>3175</v>
      </c>
      <c r="B2390" s="26" t="s">
        <v>3176</v>
      </c>
      <c r="C2390" s="27"/>
      <c r="D2390" s="27"/>
      <c r="E2390" s="28"/>
      <c r="F2390" s="28"/>
      <c r="G2390" s="28"/>
      <c r="H2390" s="28">
        <v>3</v>
      </c>
      <c r="I2390" s="28">
        <v>3.96</v>
      </c>
      <c r="J2390" s="29">
        <v>0.05</v>
      </c>
      <c r="K2390" s="28"/>
      <c r="L2390" s="28"/>
      <c r="M2390" s="29">
        <f t="shared" si="201"/>
        <v>0</v>
      </c>
      <c r="N2390" s="30"/>
      <c r="O2390" s="27"/>
      <c r="P2390" s="27"/>
      <c r="Q2390" s="27"/>
      <c r="R2390" s="31" t="e">
        <f>VLOOKUP(Q2390,[1]Страна!D$1:F$120,2,FALSE)</f>
        <v>#N/A</v>
      </c>
      <c r="S2390" s="32" t="s">
        <v>28</v>
      </c>
      <c r="T2390" s="27" t="str">
        <f>VLOOKUP(S2390,[1]Страна!$A$2:$B$246,2,0)</f>
        <v>КИТАЙ</v>
      </c>
      <c r="W2390" s="34"/>
      <c r="X2390" s="35"/>
      <c r="Y2390" s="35"/>
      <c r="Z2390" s="36"/>
      <c r="AA2390" s="37"/>
      <c r="AB2390" s="38"/>
      <c r="AC2390" s="39"/>
    </row>
    <row r="2391" spans="1:29" ht="10.5" customHeight="1">
      <c r="A2391" s="25">
        <v>206657</v>
      </c>
      <c r="B2391" s="26" t="s">
        <v>3177</v>
      </c>
      <c r="C2391" s="27">
        <v>10</v>
      </c>
      <c r="D2391" s="27" t="s">
        <v>26</v>
      </c>
      <c r="E2391" s="28">
        <v>680</v>
      </c>
      <c r="F2391" s="28">
        <v>6800</v>
      </c>
      <c r="G2391" s="28">
        <v>272</v>
      </c>
      <c r="H2391" s="28">
        <v>8.8000000000000007</v>
      </c>
      <c r="I2391" s="28">
        <v>10</v>
      </c>
      <c r="J2391" s="29">
        <v>2.8329E-2</v>
      </c>
      <c r="K2391" s="28">
        <v>88</v>
      </c>
      <c r="L2391" s="28">
        <v>100</v>
      </c>
      <c r="M2391" s="29">
        <f t="shared" si="201"/>
        <v>0.28328999999999999</v>
      </c>
      <c r="N2391" s="30">
        <v>4620000140177</v>
      </c>
      <c r="O2391" s="27">
        <v>69</v>
      </c>
      <c r="P2391" s="27">
        <v>6910</v>
      </c>
      <c r="Q2391" s="27" t="s">
        <v>286</v>
      </c>
      <c r="R2391" s="31" t="e">
        <f>VLOOKUP(Q2391,[1]Страна!D$1:F$120,2,FALSE)</f>
        <v>#N/A</v>
      </c>
      <c r="S2391" s="32" t="s">
        <v>47</v>
      </c>
      <c r="T2391" s="27" t="str">
        <f>VLOOKUP(S2391,[1]Страна!$A$2:$B$246,2,0)</f>
        <v>РОССИЯ</v>
      </c>
      <c r="W2391" s="34"/>
      <c r="X2391" s="35"/>
      <c r="Y2391" s="35"/>
      <c r="Z2391" s="36"/>
      <c r="AA2391" s="37"/>
      <c r="AB2391" s="38"/>
      <c r="AC2391" s="39"/>
    </row>
    <row r="2392" spans="1:29" ht="10.5" customHeight="1">
      <c r="A2392" s="25">
        <v>157633</v>
      </c>
      <c r="B2392" s="26" t="s">
        <v>3178</v>
      </c>
      <c r="C2392" s="27">
        <v>10</v>
      </c>
      <c r="D2392" s="27" t="s">
        <v>26</v>
      </c>
      <c r="E2392" s="28">
        <v>470</v>
      </c>
      <c r="F2392" s="28">
        <v>4700</v>
      </c>
      <c r="G2392" s="28">
        <v>188</v>
      </c>
      <c r="H2392" s="28">
        <v>8.8000000000000007</v>
      </c>
      <c r="I2392" s="28">
        <v>10</v>
      </c>
      <c r="J2392" s="29">
        <v>3.9050000000000001E-2</v>
      </c>
      <c r="K2392" s="28">
        <v>88</v>
      </c>
      <c r="L2392" s="28">
        <v>100</v>
      </c>
      <c r="M2392" s="29">
        <f t="shared" si="201"/>
        <v>0.39050000000000001</v>
      </c>
      <c r="N2392" s="30">
        <v>4607143317451</v>
      </c>
      <c r="O2392" s="27">
        <v>69</v>
      </c>
      <c r="P2392" s="27">
        <v>6910</v>
      </c>
      <c r="Q2392" s="27" t="s">
        <v>3179</v>
      </c>
      <c r="R2392" s="31" t="e">
        <f>VLOOKUP(Q2392,[1]Страна!D$1:F$120,2,FALSE)</f>
        <v>#N/A</v>
      </c>
      <c r="S2392" s="32" t="s">
        <v>47</v>
      </c>
      <c r="T2392" s="27" t="str">
        <f>VLOOKUP(S2392,[1]Страна!$A$2:$B$246,2,0)</f>
        <v>РОССИЯ</v>
      </c>
      <c r="W2392" s="34"/>
      <c r="X2392" s="35"/>
      <c r="Y2392" s="35"/>
      <c r="Z2392" s="36"/>
      <c r="AA2392" s="37"/>
      <c r="AB2392" s="38"/>
      <c r="AC2392" s="39"/>
    </row>
    <row r="2393" spans="1:29" ht="10.5" customHeight="1">
      <c r="A2393" s="25">
        <v>41380</v>
      </c>
      <c r="B2393" s="26" t="s">
        <v>3180</v>
      </c>
      <c r="C2393" s="27">
        <v>1</v>
      </c>
      <c r="D2393" s="27" t="s">
        <v>26</v>
      </c>
      <c r="E2393" s="28">
        <v>3039</v>
      </c>
      <c r="F2393" s="28">
        <v>3039</v>
      </c>
      <c r="G2393" s="28">
        <v>0</v>
      </c>
      <c r="H2393" s="28">
        <v>0.13</v>
      </c>
      <c r="I2393" s="28">
        <v>0.14000000000000001</v>
      </c>
      <c r="J2393" s="29">
        <v>1.701E-3</v>
      </c>
      <c r="K2393" s="28">
        <v>0.13</v>
      </c>
      <c r="L2393" s="28">
        <v>0.14000000000000001</v>
      </c>
      <c r="M2393" s="29">
        <f t="shared" si="201"/>
        <v>1.701E-3</v>
      </c>
      <c r="N2393" s="30">
        <v>4996</v>
      </c>
      <c r="O2393" s="27">
        <v>85</v>
      </c>
      <c r="P2393" s="27">
        <v>8512</v>
      </c>
      <c r="Q2393" s="27" t="s">
        <v>3181</v>
      </c>
      <c r="R2393" s="31" t="e">
        <f>VLOOKUP(Q2393,[1]Страна!D$1:F$120,2,FALSE)</f>
        <v>#N/A</v>
      </c>
      <c r="S2393" s="32" t="s">
        <v>28</v>
      </c>
      <c r="T2393" s="27" t="str">
        <f>VLOOKUP(S2393,[1]Страна!$A$2:$B$246,2,0)</f>
        <v>КИТАЙ</v>
      </c>
      <c r="W2393" s="34"/>
      <c r="X2393" s="35"/>
      <c r="Y2393" s="35"/>
      <c r="Z2393" s="36"/>
      <c r="AA2393" s="37"/>
      <c r="AB2393" s="38"/>
      <c r="AC2393" s="39"/>
    </row>
    <row r="2394" spans="1:29" ht="10.5" customHeight="1">
      <c r="A2394" s="25">
        <v>241999</v>
      </c>
      <c r="B2394" s="26" t="s">
        <v>3182</v>
      </c>
      <c r="C2394" s="27">
        <v>1</v>
      </c>
      <c r="D2394" s="27" t="s">
        <v>26</v>
      </c>
      <c r="E2394" s="28">
        <v>1309</v>
      </c>
      <c r="F2394" s="28">
        <v>1309</v>
      </c>
      <c r="G2394" s="28">
        <v>39.269999999999996</v>
      </c>
      <c r="H2394" s="28">
        <v>2.5</v>
      </c>
      <c r="I2394" s="28">
        <v>3.5</v>
      </c>
      <c r="J2394" s="29">
        <v>7.6800000000000002E-3</v>
      </c>
      <c r="K2394" s="28">
        <v>2.5</v>
      </c>
      <c r="L2394" s="28">
        <v>3.5</v>
      </c>
      <c r="M2394" s="29">
        <v>7.6800000000000002E-3</v>
      </c>
      <c r="N2394" s="30" t="s">
        <v>3183</v>
      </c>
      <c r="O2394" s="27">
        <v>84</v>
      </c>
      <c r="P2394" s="27">
        <v>8471</v>
      </c>
      <c r="Q2394" s="27" t="s">
        <v>3184</v>
      </c>
      <c r="R2394" s="31">
        <f>VLOOKUP(Q2394,[1]Страна!D$1:F$120,2,FALSE)</f>
        <v>0.03</v>
      </c>
      <c r="S2394" s="32" t="s">
        <v>28</v>
      </c>
      <c r="T2394" s="27" t="str">
        <f>VLOOKUP(S2394,[1]Страна!$A$2:$B$246,2,0)</f>
        <v>КИТАЙ</v>
      </c>
      <c r="W2394" s="34"/>
      <c r="X2394" s="35"/>
      <c r="Y2394" s="35"/>
      <c r="Z2394" s="36"/>
      <c r="AA2394" s="37"/>
      <c r="AB2394" s="38"/>
      <c r="AC2394" s="39"/>
    </row>
    <row r="2395" spans="1:29" ht="10.5" customHeight="1">
      <c r="A2395" s="25">
        <v>241998</v>
      </c>
      <c r="B2395" s="26" t="s">
        <v>3185</v>
      </c>
      <c r="C2395" s="27">
        <v>1</v>
      </c>
      <c r="D2395" s="27" t="s">
        <v>26</v>
      </c>
      <c r="E2395" s="28">
        <v>1496</v>
      </c>
      <c r="F2395" s="28">
        <v>1496</v>
      </c>
      <c r="G2395" s="28">
        <v>44.879999999999995</v>
      </c>
      <c r="H2395" s="28">
        <v>2</v>
      </c>
      <c r="I2395" s="28">
        <v>2.5</v>
      </c>
      <c r="J2395" s="29">
        <v>2.8600000000000001E-3</v>
      </c>
      <c r="K2395" s="28">
        <v>2</v>
      </c>
      <c r="L2395" s="28">
        <v>2.5</v>
      </c>
      <c r="M2395" s="29">
        <v>2.8600000000000001E-3</v>
      </c>
      <c r="N2395" s="30" t="s">
        <v>3186</v>
      </c>
      <c r="O2395" s="27">
        <v>84</v>
      </c>
      <c r="P2395" s="27">
        <v>8471</v>
      </c>
      <c r="Q2395" s="27" t="s">
        <v>3184</v>
      </c>
      <c r="R2395" s="31">
        <f>VLOOKUP(Q2395,[1]Страна!D$1:F$120,2,FALSE)</f>
        <v>0.03</v>
      </c>
      <c r="S2395" s="32" t="s">
        <v>28</v>
      </c>
      <c r="T2395" s="27" t="str">
        <f>VLOOKUP(S2395,[1]Страна!$A$2:$B$246,2,0)</f>
        <v>КИТАЙ</v>
      </c>
      <c r="W2395" s="34"/>
      <c r="X2395" s="35"/>
      <c r="Y2395" s="35"/>
      <c r="Z2395" s="36"/>
      <c r="AA2395" s="37"/>
      <c r="AB2395" s="38"/>
      <c r="AC2395" s="39"/>
    </row>
    <row r="2396" spans="1:29" ht="10.5" customHeight="1">
      <c r="A2396" s="25">
        <v>206912</v>
      </c>
      <c r="B2396" s="26" t="s">
        <v>3187</v>
      </c>
      <c r="C2396" s="27">
        <v>9</v>
      </c>
      <c r="D2396" s="27" t="s">
        <v>26</v>
      </c>
      <c r="E2396" s="28">
        <v>790</v>
      </c>
      <c r="F2396" s="28">
        <v>7110</v>
      </c>
      <c r="G2396" s="28">
        <v>284.40000000000003</v>
      </c>
      <c r="H2396" s="28">
        <v>13.8</v>
      </c>
      <c r="I2396" s="28">
        <v>14.5</v>
      </c>
      <c r="J2396" s="29">
        <v>6.6402000000000003E-2</v>
      </c>
      <c r="K2396" s="28">
        <v>130.5</v>
      </c>
      <c r="L2396" s="28">
        <v>124.2</v>
      </c>
      <c r="M2396" s="29">
        <f>C2396*J2396</f>
        <v>0.59761799999999998</v>
      </c>
      <c r="N2396" s="30">
        <v>4620000140085</v>
      </c>
      <c r="O2396" s="27">
        <v>69</v>
      </c>
      <c r="P2396" s="27">
        <v>6910</v>
      </c>
      <c r="Q2396" s="27" t="s">
        <v>286</v>
      </c>
      <c r="R2396" s="31" t="e">
        <f>VLOOKUP(Q2396,[1]Страна!D$1:F$120,2,FALSE)</f>
        <v>#N/A</v>
      </c>
      <c r="S2396" s="32" t="s">
        <v>47</v>
      </c>
      <c r="T2396" s="27" t="str">
        <f>VLOOKUP(S2396,[1]Страна!$A$2:$B$246,2,0)</f>
        <v>РОССИЯ</v>
      </c>
      <c r="W2396" s="40"/>
      <c r="X2396" s="35"/>
      <c r="Y2396" s="35"/>
      <c r="Z2396" s="36"/>
      <c r="AA2396" s="37"/>
      <c r="AB2396" s="38"/>
      <c r="AC2396" s="39"/>
    </row>
    <row r="2397" spans="1:29" ht="10.5" customHeight="1">
      <c r="A2397" s="25">
        <v>66967</v>
      </c>
      <c r="B2397" s="26" t="s">
        <v>3188</v>
      </c>
      <c r="C2397" s="27">
        <v>1</v>
      </c>
      <c r="D2397" s="27" t="s">
        <v>26</v>
      </c>
      <c r="E2397" s="28">
        <v>910</v>
      </c>
      <c r="F2397" s="28">
        <v>910</v>
      </c>
      <c r="G2397" s="28">
        <v>36.4</v>
      </c>
      <c r="H2397" s="28">
        <v>13.8</v>
      </c>
      <c r="I2397" s="28">
        <v>14.5</v>
      </c>
      <c r="J2397" s="29">
        <v>0.06</v>
      </c>
      <c r="K2397" s="28">
        <v>14.5</v>
      </c>
      <c r="L2397" s="28">
        <v>13.8</v>
      </c>
      <c r="M2397" s="29">
        <f>C2397*J2397</f>
        <v>0.06</v>
      </c>
      <c r="N2397" s="30">
        <v>0</v>
      </c>
      <c r="O2397" s="27">
        <v>69</v>
      </c>
      <c r="P2397" s="27">
        <v>6910</v>
      </c>
      <c r="Q2397" s="27" t="s">
        <v>286</v>
      </c>
      <c r="R2397" s="31" t="e">
        <f>VLOOKUP(Q2397,[1]Страна!D$1:F$120,2,FALSE)</f>
        <v>#N/A</v>
      </c>
      <c r="S2397" s="32" t="s">
        <v>47</v>
      </c>
      <c r="T2397" s="27" t="str">
        <f>VLOOKUP(S2397,[1]Страна!$A$2:$B$246,2,0)</f>
        <v>РОССИЯ</v>
      </c>
      <c r="W2397" s="34"/>
      <c r="X2397" s="35"/>
      <c r="Y2397" s="35"/>
      <c r="Z2397" s="36"/>
      <c r="AA2397" s="37"/>
      <c r="AB2397" s="38"/>
      <c r="AC2397" s="39"/>
    </row>
    <row r="2398" spans="1:29" ht="10.5" customHeight="1">
      <c r="A2398" s="25">
        <v>206842</v>
      </c>
      <c r="B2398" s="26" t="s">
        <v>3189</v>
      </c>
      <c r="C2398" s="27">
        <v>10</v>
      </c>
      <c r="D2398" s="27" t="s">
        <v>26</v>
      </c>
      <c r="E2398" s="28">
        <v>792</v>
      </c>
      <c r="F2398" s="28">
        <v>7920</v>
      </c>
      <c r="G2398" s="28">
        <v>316.8</v>
      </c>
      <c r="H2398" s="28">
        <v>13</v>
      </c>
      <c r="I2398" s="28">
        <v>14</v>
      </c>
      <c r="J2398" s="29">
        <v>6.003E-2</v>
      </c>
      <c r="K2398" s="28">
        <v>130</v>
      </c>
      <c r="L2398" s="28">
        <v>140</v>
      </c>
      <c r="M2398" s="29">
        <f>C2398*J2398</f>
        <v>0.60030000000000006</v>
      </c>
      <c r="N2398" s="30">
        <v>4607143315983</v>
      </c>
      <c r="O2398" s="27">
        <v>69</v>
      </c>
      <c r="P2398" s="27">
        <v>6910</v>
      </c>
      <c r="Q2398" s="27" t="s">
        <v>3179</v>
      </c>
      <c r="R2398" s="31" t="e">
        <f>VLOOKUP(Q2398,[1]Страна!D$1:F$120,2,FALSE)</f>
        <v>#N/A</v>
      </c>
      <c r="S2398" s="32" t="s">
        <v>47</v>
      </c>
      <c r="T2398" s="27" t="str">
        <f>VLOOKUP(S2398,[1]Страна!$A$2:$B$246,2,0)</f>
        <v>РОССИЯ</v>
      </c>
      <c r="W2398" s="34"/>
      <c r="X2398" s="35"/>
      <c r="Y2398" s="35"/>
      <c r="Z2398" s="36"/>
      <c r="AA2398" s="37"/>
      <c r="AB2398" s="38"/>
      <c r="AC2398" s="39"/>
    </row>
    <row r="2399" spans="1:29" ht="10.5" customHeight="1">
      <c r="A2399" s="25">
        <v>102792</v>
      </c>
      <c r="B2399" s="26" t="s">
        <v>3190</v>
      </c>
      <c r="C2399" s="27">
        <v>1</v>
      </c>
      <c r="D2399" s="27" t="s">
        <v>26</v>
      </c>
      <c r="E2399" s="28">
        <v>10</v>
      </c>
      <c r="F2399" s="28">
        <v>10</v>
      </c>
      <c r="G2399" s="28">
        <v>0.2</v>
      </c>
      <c r="H2399" s="28">
        <v>0.4</v>
      </c>
      <c r="I2399" s="28">
        <v>0.5</v>
      </c>
      <c r="J2399" s="29">
        <v>0.16456000000000001</v>
      </c>
      <c r="K2399" s="28">
        <v>0.4</v>
      </c>
      <c r="L2399" s="28">
        <v>0.5</v>
      </c>
      <c r="M2399" s="29">
        <f>C2399*J2399</f>
        <v>0.16456000000000001</v>
      </c>
      <c r="N2399" s="30">
        <v>3838942771651</v>
      </c>
      <c r="O2399" s="27">
        <v>39</v>
      </c>
      <c r="P2399" s="27">
        <v>3924</v>
      </c>
      <c r="Q2399" s="27" t="s">
        <v>2241</v>
      </c>
      <c r="R2399" s="31">
        <f>VLOOKUP(Q2399,[1]Страна!D$1:F$120,2,FALSE)</f>
        <v>0.05</v>
      </c>
      <c r="S2399" s="32" t="s">
        <v>514</v>
      </c>
      <c r="T2399" s="27" t="str">
        <f>VLOOKUP(S2399,[1]Страна!$A$2:$B$246,2,0)</f>
        <v>СЕРБИЯ</v>
      </c>
      <c r="W2399" s="34"/>
      <c r="X2399" s="35"/>
      <c r="Y2399" s="35"/>
      <c r="Z2399" s="36"/>
      <c r="AA2399" s="37"/>
      <c r="AB2399" s="38"/>
      <c r="AC2399" s="39"/>
    </row>
    <row r="2400" spans="1:29" ht="10.5" customHeight="1">
      <c r="A2400" s="25">
        <v>229901</v>
      </c>
      <c r="B2400" s="26" t="s">
        <v>3191</v>
      </c>
      <c r="C2400" s="27">
        <v>2</v>
      </c>
      <c r="D2400" s="27" t="s">
        <v>26</v>
      </c>
      <c r="E2400" s="28">
        <v>757</v>
      </c>
      <c r="F2400" s="28">
        <v>1514</v>
      </c>
      <c r="G2400" s="28">
        <v>45.42</v>
      </c>
      <c r="H2400" s="28">
        <v>0.2</v>
      </c>
      <c r="I2400" s="28">
        <v>0.5</v>
      </c>
      <c r="J2400" s="29">
        <v>3.6000000000000002E-4</v>
      </c>
      <c r="K2400" s="28">
        <v>0.4</v>
      </c>
      <c r="L2400" s="28">
        <v>1</v>
      </c>
      <c r="M2400" s="29">
        <v>7.2000000000000005E-4</v>
      </c>
      <c r="N2400" s="30">
        <v>4895185401874</v>
      </c>
      <c r="O2400" s="27">
        <v>85</v>
      </c>
      <c r="P2400" s="27">
        <v>8528</v>
      </c>
      <c r="Q2400" s="27" t="s">
        <v>27</v>
      </c>
      <c r="R2400" s="31">
        <f>VLOOKUP(Q2400,[1]Страна!D$1:F$120,2,FALSE)</f>
        <v>0.03</v>
      </c>
      <c r="S2400" s="32" t="s">
        <v>47</v>
      </c>
      <c r="T2400" s="27" t="str">
        <f>VLOOKUP(S2400,[1]Страна!$A$2:$B$246,2,0)</f>
        <v>РОССИЯ</v>
      </c>
      <c r="W2400" s="34"/>
      <c r="X2400" s="35"/>
      <c r="Y2400" s="35"/>
      <c r="Z2400" s="36"/>
      <c r="AA2400" s="37"/>
      <c r="AB2400" s="38"/>
      <c r="AC2400" s="39"/>
    </row>
    <row r="2401" spans="1:29" ht="10.5" customHeight="1">
      <c r="A2401" s="25">
        <v>230217</v>
      </c>
      <c r="B2401" s="26" t="s">
        <v>3192</v>
      </c>
      <c r="C2401" s="27">
        <v>5</v>
      </c>
      <c r="D2401" s="27" t="s">
        <v>26</v>
      </c>
      <c r="E2401" s="28">
        <v>671</v>
      </c>
      <c r="F2401" s="28">
        <f>C2401*E2401</f>
        <v>3355</v>
      </c>
      <c r="G2401" s="28">
        <f>F2401*R2401</f>
        <v>100.64999999999999</v>
      </c>
      <c r="H2401" s="28">
        <v>0.2</v>
      </c>
      <c r="I2401" s="28">
        <v>0.5</v>
      </c>
      <c r="J2401" s="29">
        <v>3.6000000000000002E-4</v>
      </c>
      <c r="K2401" s="28">
        <f>H2401*C2401</f>
        <v>1</v>
      </c>
      <c r="L2401" s="28">
        <f>I2401*C2401</f>
        <v>2.5</v>
      </c>
      <c r="M2401" s="29">
        <f>J2401*C2401</f>
        <v>1.8000000000000002E-3</v>
      </c>
      <c r="N2401" s="30" t="s">
        <v>3193</v>
      </c>
      <c r="O2401" s="27">
        <v>85</v>
      </c>
      <c r="P2401" s="27">
        <v>8528</v>
      </c>
      <c r="Q2401" s="27" t="s">
        <v>27</v>
      </c>
      <c r="R2401" s="31">
        <f>VLOOKUP(Q2401,[1]Страна!D$1:F$120,2,FALSE)</f>
        <v>0.03</v>
      </c>
      <c r="S2401" s="32" t="s">
        <v>28</v>
      </c>
      <c r="T2401" s="27" t="str">
        <f>VLOOKUP(S2401,[1]Страна!$A$2:$B$246,2,0)</f>
        <v>КИТАЙ</v>
      </c>
      <c r="W2401" s="34"/>
      <c r="X2401" s="35"/>
      <c r="Y2401" s="35"/>
      <c r="Z2401" s="36"/>
      <c r="AA2401" s="37"/>
      <c r="AB2401" s="38"/>
      <c r="AC2401" s="39"/>
    </row>
    <row r="2402" spans="1:29" ht="10.5" customHeight="1">
      <c r="A2402" s="25">
        <v>230218</v>
      </c>
      <c r="B2402" s="26" t="s">
        <v>3194</v>
      </c>
      <c r="C2402" s="27">
        <v>3</v>
      </c>
      <c r="D2402" s="27" t="s">
        <v>26</v>
      </c>
      <c r="E2402" s="28">
        <v>733</v>
      </c>
      <c r="F2402" s="28">
        <v>2199</v>
      </c>
      <c r="G2402" s="28">
        <v>65.97</v>
      </c>
      <c r="H2402" s="28">
        <v>0.2</v>
      </c>
      <c r="I2402" s="28">
        <v>0.5</v>
      </c>
      <c r="J2402" s="29">
        <v>1.431E-3</v>
      </c>
      <c r="K2402" s="28">
        <v>0.60000000000000009</v>
      </c>
      <c r="L2402" s="28">
        <v>1.5</v>
      </c>
      <c r="M2402" s="29">
        <f>C2402*J2402</f>
        <v>4.2929999999999999E-3</v>
      </c>
      <c r="N2402" s="30">
        <v>0</v>
      </c>
      <c r="O2402" s="27">
        <v>85</v>
      </c>
      <c r="P2402" s="27">
        <v>8528</v>
      </c>
      <c r="Q2402" s="27" t="s">
        <v>27</v>
      </c>
      <c r="R2402" s="31">
        <f>VLOOKUP(Q2402,[1]Страна!D$1:F$120,2,FALSE)</f>
        <v>0.03</v>
      </c>
      <c r="S2402" s="32" t="s">
        <v>28</v>
      </c>
      <c r="T2402" s="27" t="str">
        <f>VLOOKUP(S2402,[1]Страна!$A$2:$B$246,2,0)</f>
        <v>КИТАЙ</v>
      </c>
      <c r="W2402" s="34"/>
      <c r="X2402" s="35"/>
      <c r="Y2402" s="35"/>
      <c r="Z2402" s="36"/>
      <c r="AA2402" s="37"/>
      <c r="AB2402" s="38"/>
      <c r="AC2402" s="39"/>
    </row>
    <row r="2403" spans="1:29" ht="10.5" customHeight="1">
      <c r="A2403" s="25">
        <v>229900</v>
      </c>
      <c r="B2403" s="26" t="s">
        <v>3195</v>
      </c>
      <c r="C2403" s="27">
        <v>2</v>
      </c>
      <c r="D2403" s="27" t="s">
        <v>26</v>
      </c>
      <c r="E2403" s="28">
        <v>706</v>
      </c>
      <c r="F2403" s="28">
        <v>1412</v>
      </c>
      <c r="G2403" s="28">
        <v>42.36</v>
      </c>
      <c r="H2403" s="28">
        <v>0.2</v>
      </c>
      <c r="I2403" s="28">
        <v>0.5</v>
      </c>
      <c r="J2403" s="29">
        <v>3.6000000000000002E-4</v>
      </c>
      <c r="K2403" s="28">
        <v>0.4</v>
      </c>
      <c r="L2403" s="28">
        <v>1</v>
      </c>
      <c r="M2403" s="29">
        <f>C2403*J2403</f>
        <v>7.2000000000000005E-4</v>
      </c>
      <c r="N2403" s="30">
        <v>4895185401898</v>
      </c>
      <c r="O2403" s="27">
        <v>85</v>
      </c>
      <c r="P2403" s="27">
        <v>8528</v>
      </c>
      <c r="Q2403" s="27" t="s">
        <v>27</v>
      </c>
      <c r="R2403" s="31">
        <f>VLOOKUP(Q2403,[1]Страна!D$1:F$120,2,FALSE)</f>
        <v>0.03</v>
      </c>
      <c r="S2403" s="32" t="s">
        <v>28</v>
      </c>
      <c r="T2403" s="27" t="str">
        <f>VLOOKUP(S2403,[1]Страна!$A$2:$B$246,2,0)</f>
        <v>КИТАЙ</v>
      </c>
      <c r="W2403" s="34"/>
      <c r="X2403" s="35"/>
      <c r="Y2403" s="35"/>
      <c r="Z2403" s="36"/>
      <c r="AA2403" s="37"/>
      <c r="AB2403" s="38"/>
      <c r="AC2403" s="39"/>
    </row>
    <row r="2404" spans="1:29" ht="10.5" customHeight="1">
      <c r="A2404" s="25">
        <v>190776</v>
      </c>
      <c r="B2404" s="26" t="s">
        <v>3196</v>
      </c>
      <c r="C2404" s="27">
        <v>1</v>
      </c>
      <c r="D2404" s="27" t="s">
        <v>26</v>
      </c>
      <c r="E2404" s="28">
        <v>1088</v>
      </c>
      <c r="F2404" s="28">
        <v>1088</v>
      </c>
      <c r="G2404" s="28">
        <v>32.64</v>
      </c>
      <c r="H2404" s="28">
        <v>0.35</v>
      </c>
      <c r="I2404" s="28">
        <v>0.5</v>
      </c>
      <c r="J2404" s="29">
        <v>1.152E-3</v>
      </c>
      <c r="K2404" s="28">
        <v>0.35</v>
      </c>
      <c r="L2404" s="28">
        <v>0.5</v>
      </c>
      <c r="M2404" s="29">
        <f>C2404*J2404</f>
        <v>1.152E-3</v>
      </c>
      <c r="N2404" s="30">
        <v>4895185400228</v>
      </c>
      <c r="O2404" s="27">
        <v>85</v>
      </c>
      <c r="P2404" s="27">
        <v>8528</v>
      </c>
      <c r="Q2404" s="27" t="s">
        <v>27</v>
      </c>
      <c r="R2404" s="31">
        <f>VLOOKUP(Q2404,[1]Страна!D$1:F$120,2,FALSE)</f>
        <v>0.03</v>
      </c>
      <c r="S2404" s="32" t="s">
        <v>28</v>
      </c>
      <c r="T2404" s="27" t="str">
        <f>VLOOKUP(S2404,[1]Страна!$A$2:$B$246,2,0)</f>
        <v>КИТАЙ</v>
      </c>
      <c r="W2404" s="34"/>
      <c r="X2404" s="35"/>
      <c r="Y2404" s="35"/>
      <c r="Z2404" s="36"/>
      <c r="AA2404" s="37"/>
      <c r="AB2404" s="38"/>
      <c r="AC2404" s="39"/>
    </row>
    <row r="2405" spans="1:29" ht="10.5" customHeight="1">
      <c r="A2405" s="25">
        <v>190777</v>
      </c>
      <c r="B2405" s="26" t="s">
        <v>3197</v>
      </c>
      <c r="C2405" s="27">
        <v>5</v>
      </c>
      <c r="D2405" s="27" t="s">
        <v>26</v>
      </c>
      <c r="E2405" s="28">
        <v>944</v>
      </c>
      <c r="F2405" s="28">
        <v>4720</v>
      </c>
      <c r="G2405" s="28">
        <v>141.6</v>
      </c>
      <c r="H2405" s="28">
        <v>0.35</v>
      </c>
      <c r="I2405" s="28">
        <v>0.5</v>
      </c>
      <c r="J2405" s="29">
        <v>3.6000000000000002E-4</v>
      </c>
      <c r="K2405" s="28">
        <v>1.75</v>
      </c>
      <c r="L2405" s="28">
        <v>2.5</v>
      </c>
      <c r="M2405" s="29">
        <f>C2405*J2405</f>
        <v>1.8000000000000002E-3</v>
      </c>
      <c r="N2405" s="30">
        <v>4895185400211</v>
      </c>
      <c r="O2405" s="27">
        <v>85</v>
      </c>
      <c r="P2405" s="27">
        <v>8528</v>
      </c>
      <c r="Q2405" s="27" t="s">
        <v>27</v>
      </c>
      <c r="R2405" s="31">
        <f>VLOOKUP(Q2405,[1]Страна!D$1:F$120,2,FALSE)</f>
        <v>0.03</v>
      </c>
      <c r="S2405" s="32" t="s">
        <v>28</v>
      </c>
      <c r="T2405" s="27" t="str">
        <f>VLOOKUP(S2405,[1]Страна!$A$2:$B$246,2,0)</f>
        <v>КИТАЙ</v>
      </c>
      <c r="W2405" s="34"/>
      <c r="X2405" s="35"/>
      <c r="Y2405" s="35"/>
      <c r="Z2405" s="36"/>
      <c r="AA2405" s="37"/>
      <c r="AB2405" s="38"/>
      <c r="AC2405" s="39"/>
    </row>
    <row r="2406" spans="1:29" ht="10.5" customHeight="1">
      <c r="A2406" s="25">
        <v>190778</v>
      </c>
      <c r="B2406" s="26" t="s">
        <v>3198</v>
      </c>
      <c r="C2406" s="27">
        <v>1</v>
      </c>
      <c r="D2406" s="27" t="s">
        <v>26</v>
      </c>
      <c r="E2406" s="28">
        <v>714</v>
      </c>
      <c r="F2406" s="28">
        <v>714</v>
      </c>
      <c r="G2406" s="28">
        <v>21.42</v>
      </c>
      <c r="H2406" s="28">
        <v>0.35</v>
      </c>
      <c r="I2406" s="28">
        <v>0.5</v>
      </c>
      <c r="J2406" s="29">
        <v>1.152E-3</v>
      </c>
      <c r="K2406" s="28">
        <v>0.35</v>
      </c>
      <c r="L2406" s="28">
        <v>0.5</v>
      </c>
      <c r="M2406" s="29">
        <v>1.152E-3</v>
      </c>
      <c r="N2406" s="30">
        <v>4895185400242</v>
      </c>
      <c r="O2406" s="27">
        <v>85</v>
      </c>
      <c r="P2406" s="27">
        <v>8528</v>
      </c>
      <c r="Q2406" s="27" t="s">
        <v>27</v>
      </c>
      <c r="R2406" s="31">
        <f>VLOOKUP(Q2406,[1]Страна!D$1:F$120,2,FALSE)</f>
        <v>0.03</v>
      </c>
      <c r="S2406" s="32" t="s">
        <v>28</v>
      </c>
      <c r="T2406" s="27" t="str">
        <f>VLOOKUP(S2406,[1]Страна!$A$2:$B$246,2,0)</f>
        <v>КИТАЙ</v>
      </c>
      <c r="W2406" s="34"/>
      <c r="X2406" s="35"/>
      <c r="Y2406" s="35"/>
      <c r="Z2406" s="36"/>
      <c r="AA2406" s="37"/>
      <c r="AB2406" s="38"/>
      <c r="AC2406" s="39"/>
    </row>
    <row r="2407" spans="1:29" ht="10.5" customHeight="1">
      <c r="A2407" s="25">
        <v>190779</v>
      </c>
      <c r="B2407" s="26" t="s">
        <v>3199</v>
      </c>
      <c r="C2407" s="27">
        <v>2</v>
      </c>
      <c r="D2407" s="27" t="s">
        <v>26</v>
      </c>
      <c r="E2407" s="28">
        <v>816</v>
      </c>
      <c r="F2407" s="28">
        <v>1632</v>
      </c>
      <c r="G2407" s="28">
        <v>48.96</v>
      </c>
      <c r="H2407" s="28">
        <v>0.35</v>
      </c>
      <c r="I2407" s="28">
        <v>0.5</v>
      </c>
      <c r="J2407" s="29">
        <v>1.5E-3</v>
      </c>
      <c r="K2407" s="28">
        <v>0.7</v>
      </c>
      <c r="L2407" s="28">
        <v>1</v>
      </c>
      <c r="M2407" s="29">
        <v>3.0000000000000001E-3</v>
      </c>
      <c r="N2407" s="30">
        <v>4895185400235</v>
      </c>
      <c r="O2407" s="27">
        <v>85</v>
      </c>
      <c r="P2407" s="27">
        <v>8528</v>
      </c>
      <c r="Q2407" s="27" t="s">
        <v>27</v>
      </c>
      <c r="R2407" s="31">
        <f>VLOOKUP(Q2407,[1]Страна!D$1:F$120,2,FALSE)</f>
        <v>0.03</v>
      </c>
      <c r="S2407" s="32" t="s">
        <v>28</v>
      </c>
      <c r="T2407" s="27" t="str">
        <f>VLOOKUP(S2407,[1]Страна!$A$2:$B$246,2,0)</f>
        <v>КИТАЙ</v>
      </c>
      <c r="W2407" s="34"/>
      <c r="X2407" s="35"/>
      <c r="Y2407" s="35"/>
      <c r="Z2407" s="36"/>
      <c r="AA2407" s="37"/>
      <c r="AB2407" s="38"/>
      <c r="AC2407" s="39"/>
    </row>
    <row r="2408" spans="1:29" ht="10.5" customHeight="1">
      <c r="A2408" s="25">
        <v>191030</v>
      </c>
      <c r="B2408" s="26" t="s">
        <v>3200</v>
      </c>
      <c r="C2408" s="27">
        <v>5</v>
      </c>
      <c r="D2408" s="27" t="s">
        <v>26</v>
      </c>
      <c r="E2408" s="28">
        <v>944</v>
      </c>
      <c r="F2408" s="28">
        <v>4720</v>
      </c>
      <c r="G2408" s="28">
        <v>141.6</v>
      </c>
      <c r="H2408" s="28">
        <v>0.4</v>
      </c>
      <c r="I2408" s="28">
        <v>0.55000000000000004</v>
      </c>
      <c r="J2408" s="29">
        <v>1.08E-3</v>
      </c>
      <c r="K2408" s="28">
        <v>2</v>
      </c>
      <c r="L2408" s="28">
        <v>2.75</v>
      </c>
      <c r="M2408" s="29">
        <f t="shared" ref="M2408:M2424" si="202">C2408*J2408</f>
        <v>5.4000000000000003E-3</v>
      </c>
      <c r="N2408" s="30">
        <v>4895185400594</v>
      </c>
      <c r="O2408" s="27">
        <v>85</v>
      </c>
      <c r="P2408" s="27">
        <v>8528</v>
      </c>
      <c r="Q2408" s="27" t="s">
        <v>27</v>
      </c>
      <c r="R2408" s="31">
        <f>VLOOKUP(Q2408,[1]Страна!D$1:F$120,2,FALSE)</f>
        <v>0.03</v>
      </c>
      <c r="S2408" s="32" t="s">
        <v>28</v>
      </c>
      <c r="T2408" s="27" t="str">
        <f>VLOOKUP(S2408,[1]Страна!$A$2:$B$246,2,0)</f>
        <v>КИТАЙ</v>
      </c>
      <c r="W2408" s="34"/>
      <c r="X2408" s="35"/>
      <c r="Y2408" s="35"/>
      <c r="Z2408" s="36"/>
      <c r="AA2408" s="37"/>
      <c r="AB2408" s="38"/>
      <c r="AC2408" s="39"/>
    </row>
    <row r="2409" spans="1:29" ht="10.5" customHeight="1">
      <c r="A2409" s="25">
        <v>191029</v>
      </c>
      <c r="B2409" s="26" t="s">
        <v>3201</v>
      </c>
      <c r="C2409" s="27">
        <v>5</v>
      </c>
      <c r="D2409" s="27" t="s">
        <v>26</v>
      </c>
      <c r="E2409" s="28">
        <v>944</v>
      </c>
      <c r="F2409" s="28">
        <v>4720</v>
      </c>
      <c r="G2409" s="28">
        <v>141.6</v>
      </c>
      <c r="H2409" s="28">
        <v>0.4</v>
      </c>
      <c r="I2409" s="28">
        <v>0.55000000000000004</v>
      </c>
      <c r="J2409" s="29">
        <v>2.5000000000000001E-3</v>
      </c>
      <c r="K2409" s="28">
        <v>2</v>
      </c>
      <c r="L2409" s="28">
        <v>2.75</v>
      </c>
      <c r="M2409" s="29">
        <f t="shared" si="202"/>
        <v>1.2500000000000001E-2</v>
      </c>
      <c r="N2409" s="30">
        <v>4895185400587</v>
      </c>
      <c r="O2409" s="27">
        <v>85</v>
      </c>
      <c r="P2409" s="27">
        <v>8528</v>
      </c>
      <c r="Q2409" s="27" t="s">
        <v>27</v>
      </c>
      <c r="R2409" s="31">
        <f>VLOOKUP(Q2409,[1]Страна!D$1:F$120,2,FALSE)</f>
        <v>0.03</v>
      </c>
      <c r="S2409" s="32" t="s">
        <v>28</v>
      </c>
      <c r="T2409" s="27" t="str">
        <f>VLOOKUP(S2409,[1]Страна!$A$2:$B$246,2,0)</f>
        <v>КИТАЙ</v>
      </c>
      <c r="W2409" s="34"/>
      <c r="X2409" s="35"/>
      <c r="Y2409" s="35"/>
      <c r="Z2409" s="36"/>
      <c r="AA2409" s="37"/>
      <c r="AB2409" s="38"/>
      <c r="AC2409" s="39"/>
    </row>
    <row r="2410" spans="1:29" ht="10.5" customHeight="1">
      <c r="A2410" s="25">
        <v>191028</v>
      </c>
      <c r="B2410" s="26" t="s">
        <v>3202</v>
      </c>
      <c r="C2410" s="27">
        <v>1</v>
      </c>
      <c r="D2410" s="27" t="s">
        <v>26</v>
      </c>
      <c r="E2410" s="28">
        <v>944</v>
      </c>
      <c r="F2410" s="28">
        <v>944</v>
      </c>
      <c r="G2410" s="28">
        <v>28.32</v>
      </c>
      <c r="H2410" s="28">
        <v>0.4</v>
      </c>
      <c r="I2410" s="28">
        <v>0.55000000000000004</v>
      </c>
      <c r="J2410" s="29">
        <v>2.5000000000000001E-3</v>
      </c>
      <c r="K2410" s="28">
        <v>0.4</v>
      </c>
      <c r="L2410" s="28">
        <v>0.55000000000000004</v>
      </c>
      <c r="M2410" s="29">
        <f t="shared" si="202"/>
        <v>2.5000000000000001E-3</v>
      </c>
      <c r="N2410" s="30">
        <v>4895185400617</v>
      </c>
      <c r="O2410" s="27">
        <v>85</v>
      </c>
      <c r="P2410" s="27">
        <v>8528</v>
      </c>
      <c r="Q2410" s="27" t="s">
        <v>27</v>
      </c>
      <c r="R2410" s="31">
        <f>VLOOKUP(Q2410,[1]Страна!D$1:F$120,2,FALSE)</f>
        <v>0.03</v>
      </c>
      <c r="S2410" s="32" t="s">
        <v>28</v>
      </c>
      <c r="T2410" s="27" t="str">
        <f>VLOOKUP(S2410,[1]Страна!$A$2:$B$246,2,0)</f>
        <v>КИТАЙ</v>
      </c>
      <c r="W2410" s="34"/>
      <c r="X2410" s="35"/>
      <c r="Y2410" s="35"/>
      <c r="Z2410" s="36"/>
      <c r="AA2410" s="37"/>
      <c r="AB2410" s="38"/>
      <c r="AC2410" s="39"/>
    </row>
    <row r="2411" spans="1:29" ht="10.5" customHeight="1">
      <c r="A2411" s="25">
        <v>191027</v>
      </c>
      <c r="B2411" s="26" t="s">
        <v>3203</v>
      </c>
      <c r="C2411" s="27">
        <v>1</v>
      </c>
      <c r="D2411" s="27" t="s">
        <v>26</v>
      </c>
      <c r="E2411" s="28">
        <v>944</v>
      </c>
      <c r="F2411" s="28">
        <v>944</v>
      </c>
      <c r="G2411" s="28">
        <v>28.32</v>
      </c>
      <c r="H2411" s="28">
        <v>0.4</v>
      </c>
      <c r="I2411" s="28">
        <v>0.55000000000000004</v>
      </c>
      <c r="J2411" s="29">
        <v>1.08E-3</v>
      </c>
      <c r="K2411" s="28">
        <v>0.4</v>
      </c>
      <c r="L2411" s="28">
        <v>0.55000000000000004</v>
      </c>
      <c r="M2411" s="29">
        <f t="shared" si="202"/>
        <v>1.08E-3</v>
      </c>
      <c r="N2411" s="30">
        <v>4895185400600</v>
      </c>
      <c r="O2411" s="27">
        <v>85</v>
      </c>
      <c r="P2411" s="27">
        <v>8528</v>
      </c>
      <c r="Q2411" s="27" t="s">
        <v>27</v>
      </c>
      <c r="R2411" s="31">
        <f>VLOOKUP(Q2411,[1]Страна!D$1:F$120,2,FALSE)</f>
        <v>0.03</v>
      </c>
      <c r="S2411" s="32" t="s">
        <v>28</v>
      </c>
      <c r="T2411" s="27" t="str">
        <f>VLOOKUP(S2411,[1]Страна!$A$2:$B$246,2,0)</f>
        <v>КИТАЙ</v>
      </c>
      <c r="W2411" s="34"/>
      <c r="X2411" s="35"/>
      <c r="Y2411" s="35"/>
      <c r="Z2411" s="36"/>
      <c r="AA2411" s="37"/>
      <c r="AB2411" s="38"/>
      <c r="AC2411" s="39"/>
    </row>
    <row r="2412" spans="1:29" ht="10.5" customHeight="1">
      <c r="A2412" s="25">
        <v>191025</v>
      </c>
      <c r="B2412" s="26" t="s">
        <v>3204</v>
      </c>
      <c r="C2412" s="27">
        <v>1</v>
      </c>
      <c r="D2412" s="27" t="s">
        <v>26</v>
      </c>
      <c r="E2412" s="28">
        <v>944</v>
      </c>
      <c r="F2412" s="28">
        <v>944</v>
      </c>
      <c r="G2412" s="28">
        <v>28.32</v>
      </c>
      <c r="H2412" s="28">
        <v>0.4</v>
      </c>
      <c r="I2412" s="28">
        <v>0.55000000000000004</v>
      </c>
      <c r="J2412" s="29">
        <v>1.2800000000000001E-3</v>
      </c>
      <c r="K2412" s="28">
        <v>0.4</v>
      </c>
      <c r="L2412" s="28">
        <v>0.55000000000000004</v>
      </c>
      <c r="M2412" s="29">
        <f t="shared" si="202"/>
        <v>1.2800000000000001E-3</v>
      </c>
      <c r="N2412" s="30">
        <v>4895185400860</v>
      </c>
      <c r="O2412" s="27">
        <v>85</v>
      </c>
      <c r="P2412" s="27">
        <v>8528</v>
      </c>
      <c r="Q2412" s="27" t="s">
        <v>27</v>
      </c>
      <c r="R2412" s="31">
        <f>VLOOKUP(Q2412,[1]Страна!D$1:F$120,2,FALSE)</f>
        <v>0.03</v>
      </c>
      <c r="S2412" s="32" t="s">
        <v>28</v>
      </c>
      <c r="T2412" s="27" t="str">
        <f>VLOOKUP(S2412,[1]Страна!$A$2:$B$246,2,0)</f>
        <v>КИТАЙ</v>
      </c>
      <c r="W2412" s="34"/>
      <c r="X2412" s="35"/>
      <c r="Y2412" s="35"/>
      <c r="Z2412" s="36"/>
      <c r="AA2412" s="37"/>
      <c r="AB2412" s="38"/>
      <c r="AC2412" s="39"/>
    </row>
    <row r="2413" spans="1:29" ht="10.5" customHeight="1">
      <c r="A2413" s="25">
        <v>191024</v>
      </c>
      <c r="B2413" s="26" t="s">
        <v>3205</v>
      </c>
      <c r="C2413" s="27">
        <v>2</v>
      </c>
      <c r="D2413" s="27" t="s">
        <v>26</v>
      </c>
      <c r="E2413" s="28">
        <v>944</v>
      </c>
      <c r="F2413" s="28">
        <v>1888</v>
      </c>
      <c r="G2413" s="28">
        <v>56.64</v>
      </c>
      <c r="H2413" s="28">
        <v>0.4</v>
      </c>
      <c r="I2413" s="28">
        <v>0.55000000000000004</v>
      </c>
      <c r="J2413" s="29">
        <v>1.209E-3</v>
      </c>
      <c r="K2413" s="28">
        <v>0.8</v>
      </c>
      <c r="L2413" s="28">
        <v>1.1000000000000001</v>
      </c>
      <c r="M2413" s="29">
        <f t="shared" si="202"/>
        <v>2.418E-3</v>
      </c>
      <c r="N2413" s="30">
        <v>4895185400853</v>
      </c>
      <c r="O2413" s="27">
        <v>85</v>
      </c>
      <c r="P2413" s="27">
        <v>8528</v>
      </c>
      <c r="Q2413" s="27" t="s">
        <v>27</v>
      </c>
      <c r="R2413" s="31">
        <f>VLOOKUP(Q2413,[1]Страна!D$1:F$120,2,FALSE)</f>
        <v>0.03</v>
      </c>
      <c r="S2413" s="32" t="s">
        <v>28</v>
      </c>
      <c r="T2413" s="27" t="str">
        <f>VLOOKUP(S2413,[1]Страна!$A$2:$B$246,2,0)</f>
        <v>КИТАЙ</v>
      </c>
      <c r="W2413" s="34"/>
      <c r="X2413" s="35"/>
      <c r="Y2413" s="35"/>
      <c r="Z2413" s="36"/>
      <c r="AA2413" s="37"/>
      <c r="AB2413" s="38"/>
      <c r="AC2413" s="39"/>
    </row>
    <row r="2414" spans="1:29" ht="10.5" customHeight="1">
      <c r="A2414" s="25">
        <v>191023</v>
      </c>
      <c r="B2414" s="26" t="s">
        <v>3206</v>
      </c>
      <c r="C2414" s="27">
        <v>3</v>
      </c>
      <c r="D2414" s="27" t="s">
        <v>26</v>
      </c>
      <c r="E2414" s="28">
        <v>944</v>
      </c>
      <c r="F2414" s="28">
        <v>2832</v>
      </c>
      <c r="G2414" s="28">
        <v>84.96</v>
      </c>
      <c r="H2414" s="28">
        <v>0.4</v>
      </c>
      <c r="I2414" s="28">
        <v>0.55000000000000004</v>
      </c>
      <c r="J2414" s="29">
        <v>1.2800000000000001E-3</v>
      </c>
      <c r="K2414" s="28">
        <v>1.2000000000000002</v>
      </c>
      <c r="L2414" s="28">
        <v>1.6500000000000001</v>
      </c>
      <c r="M2414" s="29">
        <f t="shared" si="202"/>
        <v>3.8400000000000005E-3</v>
      </c>
      <c r="N2414" s="30">
        <v>4895185400884</v>
      </c>
      <c r="O2414" s="27">
        <v>85</v>
      </c>
      <c r="P2414" s="27">
        <v>8528</v>
      </c>
      <c r="Q2414" s="27" t="s">
        <v>27</v>
      </c>
      <c r="R2414" s="31">
        <f>VLOOKUP(Q2414,[1]Страна!D$1:F$120,2,FALSE)</f>
        <v>0.03</v>
      </c>
      <c r="S2414" s="32" t="s">
        <v>28</v>
      </c>
      <c r="T2414" s="27" t="str">
        <f>VLOOKUP(S2414,[1]Страна!$A$2:$B$246,2,0)</f>
        <v>КИТАЙ</v>
      </c>
      <c r="W2414" s="34"/>
      <c r="X2414" s="35"/>
      <c r="Y2414" s="35"/>
      <c r="Z2414" s="36"/>
      <c r="AA2414" s="37"/>
      <c r="AB2414" s="38"/>
      <c r="AC2414" s="39"/>
    </row>
    <row r="2415" spans="1:29" ht="10.5" customHeight="1">
      <c r="A2415" s="25">
        <v>191022</v>
      </c>
      <c r="B2415" s="26" t="s">
        <v>3207</v>
      </c>
      <c r="C2415" s="27">
        <v>3</v>
      </c>
      <c r="D2415" s="27" t="s">
        <v>26</v>
      </c>
      <c r="E2415" s="28">
        <v>944</v>
      </c>
      <c r="F2415" s="28">
        <v>2832</v>
      </c>
      <c r="G2415" s="28">
        <v>84.96</v>
      </c>
      <c r="H2415" s="28">
        <v>0.4</v>
      </c>
      <c r="I2415" s="28">
        <v>0.55000000000000004</v>
      </c>
      <c r="J2415" s="29">
        <v>1.2800000000000001E-3</v>
      </c>
      <c r="K2415" s="28">
        <v>1.2000000000000002</v>
      </c>
      <c r="L2415" s="28">
        <v>1.6500000000000001</v>
      </c>
      <c r="M2415" s="29">
        <f t="shared" si="202"/>
        <v>3.8400000000000005E-3</v>
      </c>
      <c r="N2415" s="30">
        <v>4895185400877</v>
      </c>
      <c r="O2415" s="27">
        <v>85</v>
      </c>
      <c r="P2415" s="27">
        <v>8528</v>
      </c>
      <c r="Q2415" s="27" t="s">
        <v>27</v>
      </c>
      <c r="R2415" s="31">
        <f>VLOOKUP(Q2415,[1]Страна!D$1:F$120,2,FALSE)</f>
        <v>0.03</v>
      </c>
      <c r="S2415" s="32" t="s">
        <v>28</v>
      </c>
      <c r="T2415" s="27" t="str">
        <f>VLOOKUP(S2415,[1]Страна!$A$2:$B$246,2,0)</f>
        <v>КИТАЙ</v>
      </c>
      <c r="W2415" s="34"/>
      <c r="X2415" s="35"/>
      <c r="Y2415" s="35"/>
      <c r="Z2415" s="36"/>
      <c r="AA2415" s="37"/>
      <c r="AB2415" s="38"/>
      <c r="AC2415" s="39"/>
    </row>
    <row r="2416" spans="1:29" ht="10.5" customHeight="1">
      <c r="A2416" s="25">
        <v>51986</v>
      </c>
      <c r="B2416" s="26" t="s">
        <v>3208</v>
      </c>
      <c r="C2416" s="27">
        <v>5</v>
      </c>
      <c r="D2416" s="27" t="s">
        <v>26</v>
      </c>
      <c r="E2416" s="28">
        <v>880</v>
      </c>
      <c r="F2416" s="28">
        <v>4400</v>
      </c>
      <c r="G2416" s="28">
        <v>132</v>
      </c>
      <c r="H2416" s="28">
        <v>0.35</v>
      </c>
      <c r="I2416" s="28">
        <v>0.5</v>
      </c>
      <c r="J2416" s="29">
        <v>1.1999999999999999E-3</v>
      </c>
      <c r="K2416" s="28">
        <v>1.75</v>
      </c>
      <c r="L2416" s="28">
        <v>2.5</v>
      </c>
      <c r="M2416" s="29">
        <f t="shared" si="202"/>
        <v>5.9999999999999993E-3</v>
      </c>
      <c r="N2416" s="30">
        <v>4897030808388</v>
      </c>
      <c r="O2416" s="27">
        <v>85</v>
      </c>
      <c r="P2416" s="27">
        <v>8528</v>
      </c>
      <c r="Q2416" s="27" t="s">
        <v>27</v>
      </c>
      <c r="R2416" s="31">
        <f>VLOOKUP(Q2416,[1]Страна!D$1:F$120,2,FALSE)</f>
        <v>0.03</v>
      </c>
      <c r="S2416" s="32" t="s">
        <v>28</v>
      </c>
      <c r="T2416" s="27" t="str">
        <f>VLOOKUP(S2416,[1]Страна!$A$2:$B$246,2,0)</f>
        <v>КИТАЙ</v>
      </c>
      <c r="W2416" s="34"/>
      <c r="X2416" s="35"/>
      <c r="Y2416" s="35"/>
      <c r="Z2416" s="36"/>
      <c r="AA2416" s="37"/>
      <c r="AB2416" s="38"/>
      <c r="AC2416" s="39"/>
    </row>
    <row r="2417" spans="1:29" ht="10.5" customHeight="1">
      <c r="A2417" s="25">
        <v>85329</v>
      </c>
      <c r="B2417" s="26" t="s">
        <v>3209</v>
      </c>
      <c r="C2417" s="27">
        <v>1</v>
      </c>
      <c r="D2417" s="27" t="s">
        <v>26</v>
      </c>
      <c r="E2417" s="28">
        <v>896</v>
      </c>
      <c r="F2417" s="28">
        <v>896</v>
      </c>
      <c r="G2417" s="28">
        <v>26.88</v>
      </c>
      <c r="H2417" s="28">
        <v>0.21</v>
      </c>
      <c r="I2417" s="28">
        <v>1</v>
      </c>
      <c r="J2417" s="29">
        <v>1.088E-3</v>
      </c>
      <c r="K2417" s="28">
        <v>0.21</v>
      </c>
      <c r="L2417" s="28">
        <v>1</v>
      </c>
      <c r="M2417" s="29">
        <f t="shared" si="202"/>
        <v>1.088E-3</v>
      </c>
      <c r="N2417" s="30">
        <v>4897030808401</v>
      </c>
      <c r="O2417" s="27">
        <v>85</v>
      </c>
      <c r="P2417" s="27">
        <v>8528</v>
      </c>
      <c r="Q2417" s="27" t="s">
        <v>27</v>
      </c>
      <c r="R2417" s="31">
        <f>VLOOKUP(Q2417,[1]Страна!D$1:F$120,2,FALSE)</f>
        <v>0.03</v>
      </c>
      <c r="S2417" s="32" t="s">
        <v>28</v>
      </c>
      <c r="T2417" s="27" t="str">
        <f>VLOOKUP(S2417,[1]Страна!$A$2:$B$246,2,0)</f>
        <v>КИТАЙ</v>
      </c>
      <c r="W2417" s="34"/>
      <c r="X2417" s="35"/>
      <c r="Y2417" s="35"/>
      <c r="Z2417" s="36"/>
      <c r="AA2417" s="37"/>
      <c r="AB2417" s="38"/>
      <c r="AC2417" s="39"/>
    </row>
    <row r="2418" spans="1:29" ht="10.5" customHeight="1">
      <c r="A2418" s="25">
        <v>53221</v>
      </c>
      <c r="B2418" s="26" t="s">
        <v>3210</v>
      </c>
      <c r="C2418" s="27">
        <v>1</v>
      </c>
      <c r="D2418" s="27" t="s">
        <v>26</v>
      </c>
      <c r="E2418" s="28">
        <v>961</v>
      </c>
      <c r="F2418" s="28">
        <v>961</v>
      </c>
      <c r="G2418" s="28">
        <v>28.83</v>
      </c>
      <c r="H2418" s="28">
        <v>0.35</v>
      </c>
      <c r="I2418" s="28">
        <v>0.5</v>
      </c>
      <c r="J2418" s="29">
        <v>2.2516999999999999E-2</v>
      </c>
      <c r="K2418" s="28">
        <v>0.35</v>
      </c>
      <c r="L2418" s="28">
        <v>0.5</v>
      </c>
      <c r="M2418" s="29">
        <f t="shared" si="202"/>
        <v>2.2516999999999999E-2</v>
      </c>
      <c r="N2418" s="30">
        <v>4897030808395</v>
      </c>
      <c r="O2418" s="27">
        <v>85</v>
      </c>
      <c r="P2418" s="27">
        <v>8528</v>
      </c>
      <c r="Q2418" s="27" t="s">
        <v>27</v>
      </c>
      <c r="R2418" s="31">
        <f>VLOOKUP(Q2418,[1]Страна!D$1:F$120,2,FALSE)</f>
        <v>0.03</v>
      </c>
      <c r="S2418" s="32" t="s">
        <v>28</v>
      </c>
      <c r="T2418" s="27" t="str">
        <f>VLOOKUP(S2418,[1]Страна!$A$2:$B$246,2,0)</f>
        <v>КИТАЙ</v>
      </c>
      <c r="W2418" s="34"/>
      <c r="X2418" s="35"/>
      <c r="Y2418" s="35"/>
      <c r="Z2418" s="36"/>
      <c r="AA2418" s="37"/>
      <c r="AB2418" s="38"/>
      <c r="AC2418" s="39"/>
    </row>
    <row r="2419" spans="1:29" ht="10.5" customHeight="1">
      <c r="A2419" s="25">
        <v>197909</v>
      </c>
      <c r="B2419" s="26" t="s">
        <v>3211</v>
      </c>
      <c r="C2419" s="27">
        <v>1</v>
      </c>
      <c r="D2419" s="27" t="s">
        <v>26</v>
      </c>
      <c r="E2419" s="28">
        <v>1046</v>
      </c>
      <c r="F2419" s="28">
        <v>1046</v>
      </c>
      <c r="G2419" s="28">
        <v>31.38</v>
      </c>
      <c r="H2419" s="28">
        <v>0.4</v>
      </c>
      <c r="I2419" s="28">
        <v>0.55000000000000004</v>
      </c>
      <c r="J2419" s="29">
        <v>1.08E-3</v>
      </c>
      <c r="K2419" s="28">
        <v>0.4</v>
      </c>
      <c r="L2419" s="28">
        <v>0.55000000000000004</v>
      </c>
      <c r="M2419" s="29">
        <f t="shared" si="202"/>
        <v>1.08E-3</v>
      </c>
      <c r="N2419" s="30">
        <v>4895185400266</v>
      </c>
      <c r="O2419" s="27">
        <v>85</v>
      </c>
      <c r="P2419" s="27">
        <v>8528</v>
      </c>
      <c r="Q2419" s="27" t="s">
        <v>27</v>
      </c>
      <c r="R2419" s="31">
        <f>VLOOKUP(Q2419,[1]Страна!D$1:F$120,2,FALSE)</f>
        <v>0.03</v>
      </c>
      <c r="S2419" s="32" t="s">
        <v>28</v>
      </c>
      <c r="T2419" s="27" t="str">
        <f>VLOOKUP(S2419,[1]Страна!$A$2:$B$246,2,0)</f>
        <v>КИТАЙ</v>
      </c>
      <c r="W2419" s="34"/>
      <c r="X2419" s="35"/>
      <c r="Y2419" s="35"/>
      <c r="Z2419" s="36"/>
      <c r="AA2419" s="37"/>
      <c r="AB2419" s="38"/>
      <c r="AC2419" s="39"/>
    </row>
    <row r="2420" spans="1:29" ht="10.5" customHeight="1">
      <c r="A2420" s="25">
        <v>197910</v>
      </c>
      <c r="B2420" s="26" t="s">
        <v>3212</v>
      </c>
      <c r="C2420" s="27">
        <v>2</v>
      </c>
      <c r="D2420" s="27" t="s">
        <v>26</v>
      </c>
      <c r="E2420" s="28">
        <v>899</v>
      </c>
      <c r="F2420" s="28">
        <v>1798</v>
      </c>
      <c r="G2420" s="28">
        <v>53.94</v>
      </c>
      <c r="H2420" s="28">
        <v>0.45</v>
      </c>
      <c r="I2420" s="28">
        <v>0.5</v>
      </c>
      <c r="J2420" s="29">
        <v>7.5600000000000005E-4</v>
      </c>
      <c r="K2420" s="28">
        <v>0.9</v>
      </c>
      <c r="L2420" s="28">
        <v>1</v>
      </c>
      <c r="M2420" s="29">
        <f t="shared" si="202"/>
        <v>1.5120000000000001E-3</v>
      </c>
      <c r="N2420" s="30">
        <v>4895185400259</v>
      </c>
      <c r="O2420" s="27">
        <v>85</v>
      </c>
      <c r="P2420" s="27">
        <v>8528</v>
      </c>
      <c r="Q2420" s="27" t="s">
        <v>27</v>
      </c>
      <c r="R2420" s="31">
        <f>VLOOKUP(Q2420,[1]Страна!D$1:F$120,2,FALSE)</f>
        <v>0.03</v>
      </c>
      <c r="S2420" s="32" t="s">
        <v>28</v>
      </c>
      <c r="T2420" s="27" t="str">
        <f>VLOOKUP(S2420,[1]Страна!$A$2:$B$246,2,0)</f>
        <v>КИТАЙ</v>
      </c>
      <c r="W2420" s="34"/>
      <c r="X2420" s="35"/>
      <c r="Y2420" s="35"/>
      <c r="Z2420" s="36"/>
      <c r="AA2420" s="37"/>
      <c r="AB2420" s="38"/>
      <c r="AC2420" s="39"/>
    </row>
    <row r="2421" spans="1:29" ht="10.5" customHeight="1">
      <c r="A2421" s="25">
        <v>197911</v>
      </c>
      <c r="B2421" s="26" t="s">
        <v>3213</v>
      </c>
      <c r="C2421" s="27">
        <v>1</v>
      </c>
      <c r="D2421" s="27" t="s">
        <v>26</v>
      </c>
      <c r="E2421" s="28">
        <v>944</v>
      </c>
      <c r="F2421" s="28">
        <v>944</v>
      </c>
      <c r="G2421" s="28">
        <v>28.32</v>
      </c>
      <c r="H2421" s="28">
        <v>0.35</v>
      </c>
      <c r="I2421" s="28">
        <v>0.5</v>
      </c>
      <c r="J2421" s="29">
        <v>1.08E-3</v>
      </c>
      <c r="K2421" s="28">
        <v>0.35</v>
      </c>
      <c r="L2421" s="28">
        <v>0.5</v>
      </c>
      <c r="M2421" s="29">
        <f t="shared" si="202"/>
        <v>1.08E-3</v>
      </c>
      <c r="N2421" s="30">
        <v>4895185400280</v>
      </c>
      <c r="O2421" s="27">
        <v>85</v>
      </c>
      <c r="P2421" s="27">
        <v>8528</v>
      </c>
      <c r="Q2421" s="27" t="s">
        <v>27</v>
      </c>
      <c r="R2421" s="31">
        <f>VLOOKUP(Q2421,[1]Страна!D$1:F$120,2,FALSE)</f>
        <v>0.03</v>
      </c>
      <c r="S2421" s="32" t="s">
        <v>28</v>
      </c>
      <c r="T2421" s="27" t="str">
        <f>VLOOKUP(S2421,[1]Страна!$A$2:$B$246,2,0)</f>
        <v>КИТАЙ</v>
      </c>
      <c r="W2421" s="34"/>
      <c r="X2421" s="35"/>
      <c r="Y2421" s="35"/>
      <c r="Z2421" s="36"/>
      <c r="AA2421" s="37"/>
      <c r="AB2421" s="38"/>
      <c r="AC2421" s="39"/>
    </row>
    <row r="2422" spans="1:29" ht="10.5" customHeight="1">
      <c r="A2422" s="25">
        <v>197912</v>
      </c>
      <c r="B2422" s="26" t="s">
        <v>3214</v>
      </c>
      <c r="C2422" s="27">
        <v>2</v>
      </c>
      <c r="D2422" s="27" t="s">
        <v>26</v>
      </c>
      <c r="E2422" s="28">
        <v>944</v>
      </c>
      <c r="F2422" s="28">
        <v>1888</v>
      </c>
      <c r="G2422" s="28">
        <v>56.64</v>
      </c>
      <c r="H2422" s="28">
        <v>0.35</v>
      </c>
      <c r="I2422" s="28">
        <v>0.5</v>
      </c>
      <c r="J2422" s="29">
        <v>1.08E-3</v>
      </c>
      <c r="K2422" s="28">
        <v>0.7</v>
      </c>
      <c r="L2422" s="28">
        <v>1</v>
      </c>
      <c r="M2422" s="29">
        <f t="shared" si="202"/>
        <v>2.16E-3</v>
      </c>
      <c r="N2422" s="30">
        <v>4895185400273</v>
      </c>
      <c r="O2422" s="27">
        <v>85</v>
      </c>
      <c r="P2422" s="27">
        <v>8528</v>
      </c>
      <c r="Q2422" s="27" t="s">
        <v>27</v>
      </c>
      <c r="R2422" s="31">
        <f>VLOOKUP(Q2422,[1]Страна!D$1:F$120,2,FALSE)</f>
        <v>0.03</v>
      </c>
      <c r="S2422" s="32" t="s">
        <v>28</v>
      </c>
      <c r="T2422" s="27" t="str">
        <f>VLOOKUP(S2422,[1]Страна!$A$2:$B$246,2,0)</f>
        <v>КИТАЙ</v>
      </c>
      <c r="W2422" s="34"/>
      <c r="X2422" s="35"/>
      <c r="Y2422" s="35"/>
      <c r="Z2422" s="36"/>
      <c r="AA2422" s="37"/>
      <c r="AB2422" s="38"/>
      <c r="AC2422" s="39"/>
    </row>
    <row r="2423" spans="1:29" ht="10.5" customHeight="1">
      <c r="A2423" s="25">
        <v>131900</v>
      </c>
      <c r="B2423" s="26" t="s">
        <v>3215</v>
      </c>
      <c r="C2423" s="27">
        <v>1</v>
      </c>
      <c r="D2423" s="27" t="s">
        <v>26</v>
      </c>
      <c r="E2423" s="28">
        <v>1046</v>
      </c>
      <c r="F2423" s="28">
        <v>1046</v>
      </c>
      <c r="G2423" s="28">
        <v>31.38</v>
      </c>
      <c r="H2423" s="28">
        <v>0.4</v>
      </c>
      <c r="I2423" s="28">
        <v>0.55000000000000004</v>
      </c>
      <c r="J2423" s="29">
        <v>1.0200000000000001E-3</v>
      </c>
      <c r="K2423" s="28">
        <v>0.4</v>
      </c>
      <c r="L2423" s="28">
        <v>0.55000000000000004</v>
      </c>
      <c r="M2423" s="29">
        <f t="shared" si="202"/>
        <v>1.0200000000000001E-3</v>
      </c>
      <c r="N2423" s="30">
        <v>4897030809347</v>
      </c>
      <c r="O2423" s="27">
        <v>85</v>
      </c>
      <c r="P2423" s="27">
        <v>8528</v>
      </c>
      <c r="Q2423" s="27" t="s">
        <v>27</v>
      </c>
      <c r="R2423" s="31">
        <f>VLOOKUP(Q2423,[1]Страна!D$1:F$120,2,FALSE)</f>
        <v>0.03</v>
      </c>
      <c r="S2423" s="32" t="s">
        <v>28</v>
      </c>
      <c r="T2423" s="27" t="str">
        <f>VLOOKUP(S2423,[1]Страна!$A$2:$B$246,2,0)</f>
        <v>КИТАЙ</v>
      </c>
      <c r="W2423" s="34"/>
      <c r="X2423" s="35"/>
      <c r="Y2423" s="35"/>
      <c r="Z2423" s="36"/>
      <c r="AA2423" s="37"/>
      <c r="AB2423" s="38"/>
      <c r="AC2423" s="39"/>
    </row>
    <row r="2424" spans="1:29" ht="10.5" customHeight="1">
      <c r="A2424" s="25">
        <v>85331</v>
      </c>
      <c r="B2424" s="26" t="s">
        <v>3216</v>
      </c>
      <c r="C2424" s="27">
        <v>1</v>
      </c>
      <c r="D2424" s="27" t="s">
        <v>26</v>
      </c>
      <c r="E2424" s="28">
        <v>1106</v>
      </c>
      <c r="F2424" s="28">
        <v>1106</v>
      </c>
      <c r="G2424" s="28">
        <v>33.18</v>
      </c>
      <c r="H2424" s="28">
        <v>0.4</v>
      </c>
      <c r="I2424" s="28">
        <v>0.55000000000000004</v>
      </c>
      <c r="J2424" s="29">
        <v>1.5200000000000001E-3</v>
      </c>
      <c r="K2424" s="28">
        <v>0.4</v>
      </c>
      <c r="L2424" s="28">
        <v>0.55000000000000004</v>
      </c>
      <c r="M2424" s="29">
        <f t="shared" si="202"/>
        <v>1.5200000000000001E-3</v>
      </c>
      <c r="N2424" s="30">
        <v>4897030809330</v>
      </c>
      <c r="O2424" s="27">
        <v>85</v>
      </c>
      <c r="P2424" s="27">
        <v>8528</v>
      </c>
      <c r="Q2424" s="27" t="s">
        <v>27</v>
      </c>
      <c r="R2424" s="31">
        <f>VLOOKUP(Q2424,[1]Страна!D$1:F$120,2,FALSE)</f>
        <v>0.03</v>
      </c>
      <c r="S2424" s="32" t="s">
        <v>28</v>
      </c>
      <c r="T2424" s="27" t="str">
        <f>VLOOKUP(S2424,[1]Страна!$A$2:$B$246,2,0)</f>
        <v>КИТАЙ</v>
      </c>
      <c r="W2424" s="34"/>
      <c r="X2424" s="35"/>
      <c r="Y2424" s="35"/>
      <c r="Z2424" s="36"/>
      <c r="AA2424" s="37"/>
      <c r="AB2424" s="38"/>
      <c r="AC2424" s="39"/>
    </row>
    <row r="2425" spans="1:29" ht="10.5" customHeight="1">
      <c r="A2425" s="25">
        <v>238359</v>
      </c>
      <c r="B2425" s="26" t="s">
        <v>3217</v>
      </c>
      <c r="C2425" s="27">
        <v>4</v>
      </c>
      <c r="D2425" s="27" t="s">
        <v>26</v>
      </c>
      <c r="E2425" s="28">
        <v>706</v>
      </c>
      <c r="F2425" s="28">
        <v>2824</v>
      </c>
      <c r="G2425" s="28">
        <v>84.72</v>
      </c>
      <c r="H2425" s="28">
        <v>0.2</v>
      </c>
      <c r="I2425" s="28">
        <v>0.5</v>
      </c>
      <c r="J2425" s="29">
        <v>6.4999999999999997E-3</v>
      </c>
      <c r="K2425" s="28">
        <v>0.8</v>
      </c>
      <c r="L2425" s="28">
        <v>2</v>
      </c>
      <c r="M2425" s="29">
        <v>2.5999999999999999E-2</v>
      </c>
      <c r="N2425" s="30" t="s">
        <v>3218</v>
      </c>
      <c r="O2425" s="27">
        <v>85</v>
      </c>
      <c r="P2425" s="27">
        <v>8528</v>
      </c>
      <c r="Q2425" s="27" t="s">
        <v>27</v>
      </c>
      <c r="R2425" s="31">
        <f>VLOOKUP(Q2425,[1]Страна!D$1:F$120,2,FALSE)</f>
        <v>0.03</v>
      </c>
      <c r="S2425" s="32" t="s">
        <v>28</v>
      </c>
      <c r="T2425" s="27" t="str">
        <f>VLOOKUP(S2425,[1]Страна!$A$2:$B$246,2,0)</f>
        <v>КИТАЙ</v>
      </c>
      <c r="W2425" s="34"/>
      <c r="X2425" s="35"/>
      <c r="Y2425" s="35"/>
      <c r="Z2425" s="36"/>
      <c r="AA2425" s="37"/>
      <c r="AB2425" s="38"/>
      <c r="AC2425" s="39"/>
    </row>
    <row r="2426" spans="1:29" ht="10.5" customHeight="1">
      <c r="A2426" s="25">
        <v>234777</v>
      </c>
      <c r="B2426" s="26" t="s">
        <v>3219</v>
      </c>
      <c r="C2426" s="27">
        <v>1</v>
      </c>
      <c r="D2426" s="27" t="s">
        <v>26</v>
      </c>
      <c r="E2426" s="28">
        <v>765</v>
      </c>
      <c r="F2426" s="28">
        <v>765</v>
      </c>
      <c r="G2426" s="28">
        <v>22.95</v>
      </c>
      <c r="H2426" s="28">
        <v>0.4</v>
      </c>
      <c r="I2426" s="28">
        <v>0.6</v>
      </c>
      <c r="J2426" s="29">
        <v>4.3199999999999998E-4</v>
      </c>
      <c r="K2426" s="28">
        <v>0.4</v>
      </c>
      <c r="L2426" s="28">
        <v>0.6</v>
      </c>
      <c r="M2426" s="29">
        <f>C2426*J2426</f>
        <v>4.3199999999999998E-4</v>
      </c>
      <c r="N2426" s="30">
        <v>4897058507010</v>
      </c>
      <c r="O2426" s="27">
        <v>85</v>
      </c>
      <c r="P2426" s="27">
        <v>8528</v>
      </c>
      <c r="Q2426" s="27" t="s">
        <v>27</v>
      </c>
      <c r="R2426" s="31">
        <f>VLOOKUP(Q2426,[1]Страна!D$1:F$120,2,FALSE)</f>
        <v>0.03</v>
      </c>
      <c r="S2426" s="32" t="s">
        <v>28</v>
      </c>
      <c r="T2426" s="27" t="str">
        <f>VLOOKUP(S2426,[1]Страна!$A$2:$B$246,2,0)</f>
        <v>КИТАЙ</v>
      </c>
      <c r="W2426" s="34"/>
      <c r="X2426" s="35"/>
      <c r="Y2426" s="35"/>
      <c r="Z2426" s="36"/>
      <c r="AA2426" s="37"/>
      <c r="AB2426" s="38"/>
      <c r="AC2426" s="39"/>
    </row>
    <row r="2427" spans="1:29" ht="10.5" customHeight="1">
      <c r="A2427" s="25">
        <v>234778</v>
      </c>
      <c r="B2427" s="26" t="s">
        <v>3220</v>
      </c>
      <c r="C2427" s="27">
        <v>1</v>
      </c>
      <c r="D2427" s="27" t="s">
        <v>26</v>
      </c>
      <c r="E2427" s="28">
        <v>731</v>
      </c>
      <c r="F2427" s="28">
        <v>731</v>
      </c>
      <c r="G2427" s="28">
        <v>21.93</v>
      </c>
      <c r="H2427" s="28">
        <v>0.3</v>
      </c>
      <c r="I2427" s="28">
        <v>0.5</v>
      </c>
      <c r="J2427" s="29">
        <v>2.4000000000000001E-4</v>
      </c>
      <c r="K2427" s="28">
        <v>0.3</v>
      </c>
      <c r="L2427" s="28">
        <v>0.5</v>
      </c>
      <c r="M2427" s="29">
        <f>C2427*J2427</f>
        <v>2.4000000000000001E-4</v>
      </c>
      <c r="N2427" s="30">
        <v>4895199603561</v>
      </c>
      <c r="O2427" s="27">
        <v>85</v>
      </c>
      <c r="P2427" s="27">
        <v>8528</v>
      </c>
      <c r="Q2427" s="27" t="s">
        <v>27</v>
      </c>
      <c r="R2427" s="31">
        <f>VLOOKUP(Q2427,[1]Страна!D$1:F$120,2,FALSE)</f>
        <v>0.03</v>
      </c>
      <c r="S2427" s="32" t="s">
        <v>28</v>
      </c>
      <c r="T2427" s="27" t="str">
        <f>VLOOKUP(S2427,[1]Страна!$A$2:$B$246,2,0)</f>
        <v>КИТАЙ</v>
      </c>
      <c r="W2427" s="34"/>
      <c r="X2427" s="35"/>
      <c r="Y2427" s="35"/>
      <c r="Z2427" s="36"/>
      <c r="AA2427" s="37"/>
      <c r="AB2427" s="38"/>
      <c r="AC2427" s="39"/>
    </row>
    <row r="2428" spans="1:29" ht="10.5" customHeight="1">
      <c r="A2428" s="25">
        <v>234779</v>
      </c>
      <c r="B2428" s="26" t="s">
        <v>3221</v>
      </c>
      <c r="C2428" s="27">
        <v>1</v>
      </c>
      <c r="D2428" s="27" t="s">
        <v>26</v>
      </c>
      <c r="E2428" s="28">
        <v>842</v>
      </c>
      <c r="F2428" s="28">
        <v>842</v>
      </c>
      <c r="G2428" s="28">
        <v>25.259999999999998</v>
      </c>
      <c r="H2428" s="28">
        <v>0.2</v>
      </c>
      <c r="I2428" s="28">
        <v>0.44</v>
      </c>
      <c r="J2428" s="29">
        <v>5.2800000000000004E-4</v>
      </c>
      <c r="K2428" s="28">
        <v>0.2</v>
      </c>
      <c r="L2428" s="28">
        <v>0.44</v>
      </c>
      <c r="M2428" s="29">
        <f>C2428*J2428</f>
        <v>5.2800000000000004E-4</v>
      </c>
      <c r="N2428" s="30">
        <v>4895199603585</v>
      </c>
      <c r="O2428" s="27">
        <v>85</v>
      </c>
      <c r="P2428" s="27">
        <v>8528</v>
      </c>
      <c r="Q2428" s="27" t="s">
        <v>27</v>
      </c>
      <c r="R2428" s="31">
        <f>VLOOKUP(Q2428,[1]Страна!D$1:F$120,2,FALSE)</f>
        <v>0.03</v>
      </c>
      <c r="S2428" s="32" t="s">
        <v>28</v>
      </c>
      <c r="T2428" s="27" t="str">
        <f>VLOOKUP(S2428,[1]Страна!$A$2:$B$246,2,0)</f>
        <v>КИТАЙ</v>
      </c>
      <c r="W2428" s="34"/>
      <c r="X2428" s="35"/>
      <c r="Y2428" s="35"/>
      <c r="Z2428" s="36"/>
      <c r="AA2428" s="37"/>
      <c r="AB2428" s="38"/>
      <c r="AC2428" s="39"/>
    </row>
    <row r="2429" spans="1:29" ht="10.5" customHeight="1">
      <c r="A2429" s="25">
        <v>239386</v>
      </c>
      <c r="B2429" s="26" t="s">
        <v>3222</v>
      </c>
      <c r="C2429" s="27">
        <v>2</v>
      </c>
      <c r="D2429" s="27" t="s">
        <v>26</v>
      </c>
      <c r="E2429" s="28">
        <v>884</v>
      </c>
      <c r="F2429" s="28">
        <v>1768</v>
      </c>
      <c r="G2429" s="28">
        <v>53.04</v>
      </c>
      <c r="H2429" s="28">
        <v>0.6</v>
      </c>
      <c r="I2429" s="28">
        <v>0.8</v>
      </c>
      <c r="J2429" s="29">
        <v>0</v>
      </c>
      <c r="K2429" s="28">
        <v>1.2</v>
      </c>
      <c r="L2429" s="28">
        <v>1.6</v>
      </c>
      <c r="M2429" s="29">
        <v>0</v>
      </c>
      <c r="N2429" s="30" t="s">
        <v>3223</v>
      </c>
      <c r="O2429" s="27">
        <v>85</v>
      </c>
      <c r="P2429" s="27">
        <v>8528</v>
      </c>
      <c r="Q2429" s="27" t="s">
        <v>27</v>
      </c>
      <c r="R2429" s="31">
        <f>VLOOKUP(Q2429,[1]Страна!D$1:F$120,2,FALSE)</f>
        <v>0.03</v>
      </c>
      <c r="S2429" s="32" t="s">
        <v>28</v>
      </c>
      <c r="T2429" s="27" t="str">
        <f>VLOOKUP(S2429,[1]Страна!$A$2:$B$246,2,0)</f>
        <v>КИТАЙ</v>
      </c>
      <c r="W2429" s="34"/>
      <c r="X2429" s="35"/>
      <c r="Y2429" s="35"/>
      <c r="Z2429" s="36"/>
      <c r="AA2429" s="37"/>
      <c r="AB2429" s="38"/>
      <c r="AC2429" s="39"/>
    </row>
    <row r="2430" spans="1:29" ht="10.5" customHeight="1">
      <c r="A2430" s="41">
        <v>239384</v>
      </c>
      <c r="B2430" s="42" t="s">
        <v>3224</v>
      </c>
      <c r="C2430" s="43">
        <v>2</v>
      </c>
      <c r="D2430" s="44" t="s">
        <v>26</v>
      </c>
      <c r="E2430" s="45">
        <v>791</v>
      </c>
      <c r="F2430" s="45">
        <v>1582</v>
      </c>
      <c r="G2430" s="46">
        <v>47.46</v>
      </c>
      <c r="H2430" s="46">
        <v>1</v>
      </c>
      <c r="I2430" s="46">
        <v>1.5</v>
      </c>
      <c r="J2430" s="47">
        <v>1.6149999999999999E-3</v>
      </c>
      <c r="K2430" s="46">
        <v>2</v>
      </c>
      <c r="L2430" s="46">
        <v>3</v>
      </c>
      <c r="M2430" s="47">
        <v>3.2299999999999998E-3</v>
      </c>
      <c r="N2430" s="48" t="s">
        <v>3225</v>
      </c>
      <c r="O2430" s="49">
        <v>85</v>
      </c>
      <c r="P2430" s="49">
        <v>8528</v>
      </c>
      <c r="Q2430" s="49" t="s">
        <v>27</v>
      </c>
      <c r="R2430" s="50">
        <v>0.03</v>
      </c>
      <c r="S2430" s="51" t="s">
        <v>28</v>
      </c>
      <c r="T2430" s="27" t="str">
        <f>VLOOKUP(S2430,[1]Страна!$A$2:$B$246,2,0)</f>
        <v>КИТАЙ</v>
      </c>
      <c r="W2430" s="34"/>
      <c r="X2430" s="35"/>
      <c r="Y2430" s="35"/>
      <c r="Z2430" s="36"/>
      <c r="AA2430" s="37"/>
      <c r="AB2430" s="38"/>
      <c r="AC2430" s="39"/>
    </row>
    <row r="2431" spans="1:29" ht="10.5" customHeight="1">
      <c r="A2431" s="25">
        <v>239385</v>
      </c>
      <c r="B2431" s="26" t="s">
        <v>3226</v>
      </c>
      <c r="C2431" s="27">
        <v>2</v>
      </c>
      <c r="D2431" s="27" t="s">
        <v>26</v>
      </c>
      <c r="E2431" s="28">
        <v>978</v>
      </c>
      <c r="F2431" s="28">
        <v>1956</v>
      </c>
      <c r="G2431" s="28">
        <v>58.68</v>
      </c>
      <c r="H2431" s="28">
        <v>0.6</v>
      </c>
      <c r="I2431" s="28">
        <v>0.7</v>
      </c>
      <c r="J2431" s="29">
        <v>0</v>
      </c>
      <c r="K2431" s="28">
        <v>1.2</v>
      </c>
      <c r="L2431" s="28">
        <v>1.4</v>
      </c>
      <c r="M2431" s="29">
        <v>0</v>
      </c>
      <c r="N2431" s="30" t="s">
        <v>3227</v>
      </c>
      <c r="O2431" s="27">
        <v>85</v>
      </c>
      <c r="P2431" s="27">
        <v>8528</v>
      </c>
      <c r="Q2431" s="27" t="s">
        <v>27</v>
      </c>
      <c r="R2431" s="31">
        <f>VLOOKUP(Q2431,[1]Страна!D$1:F$120,2,FALSE)</f>
        <v>0.03</v>
      </c>
      <c r="S2431" s="32" t="s">
        <v>28</v>
      </c>
      <c r="T2431" s="27" t="str">
        <f>VLOOKUP(S2431,[1]Страна!$A$2:$B$246,2,0)</f>
        <v>КИТАЙ</v>
      </c>
      <c r="W2431" s="40"/>
      <c r="X2431" s="35"/>
      <c r="Y2431" s="35"/>
      <c r="Z2431" s="36"/>
      <c r="AA2431" s="37"/>
      <c r="AB2431" s="38"/>
      <c r="AC2431" s="39"/>
    </row>
    <row r="2432" spans="1:29" ht="10.5" customHeight="1">
      <c r="A2432" s="25">
        <v>216667</v>
      </c>
      <c r="B2432" s="26" t="s">
        <v>3228</v>
      </c>
      <c r="C2432" s="27">
        <v>1</v>
      </c>
      <c r="D2432" s="27" t="s">
        <v>26</v>
      </c>
      <c r="E2432" s="28">
        <v>757</v>
      </c>
      <c r="F2432" s="28">
        <v>757</v>
      </c>
      <c r="G2432" s="28">
        <v>22.71</v>
      </c>
      <c r="H2432" s="28">
        <v>0.13</v>
      </c>
      <c r="I2432" s="28">
        <v>0.33</v>
      </c>
      <c r="J2432" s="29">
        <v>3.9599999999999998E-4</v>
      </c>
      <c r="K2432" s="28">
        <v>0.13</v>
      </c>
      <c r="L2432" s="28">
        <v>0.33</v>
      </c>
      <c r="M2432" s="29">
        <f>C2432*J2432</f>
        <v>3.9599999999999998E-4</v>
      </c>
      <c r="N2432" s="30">
        <v>4897058508413</v>
      </c>
      <c r="O2432" s="27">
        <v>85</v>
      </c>
      <c r="P2432" s="27">
        <v>8528</v>
      </c>
      <c r="Q2432" s="27" t="s">
        <v>27</v>
      </c>
      <c r="R2432" s="31">
        <f>VLOOKUP(Q2432,[1]Страна!D$1:F$120,2,FALSE)</f>
        <v>0.03</v>
      </c>
      <c r="S2432" s="32" t="s">
        <v>28</v>
      </c>
      <c r="T2432" s="27" t="str">
        <f>VLOOKUP(S2432,[1]Страна!$A$2:$B$246,2,0)</f>
        <v>КИТАЙ</v>
      </c>
      <c r="W2432" s="34"/>
      <c r="X2432" s="35"/>
      <c r="Y2432" s="35"/>
      <c r="Z2432" s="36"/>
      <c r="AA2432" s="37"/>
      <c r="AB2432" s="38"/>
      <c r="AC2432" s="39"/>
    </row>
    <row r="2433" spans="1:29" ht="10.5" customHeight="1">
      <c r="A2433" s="25">
        <v>242587</v>
      </c>
      <c r="B2433" s="26" t="s">
        <v>3229</v>
      </c>
      <c r="C2433" s="27">
        <v>2</v>
      </c>
      <c r="D2433" s="27" t="s">
        <v>26</v>
      </c>
      <c r="E2433" s="28">
        <v>689</v>
      </c>
      <c r="F2433" s="28">
        <v>1378</v>
      </c>
      <c r="G2433" s="28">
        <v>41.339999999999996</v>
      </c>
      <c r="H2433" s="28">
        <v>0.4</v>
      </c>
      <c r="I2433" s="28">
        <v>0.47</v>
      </c>
      <c r="J2433" s="29">
        <v>0</v>
      </c>
      <c r="K2433" s="28">
        <v>0.8</v>
      </c>
      <c r="L2433" s="28">
        <v>0.94</v>
      </c>
      <c r="M2433" s="29">
        <v>0</v>
      </c>
      <c r="N2433" s="30" t="s">
        <v>3230</v>
      </c>
      <c r="O2433" s="27">
        <v>85</v>
      </c>
      <c r="P2433" s="27">
        <v>8528</v>
      </c>
      <c r="Q2433" s="27" t="s">
        <v>27</v>
      </c>
      <c r="R2433" s="31">
        <f>VLOOKUP(Q2433,[1]Страна!D$1:F$120,2,FALSE)</f>
        <v>0.03</v>
      </c>
      <c r="S2433" s="32" t="s">
        <v>28</v>
      </c>
      <c r="T2433" s="27" t="str">
        <f>VLOOKUP(S2433,[1]Страна!$A$2:$B$246,2,0)</f>
        <v>КИТАЙ</v>
      </c>
      <c r="W2433" s="34"/>
      <c r="X2433" s="35"/>
      <c r="Y2433" s="35"/>
      <c r="Z2433" s="36"/>
      <c r="AA2433" s="37"/>
      <c r="AB2433" s="38"/>
      <c r="AC2433" s="39"/>
    </row>
    <row r="2434" spans="1:29" ht="10.5" customHeight="1">
      <c r="A2434" s="25">
        <v>234375</v>
      </c>
      <c r="B2434" s="26" t="s">
        <v>3231</v>
      </c>
      <c r="C2434" s="27">
        <v>2</v>
      </c>
      <c r="D2434" s="27" t="s">
        <v>26</v>
      </c>
      <c r="E2434" s="28">
        <v>705</v>
      </c>
      <c r="F2434" s="28">
        <v>1410</v>
      </c>
      <c r="G2434" s="28">
        <v>42.3</v>
      </c>
      <c r="H2434" s="28">
        <v>1.2</v>
      </c>
      <c r="I2434" s="28">
        <v>1.6</v>
      </c>
      <c r="J2434" s="29">
        <v>1.5640000000000001E-3</v>
      </c>
      <c r="K2434" s="28">
        <v>2.4</v>
      </c>
      <c r="L2434" s="28">
        <v>3.2</v>
      </c>
      <c r="M2434" s="29">
        <v>3.1280000000000001E-3</v>
      </c>
      <c r="N2434" s="30" t="s">
        <v>3232</v>
      </c>
      <c r="O2434" s="27">
        <v>85</v>
      </c>
      <c r="P2434" s="27">
        <v>8528</v>
      </c>
      <c r="Q2434" s="27" t="s">
        <v>27</v>
      </c>
      <c r="R2434" s="31">
        <f>VLOOKUP(Q2434,[1]Страна!D$1:F$120,2,FALSE)</f>
        <v>0.03</v>
      </c>
      <c r="S2434" s="32" t="s">
        <v>28</v>
      </c>
      <c r="T2434" s="27" t="str">
        <f>VLOOKUP(S2434,[1]Страна!$A$2:$B$246,2,0)</f>
        <v>КИТАЙ</v>
      </c>
      <c r="W2434" s="34"/>
      <c r="X2434" s="35"/>
      <c r="Y2434" s="35"/>
      <c r="Z2434" s="36"/>
      <c r="AA2434" s="37"/>
      <c r="AB2434" s="38"/>
      <c r="AC2434" s="39"/>
    </row>
    <row r="2435" spans="1:29" ht="10.5" customHeight="1">
      <c r="A2435" s="25">
        <v>234374</v>
      </c>
      <c r="B2435" s="26" t="s">
        <v>3233</v>
      </c>
      <c r="C2435" s="27">
        <v>3</v>
      </c>
      <c r="D2435" s="27" t="s">
        <v>26</v>
      </c>
      <c r="E2435" s="28">
        <v>700</v>
      </c>
      <c r="F2435" s="28">
        <v>2100</v>
      </c>
      <c r="G2435" s="28">
        <v>63</v>
      </c>
      <c r="H2435" s="28">
        <v>0.8</v>
      </c>
      <c r="I2435" s="28">
        <v>1</v>
      </c>
      <c r="J2435" s="29">
        <v>1.6999999999999999E-3</v>
      </c>
      <c r="K2435" s="28">
        <v>2.4000000000000004</v>
      </c>
      <c r="L2435" s="28">
        <v>3</v>
      </c>
      <c r="M2435" s="29">
        <f>C2435*J2435</f>
        <v>5.0999999999999995E-3</v>
      </c>
      <c r="N2435" s="30">
        <v>0</v>
      </c>
      <c r="O2435" s="27">
        <v>85</v>
      </c>
      <c r="P2435" s="27">
        <v>8528</v>
      </c>
      <c r="Q2435" s="27" t="s">
        <v>27</v>
      </c>
      <c r="R2435" s="31">
        <f>VLOOKUP(Q2435,[1]Страна!D$1:F$120,2,FALSE)</f>
        <v>0.03</v>
      </c>
      <c r="S2435" s="32" t="s">
        <v>28</v>
      </c>
      <c r="T2435" s="27" t="str">
        <f>VLOOKUP(S2435,[1]Страна!$A$2:$B$246,2,0)</f>
        <v>КИТАЙ</v>
      </c>
      <c r="W2435" s="34"/>
      <c r="X2435" s="35"/>
      <c r="Y2435" s="35"/>
      <c r="Z2435" s="36"/>
      <c r="AA2435" s="37"/>
      <c r="AB2435" s="38"/>
      <c r="AC2435" s="39"/>
    </row>
    <row r="2436" spans="1:29" ht="10.5" customHeight="1">
      <c r="A2436" s="25">
        <v>190806</v>
      </c>
      <c r="B2436" s="26" t="s">
        <v>3234</v>
      </c>
      <c r="C2436" s="27">
        <v>1</v>
      </c>
      <c r="D2436" s="27" t="s">
        <v>26</v>
      </c>
      <c r="E2436" s="28">
        <v>947</v>
      </c>
      <c r="F2436" s="28">
        <v>947</v>
      </c>
      <c r="G2436" s="28">
        <v>28.41</v>
      </c>
      <c r="H2436" s="28">
        <v>0.8</v>
      </c>
      <c r="I2436" s="28">
        <v>1</v>
      </c>
      <c r="J2436" s="29">
        <v>1.1249999999999999E-3</v>
      </c>
      <c r="K2436" s="28">
        <v>0.8</v>
      </c>
      <c r="L2436" s="28">
        <v>1</v>
      </c>
      <c r="M2436" s="29">
        <f>C2436*J2436</f>
        <v>1.1249999999999999E-3</v>
      </c>
      <c r="N2436" s="30">
        <v>4895156874553</v>
      </c>
      <c r="O2436" s="27">
        <v>85</v>
      </c>
      <c r="P2436" s="27">
        <v>8528</v>
      </c>
      <c r="Q2436" s="27" t="s">
        <v>27</v>
      </c>
      <c r="R2436" s="31">
        <f>VLOOKUP(Q2436,[1]Страна!D$1:F$120,2,FALSE)</f>
        <v>0.03</v>
      </c>
      <c r="S2436" s="32" t="s">
        <v>28</v>
      </c>
      <c r="T2436" s="27" t="str">
        <f>VLOOKUP(S2436,[1]Страна!$A$2:$B$246,2,0)</f>
        <v>КИТАЙ</v>
      </c>
      <c r="W2436" s="34"/>
      <c r="X2436" s="35"/>
      <c r="Y2436" s="35"/>
      <c r="Z2436" s="36"/>
      <c r="AA2436" s="37"/>
      <c r="AB2436" s="38"/>
      <c r="AC2436" s="39"/>
    </row>
    <row r="2437" spans="1:29" ht="10.5" customHeight="1">
      <c r="A2437" s="25">
        <v>197917</v>
      </c>
      <c r="B2437" s="26" t="s">
        <v>3235</v>
      </c>
      <c r="C2437" s="27">
        <v>4</v>
      </c>
      <c r="D2437" s="27" t="s">
        <v>26</v>
      </c>
      <c r="E2437" s="28">
        <v>709</v>
      </c>
      <c r="F2437" s="28">
        <v>2836</v>
      </c>
      <c r="G2437" s="28">
        <v>85.08</v>
      </c>
      <c r="H2437" s="28">
        <v>0.2</v>
      </c>
      <c r="I2437" s="28">
        <v>0.35</v>
      </c>
      <c r="J2437" s="29">
        <v>1.9400000000000001E-3</v>
      </c>
      <c r="K2437" s="28">
        <v>0.8</v>
      </c>
      <c r="L2437" s="28">
        <v>1.4</v>
      </c>
      <c r="M2437" s="29">
        <v>7.7600000000000004E-3</v>
      </c>
      <c r="N2437" s="30" t="s">
        <v>3236</v>
      </c>
      <c r="O2437" s="27">
        <v>85</v>
      </c>
      <c r="P2437" s="27">
        <v>8528</v>
      </c>
      <c r="Q2437" s="27" t="s">
        <v>27</v>
      </c>
      <c r="R2437" s="31">
        <f>VLOOKUP(Q2437,[1]Страна!D$1:F$120,2,FALSE)</f>
        <v>0.03</v>
      </c>
      <c r="S2437" s="32" t="s">
        <v>28</v>
      </c>
      <c r="T2437" s="27" t="str">
        <f>VLOOKUP(S2437,[1]Страна!$A$2:$B$246,2,0)</f>
        <v>КИТАЙ</v>
      </c>
      <c r="W2437" s="34"/>
      <c r="X2437" s="35"/>
      <c r="Y2437" s="35"/>
      <c r="Z2437" s="36"/>
      <c r="AA2437" s="37"/>
      <c r="AB2437" s="38"/>
      <c r="AC2437" s="39"/>
    </row>
    <row r="2438" spans="1:29" ht="10.5" customHeight="1">
      <c r="A2438" s="25">
        <v>190807</v>
      </c>
      <c r="B2438" s="26" t="s">
        <v>3237</v>
      </c>
      <c r="C2438" s="27">
        <v>2</v>
      </c>
      <c r="D2438" s="27" t="s">
        <v>26</v>
      </c>
      <c r="E2438" s="28">
        <v>938</v>
      </c>
      <c r="F2438" s="28">
        <v>1876</v>
      </c>
      <c r="G2438" s="28">
        <v>56.28</v>
      </c>
      <c r="H2438" s="28">
        <v>0.6</v>
      </c>
      <c r="I2438" s="28">
        <v>0.8</v>
      </c>
      <c r="J2438" s="29">
        <v>1.6999999999999999E-3</v>
      </c>
      <c r="K2438" s="28">
        <v>1.2</v>
      </c>
      <c r="L2438" s="28">
        <v>1.6</v>
      </c>
      <c r="M2438" s="29">
        <f>C2438*J2438</f>
        <v>3.3999999999999998E-3</v>
      </c>
      <c r="N2438" s="30">
        <v>4895156874591</v>
      </c>
      <c r="O2438" s="27">
        <v>85</v>
      </c>
      <c r="P2438" s="27">
        <v>8528</v>
      </c>
      <c r="Q2438" s="27" t="s">
        <v>27</v>
      </c>
      <c r="R2438" s="31">
        <f>VLOOKUP(Q2438,[1]Страна!D$1:F$120,2,FALSE)</f>
        <v>0.03</v>
      </c>
      <c r="S2438" s="32" t="s">
        <v>28</v>
      </c>
      <c r="T2438" s="27" t="str">
        <f>VLOOKUP(S2438,[1]Страна!$A$2:$B$246,2,0)</f>
        <v>КИТАЙ</v>
      </c>
      <c r="W2438" s="34"/>
      <c r="X2438" s="35"/>
      <c r="Y2438" s="35"/>
      <c r="Z2438" s="36"/>
      <c r="AA2438" s="37"/>
      <c r="AB2438" s="38"/>
      <c r="AC2438" s="39"/>
    </row>
    <row r="2439" spans="1:29" ht="10.5" customHeight="1">
      <c r="A2439" s="25">
        <v>214104</v>
      </c>
      <c r="B2439" s="26" t="s">
        <v>3238</v>
      </c>
      <c r="C2439" s="27">
        <v>1</v>
      </c>
      <c r="D2439" s="27" t="s">
        <v>26</v>
      </c>
      <c r="E2439" s="28">
        <v>946</v>
      </c>
      <c r="F2439" s="28">
        <v>946</v>
      </c>
      <c r="G2439" s="28">
        <v>28.38</v>
      </c>
      <c r="H2439" s="28">
        <v>0.8</v>
      </c>
      <c r="I2439" s="28">
        <v>1</v>
      </c>
      <c r="J2439" s="29">
        <v>1.6999999999999999E-3</v>
      </c>
      <c r="K2439" s="28">
        <v>0.8</v>
      </c>
      <c r="L2439" s="28">
        <v>1</v>
      </c>
      <c r="M2439" s="29">
        <f>C2439*J2439</f>
        <v>1.6999999999999999E-3</v>
      </c>
      <c r="N2439" s="30">
        <v>0</v>
      </c>
      <c r="O2439" s="27">
        <v>85</v>
      </c>
      <c r="P2439" s="27">
        <v>8528</v>
      </c>
      <c r="Q2439" s="27" t="s">
        <v>27</v>
      </c>
      <c r="R2439" s="31">
        <f>VLOOKUP(Q2439,[1]Страна!D$1:F$120,2,FALSE)</f>
        <v>0.03</v>
      </c>
      <c r="S2439" s="32" t="s">
        <v>28</v>
      </c>
      <c r="T2439" s="27" t="str">
        <f>VLOOKUP(S2439,[1]Страна!$A$2:$B$246,2,0)</f>
        <v>КИТАЙ</v>
      </c>
      <c r="W2439" s="34"/>
      <c r="X2439" s="35"/>
      <c r="Y2439" s="35"/>
      <c r="Z2439" s="36"/>
      <c r="AA2439" s="37"/>
      <c r="AB2439" s="38"/>
      <c r="AC2439" s="39"/>
    </row>
    <row r="2440" spans="1:29" ht="10.5" customHeight="1">
      <c r="A2440" s="41">
        <v>227821</v>
      </c>
      <c r="B2440" s="42" t="s">
        <v>3239</v>
      </c>
      <c r="C2440" s="52">
        <v>5</v>
      </c>
      <c r="D2440" s="53" t="s">
        <v>26</v>
      </c>
      <c r="E2440" s="54">
        <v>714</v>
      </c>
      <c r="F2440" s="54">
        <v>3570</v>
      </c>
      <c r="G2440" s="46">
        <v>107.1</v>
      </c>
      <c r="H2440" s="46">
        <v>0.9</v>
      </c>
      <c r="I2440" s="46">
        <v>1</v>
      </c>
      <c r="J2440" s="47">
        <v>1.98E-3</v>
      </c>
      <c r="K2440" s="46">
        <v>4.5</v>
      </c>
      <c r="L2440" s="46">
        <v>5</v>
      </c>
      <c r="M2440" s="47">
        <v>9.8999999999999991E-3</v>
      </c>
      <c r="N2440" s="48" t="s">
        <v>3240</v>
      </c>
      <c r="O2440" s="49">
        <v>85</v>
      </c>
      <c r="P2440" s="49">
        <v>8528</v>
      </c>
      <c r="Q2440" s="49" t="s">
        <v>27</v>
      </c>
      <c r="R2440" s="31">
        <f>VLOOKUP(Q2440,[1]Страна!D$1:F$120,2,FALSE)</f>
        <v>0.03</v>
      </c>
      <c r="S2440" s="51" t="s">
        <v>28</v>
      </c>
      <c r="T2440" s="27" t="str">
        <f>VLOOKUP(S2440,[1]Страна!$A$2:$B$246,2,0)</f>
        <v>КИТАЙ</v>
      </c>
      <c r="W2440" s="34"/>
      <c r="X2440" s="35"/>
      <c r="Y2440" s="35"/>
      <c r="Z2440" s="36"/>
      <c r="AA2440" s="37"/>
      <c r="AB2440" s="38"/>
      <c r="AC2440" s="39"/>
    </row>
    <row r="2441" spans="1:29" ht="10.5" customHeight="1">
      <c r="A2441" s="25">
        <v>227822</v>
      </c>
      <c r="B2441" s="26" t="s">
        <v>3241</v>
      </c>
      <c r="C2441" s="27">
        <v>5</v>
      </c>
      <c r="D2441" s="27" t="s">
        <v>26</v>
      </c>
      <c r="E2441" s="28">
        <v>697</v>
      </c>
      <c r="F2441" s="28">
        <f>C2441*E2441</f>
        <v>3485</v>
      </c>
      <c r="G2441" s="28">
        <f>F2441*R2441</f>
        <v>104.55</v>
      </c>
      <c r="H2441" s="28">
        <v>0.8</v>
      </c>
      <c r="I2441" s="28">
        <v>1</v>
      </c>
      <c r="J2441" s="29">
        <v>2.029E-3</v>
      </c>
      <c r="K2441" s="28">
        <f>H2441*C2441</f>
        <v>4</v>
      </c>
      <c r="L2441" s="28">
        <f>I2441*C2441</f>
        <v>5</v>
      </c>
      <c r="M2441" s="29">
        <f>J2441*C2441</f>
        <v>1.0145E-2</v>
      </c>
      <c r="N2441" s="30">
        <v>0</v>
      </c>
      <c r="O2441" s="27">
        <v>85</v>
      </c>
      <c r="P2441" s="27">
        <v>8528</v>
      </c>
      <c r="Q2441" s="27" t="s">
        <v>27</v>
      </c>
      <c r="R2441" s="31">
        <f>VLOOKUP(Q2441,[1]Страна!D$1:F$120,2,FALSE)</f>
        <v>0.03</v>
      </c>
      <c r="S2441" s="32" t="s">
        <v>28</v>
      </c>
      <c r="T2441" s="27" t="str">
        <f>VLOOKUP(S2441,[1]Страна!$A$2:$B$246,2,0)</f>
        <v>КИТАЙ</v>
      </c>
      <c r="W2441" s="40"/>
      <c r="X2441" s="35"/>
      <c r="Y2441" s="35"/>
      <c r="Z2441" s="36"/>
      <c r="AA2441" s="37"/>
      <c r="AB2441" s="38"/>
      <c r="AC2441" s="39"/>
    </row>
    <row r="2442" spans="1:29" ht="10.5" customHeight="1">
      <c r="A2442" s="25">
        <v>242243</v>
      </c>
      <c r="B2442" s="26" t="s">
        <v>3242</v>
      </c>
      <c r="C2442" s="27">
        <v>2</v>
      </c>
      <c r="D2442" s="27" t="s">
        <v>26</v>
      </c>
      <c r="E2442" s="28">
        <v>825</v>
      </c>
      <c r="F2442" s="28">
        <v>1650</v>
      </c>
      <c r="G2442" s="28">
        <v>49.5</v>
      </c>
      <c r="H2442" s="28">
        <v>0.8</v>
      </c>
      <c r="I2442" s="28">
        <v>1</v>
      </c>
      <c r="J2442" s="29">
        <v>2.5000000000000001E-3</v>
      </c>
      <c r="K2442" s="28">
        <v>1.6</v>
      </c>
      <c r="L2442" s="28">
        <v>2</v>
      </c>
      <c r="M2442" s="29">
        <v>5.0000000000000001E-3</v>
      </c>
      <c r="N2442" s="30" t="s">
        <v>3243</v>
      </c>
      <c r="O2442" s="27">
        <v>85</v>
      </c>
      <c r="P2442" s="27">
        <v>8528</v>
      </c>
      <c r="Q2442" s="27" t="s">
        <v>27</v>
      </c>
      <c r="R2442" s="31">
        <f>VLOOKUP(Q2442,[1]Страна!D$1:F$120,2,FALSE)</f>
        <v>0.03</v>
      </c>
      <c r="S2442" s="32" t="s">
        <v>28</v>
      </c>
      <c r="T2442" s="27" t="str">
        <f>VLOOKUP(S2442,[1]Страна!$A$2:$B$246,2,0)</f>
        <v>КИТАЙ</v>
      </c>
      <c r="W2442" s="34"/>
      <c r="X2442" s="35"/>
      <c r="Y2442" s="35"/>
      <c r="Z2442" s="36"/>
      <c r="AA2442" s="37"/>
      <c r="AB2442" s="38"/>
      <c r="AC2442" s="39"/>
    </row>
    <row r="2443" spans="1:29" ht="10.5" customHeight="1">
      <c r="A2443" s="25">
        <v>242245</v>
      </c>
      <c r="B2443" s="26" t="s">
        <v>3244</v>
      </c>
      <c r="C2443" s="27">
        <v>2</v>
      </c>
      <c r="D2443" s="27" t="s">
        <v>26</v>
      </c>
      <c r="E2443" s="28">
        <v>825</v>
      </c>
      <c r="F2443" s="28">
        <v>1650</v>
      </c>
      <c r="G2443" s="28">
        <v>49.5</v>
      </c>
      <c r="H2443" s="28">
        <v>0.8</v>
      </c>
      <c r="I2443" s="28">
        <v>1</v>
      </c>
      <c r="J2443" s="29">
        <v>1.5120000000000001E-3</v>
      </c>
      <c r="K2443" s="28">
        <v>1.6</v>
      </c>
      <c r="L2443" s="28">
        <v>2</v>
      </c>
      <c r="M2443" s="29">
        <v>3.0240000000000002E-3</v>
      </c>
      <c r="N2443" s="30" t="s">
        <v>3245</v>
      </c>
      <c r="O2443" s="27">
        <v>85</v>
      </c>
      <c r="P2443" s="27">
        <v>8528</v>
      </c>
      <c r="Q2443" s="27" t="s">
        <v>27</v>
      </c>
      <c r="R2443" s="31">
        <f>VLOOKUP(Q2443,[1]Страна!D$1:F$120,2,FALSE)</f>
        <v>0.03</v>
      </c>
      <c r="S2443" s="32" t="s">
        <v>28</v>
      </c>
      <c r="T2443" s="27" t="str">
        <f>VLOOKUP(S2443,[1]Страна!$A$2:$B$246,2,0)</f>
        <v>КИТАЙ</v>
      </c>
      <c r="W2443" s="40"/>
      <c r="X2443" s="35"/>
      <c r="Y2443" s="35"/>
      <c r="Z2443" s="36"/>
      <c r="AA2443" s="37"/>
      <c r="AB2443" s="38"/>
      <c r="AC2443" s="39"/>
    </row>
    <row r="2444" spans="1:29" ht="10.5" customHeight="1">
      <c r="A2444" s="25">
        <v>227823</v>
      </c>
      <c r="B2444" s="26" t="s">
        <v>3246</v>
      </c>
      <c r="C2444" s="27">
        <v>1</v>
      </c>
      <c r="D2444" s="27" t="s">
        <v>26</v>
      </c>
      <c r="E2444" s="28">
        <v>655</v>
      </c>
      <c r="F2444" s="28">
        <f>C2444*E2444</f>
        <v>655</v>
      </c>
      <c r="G2444" s="28">
        <f>F2444*R2444</f>
        <v>19.649999999999999</v>
      </c>
      <c r="H2444" s="28">
        <v>1.35</v>
      </c>
      <c r="I2444" s="28">
        <v>1.5</v>
      </c>
      <c r="J2444" s="29">
        <v>1.472E-3</v>
      </c>
      <c r="K2444" s="28">
        <f>H2444*C2444</f>
        <v>1.35</v>
      </c>
      <c r="L2444" s="28">
        <f>I2444*C2444</f>
        <v>1.5</v>
      </c>
      <c r="M2444" s="29">
        <f>J2444*C2444</f>
        <v>1.472E-3</v>
      </c>
      <c r="N2444" s="30" t="s">
        <v>3247</v>
      </c>
      <c r="O2444" s="27">
        <v>85</v>
      </c>
      <c r="P2444" s="27">
        <v>8528</v>
      </c>
      <c r="Q2444" s="27" t="s">
        <v>27</v>
      </c>
      <c r="R2444" s="31">
        <f>VLOOKUP(Q2444,[1]Страна!D$1:F$120,2,FALSE)</f>
        <v>0.03</v>
      </c>
      <c r="S2444" s="32" t="s">
        <v>28</v>
      </c>
      <c r="T2444" s="27" t="str">
        <f>VLOOKUP(S2444,[1]Страна!$A$2:$B$246,2,0)</f>
        <v>КИТАЙ</v>
      </c>
      <c r="W2444" s="40"/>
      <c r="X2444" s="35"/>
      <c r="Y2444" s="35"/>
      <c r="Z2444" s="36"/>
      <c r="AA2444" s="37"/>
      <c r="AB2444" s="38"/>
      <c r="AC2444" s="39"/>
    </row>
    <row r="2445" spans="1:29" ht="10.5" customHeight="1">
      <c r="A2445" s="25">
        <v>203774</v>
      </c>
      <c r="B2445" s="26" t="s">
        <v>3248</v>
      </c>
      <c r="C2445" s="27">
        <v>3</v>
      </c>
      <c r="D2445" s="27" t="s">
        <v>26</v>
      </c>
      <c r="E2445" s="28">
        <v>723</v>
      </c>
      <c r="F2445" s="28">
        <v>2169</v>
      </c>
      <c r="G2445" s="28">
        <v>65.069999999999993</v>
      </c>
      <c r="H2445" s="28">
        <v>1.2</v>
      </c>
      <c r="I2445" s="28">
        <v>1.6</v>
      </c>
      <c r="J2445" s="29">
        <v>1.1999999999999999E-3</v>
      </c>
      <c r="K2445" s="28">
        <v>3.5999999999999996</v>
      </c>
      <c r="L2445" s="28">
        <v>4.8000000000000007</v>
      </c>
      <c r="M2445" s="29">
        <f t="shared" ref="M2445:M2457" si="203">C2445*J2445</f>
        <v>3.5999999999999999E-3</v>
      </c>
      <c r="N2445" s="30">
        <v>4895156869986</v>
      </c>
      <c r="O2445" s="27">
        <v>85</v>
      </c>
      <c r="P2445" s="27">
        <v>8528</v>
      </c>
      <c r="Q2445" s="27" t="s">
        <v>27</v>
      </c>
      <c r="R2445" s="31">
        <f>VLOOKUP(Q2445,[1]Страна!D$1:F$120,2,FALSE)</f>
        <v>0.03</v>
      </c>
      <c r="S2445" s="32" t="s">
        <v>28</v>
      </c>
      <c r="T2445" s="27" t="str">
        <f>VLOOKUP(S2445,[1]Страна!$A$2:$B$246,2,0)</f>
        <v>КИТАЙ</v>
      </c>
      <c r="W2445" s="34"/>
      <c r="X2445" s="35"/>
      <c r="Y2445" s="35"/>
      <c r="Z2445" s="36"/>
      <c r="AA2445" s="37"/>
      <c r="AB2445" s="38"/>
      <c r="AC2445" s="39"/>
    </row>
    <row r="2446" spans="1:29" ht="10.5" customHeight="1">
      <c r="A2446" s="25">
        <v>200566</v>
      </c>
      <c r="B2446" s="26" t="s">
        <v>3249</v>
      </c>
      <c r="C2446" s="27">
        <v>1</v>
      </c>
      <c r="D2446" s="27" t="s">
        <v>26</v>
      </c>
      <c r="E2446" s="28">
        <v>706</v>
      </c>
      <c r="F2446" s="28">
        <v>706</v>
      </c>
      <c r="G2446" s="28">
        <v>21.18</v>
      </c>
      <c r="H2446" s="28">
        <v>1.2</v>
      </c>
      <c r="I2446" s="28">
        <v>1.6</v>
      </c>
      <c r="J2446" s="29">
        <v>8.9999999999999998E-4</v>
      </c>
      <c r="K2446" s="28">
        <v>1.2</v>
      </c>
      <c r="L2446" s="28">
        <v>1.6</v>
      </c>
      <c r="M2446" s="29">
        <f t="shared" si="203"/>
        <v>8.9999999999999998E-4</v>
      </c>
      <c r="N2446" s="30">
        <v>4895156873600</v>
      </c>
      <c r="O2446" s="27">
        <v>85</v>
      </c>
      <c r="P2446" s="27">
        <v>8528</v>
      </c>
      <c r="Q2446" s="27" t="s">
        <v>27</v>
      </c>
      <c r="R2446" s="31">
        <f>VLOOKUP(Q2446,[1]Страна!D$1:F$120,2,FALSE)</f>
        <v>0.03</v>
      </c>
      <c r="S2446" s="32" t="s">
        <v>28</v>
      </c>
      <c r="T2446" s="27" t="str">
        <f>VLOOKUP(S2446,[1]Страна!$A$2:$B$246,2,0)</f>
        <v>КИТАЙ</v>
      </c>
      <c r="W2446" s="34"/>
      <c r="X2446" s="35"/>
      <c r="Y2446" s="35"/>
      <c r="Z2446" s="36"/>
      <c r="AA2446" s="37"/>
      <c r="AB2446" s="38"/>
      <c r="AC2446" s="39"/>
    </row>
    <row r="2447" spans="1:29" ht="10.5" customHeight="1">
      <c r="A2447" s="25">
        <v>61059</v>
      </c>
      <c r="B2447" s="26" t="s">
        <v>3250</v>
      </c>
      <c r="C2447" s="27">
        <v>1</v>
      </c>
      <c r="D2447" s="27" t="s">
        <v>26</v>
      </c>
      <c r="E2447" s="28">
        <v>927</v>
      </c>
      <c r="F2447" s="28">
        <v>927</v>
      </c>
      <c r="G2447" s="28">
        <v>27.81</v>
      </c>
      <c r="H2447" s="28">
        <v>0.6</v>
      </c>
      <c r="I2447" s="28">
        <v>0.8</v>
      </c>
      <c r="J2447" s="29">
        <v>1.2869999999999999E-3</v>
      </c>
      <c r="K2447" s="28">
        <v>0.6</v>
      </c>
      <c r="L2447" s="28">
        <v>0.8</v>
      </c>
      <c r="M2447" s="29">
        <f t="shared" si="203"/>
        <v>1.2869999999999999E-3</v>
      </c>
      <c r="N2447" s="30">
        <v>4895156861416</v>
      </c>
      <c r="O2447" s="27">
        <v>85</v>
      </c>
      <c r="P2447" s="27">
        <v>8528</v>
      </c>
      <c r="Q2447" s="27" t="s">
        <v>27</v>
      </c>
      <c r="R2447" s="31">
        <f>VLOOKUP(Q2447,[1]Страна!D$1:F$120,2,FALSE)</f>
        <v>0.03</v>
      </c>
      <c r="S2447" s="32" t="s">
        <v>28</v>
      </c>
      <c r="T2447" s="27" t="str">
        <f>VLOOKUP(S2447,[1]Страна!$A$2:$B$246,2,0)</f>
        <v>КИТАЙ</v>
      </c>
      <c r="W2447" s="34"/>
      <c r="X2447" s="35"/>
      <c r="Y2447" s="35"/>
      <c r="Z2447" s="36"/>
      <c r="AA2447" s="37"/>
      <c r="AB2447" s="38"/>
      <c r="AC2447" s="39"/>
    </row>
    <row r="2448" spans="1:29" ht="10.5" customHeight="1">
      <c r="A2448" s="25">
        <v>203686</v>
      </c>
      <c r="B2448" s="26" t="s">
        <v>3251</v>
      </c>
      <c r="C2448" s="27">
        <v>1</v>
      </c>
      <c r="D2448" s="27" t="s">
        <v>26</v>
      </c>
      <c r="E2448" s="28">
        <v>918</v>
      </c>
      <c r="F2448" s="28">
        <v>918</v>
      </c>
      <c r="G2448" s="28">
        <v>27.54</v>
      </c>
      <c r="H2448" s="28">
        <v>0.4</v>
      </c>
      <c r="I2448" s="28">
        <v>0.55000000000000004</v>
      </c>
      <c r="J2448" s="29">
        <v>7.8399999999999997E-4</v>
      </c>
      <c r="K2448" s="28">
        <v>0.4</v>
      </c>
      <c r="L2448" s="28">
        <v>0.55000000000000004</v>
      </c>
      <c r="M2448" s="29">
        <f t="shared" si="203"/>
        <v>7.8399999999999997E-4</v>
      </c>
      <c r="N2448" s="30">
        <v>5050370926559</v>
      </c>
      <c r="O2448" s="27">
        <v>85</v>
      </c>
      <c r="P2448" s="27">
        <v>8528</v>
      </c>
      <c r="Q2448" s="27" t="s">
        <v>27</v>
      </c>
      <c r="R2448" s="31">
        <f>VLOOKUP(Q2448,[1]Страна!D$1:F$120,2,FALSE)</f>
        <v>0.03</v>
      </c>
      <c r="S2448" s="32" t="s">
        <v>28</v>
      </c>
      <c r="T2448" s="27" t="str">
        <f>VLOOKUP(S2448,[1]Страна!$A$2:$B$246,2,0)</f>
        <v>КИТАЙ</v>
      </c>
      <c r="W2448" s="34"/>
      <c r="X2448" s="35"/>
      <c r="Y2448" s="35"/>
      <c r="Z2448" s="36"/>
      <c r="AA2448" s="37"/>
      <c r="AB2448" s="38"/>
      <c r="AC2448" s="39"/>
    </row>
    <row r="2449" spans="1:29" ht="10.5" customHeight="1">
      <c r="A2449" s="25">
        <v>217463</v>
      </c>
      <c r="B2449" s="26" t="s">
        <v>3252</v>
      </c>
      <c r="C2449" s="27">
        <v>2</v>
      </c>
      <c r="D2449" s="27" t="s">
        <v>26</v>
      </c>
      <c r="E2449" s="28">
        <v>757</v>
      </c>
      <c r="F2449" s="28">
        <v>1514</v>
      </c>
      <c r="G2449" s="28">
        <v>45.42</v>
      </c>
      <c r="H2449" s="28">
        <v>0.4</v>
      </c>
      <c r="I2449" s="28">
        <v>0.6</v>
      </c>
      <c r="J2449" s="29">
        <v>7.5000000000000002E-4</v>
      </c>
      <c r="K2449" s="28">
        <v>0.8</v>
      </c>
      <c r="L2449" s="28">
        <v>1.2</v>
      </c>
      <c r="M2449" s="29">
        <f t="shared" si="203"/>
        <v>1.5E-3</v>
      </c>
      <c r="N2449" s="30">
        <v>4623721367342</v>
      </c>
      <c r="O2449" s="27">
        <v>85</v>
      </c>
      <c r="P2449" s="27">
        <v>8528</v>
      </c>
      <c r="Q2449" s="27" t="s">
        <v>27</v>
      </c>
      <c r="R2449" s="31">
        <f>VLOOKUP(Q2449,[1]Страна!D$1:F$120,2,FALSE)</f>
        <v>0.03</v>
      </c>
      <c r="S2449" s="32" t="s">
        <v>28</v>
      </c>
      <c r="T2449" s="27" t="str">
        <f>VLOOKUP(S2449,[1]Страна!$A$2:$B$246,2,0)</f>
        <v>КИТАЙ</v>
      </c>
      <c r="W2449" s="34"/>
      <c r="X2449" s="35"/>
      <c r="Y2449" s="35"/>
      <c r="Z2449" s="36"/>
      <c r="AA2449" s="37"/>
      <c r="AB2449" s="38"/>
      <c r="AC2449" s="39"/>
    </row>
    <row r="2450" spans="1:29" ht="10.5" customHeight="1">
      <c r="A2450" s="25">
        <v>219350</v>
      </c>
      <c r="B2450" s="26" t="s">
        <v>3253</v>
      </c>
      <c r="C2450" s="27">
        <v>1</v>
      </c>
      <c r="D2450" s="27" t="s">
        <v>26</v>
      </c>
      <c r="E2450" s="28">
        <v>5517</v>
      </c>
      <c r="F2450" s="28">
        <v>5517</v>
      </c>
      <c r="G2450" s="28">
        <v>220.68</v>
      </c>
      <c r="H2450" s="28">
        <v>2.8</v>
      </c>
      <c r="I2450" s="28">
        <v>3.4</v>
      </c>
      <c r="J2450" s="29">
        <v>3.7151999999999998E-2</v>
      </c>
      <c r="K2450" s="28">
        <v>2.8</v>
      </c>
      <c r="L2450" s="28">
        <v>3.4</v>
      </c>
      <c r="M2450" s="29">
        <f t="shared" si="203"/>
        <v>3.7151999999999998E-2</v>
      </c>
      <c r="N2450" s="30">
        <v>4627076831534</v>
      </c>
      <c r="O2450" s="27">
        <v>85</v>
      </c>
      <c r="P2450" s="27">
        <v>8508</v>
      </c>
      <c r="Q2450" s="27" t="s">
        <v>2970</v>
      </c>
      <c r="R2450" s="31">
        <f>VLOOKUP(Q2450,[1]Страна!D$1:F$120,2,FALSE)</f>
        <v>0.03</v>
      </c>
      <c r="S2450" s="32" t="s">
        <v>28</v>
      </c>
      <c r="T2450" s="27" t="str">
        <f>VLOOKUP(S2450,[1]Страна!$A$2:$B$246,2,0)</f>
        <v>КИТАЙ</v>
      </c>
      <c r="W2450" s="34"/>
      <c r="X2450" s="35"/>
      <c r="Y2450" s="35"/>
      <c r="Z2450" s="36"/>
      <c r="AA2450" s="37"/>
      <c r="AB2450" s="38"/>
      <c r="AC2450" s="39"/>
    </row>
    <row r="2451" spans="1:29" ht="10.5" customHeight="1">
      <c r="A2451" s="25" t="s">
        <v>3254</v>
      </c>
      <c r="B2451" s="26" t="s">
        <v>3255</v>
      </c>
      <c r="C2451" s="27">
        <v>30</v>
      </c>
      <c r="D2451" s="27"/>
      <c r="E2451" s="28">
        <v>23</v>
      </c>
      <c r="F2451" s="28">
        <v>690</v>
      </c>
      <c r="G2451" s="28">
        <v>20.7</v>
      </c>
      <c r="H2451" s="28">
        <v>0.62</v>
      </c>
      <c r="I2451" s="28">
        <v>1</v>
      </c>
      <c r="J2451" s="29">
        <v>2.0019999999999999E-3</v>
      </c>
      <c r="K2451" s="28"/>
      <c r="L2451" s="28"/>
      <c r="M2451" s="29">
        <f t="shared" si="203"/>
        <v>6.0059999999999995E-2</v>
      </c>
      <c r="N2451" s="30"/>
      <c r="O2451" s="27">
        <v>85</v>
      </c>
      <c r="P2451" s="27">
        <v>8509</v>
      </c>
      <c r="Q2451" s="27" t="s">
        <v>288</v>
      </c>
      <c r="R2451" s="31">
        <f>VLOOKUP(Q2451,[1]Страна!D$1:F$120,2,FALSE)</f>
        <v>0.03</v>
      </c>
      <c r="S2451" s="32" t="s">
        <v>1307</v>
      </c>
      <c r="T2451" s="27" t="str">
        <f>VLOOKUP(S2451,[1]Страна!$A$2:$B$246,2,0)</f>
        <v>ФРАНЦИЯ</v>
      </c>
      <c r="W2451" s="34"/>
      <c r="X2451" s="35"/>
      <c r="Y2451" s="35"/>
      <c r="Z2451" s="36"/>
      <c r="AA2451" s="37"/>
      <c r="AB2451" s="38"/>
      <c r="AC2451" s="39"/>
    </row>
    <row r="2452" spans="1:29" ht="10.5" customHeight="1">
      <c r="A2452" s="25" t="s">
        <v>3256</v>
      </c>
      <c r="B2452" s="26" t="s">
        <v>3257</v>
      </c>
      <c r="C2452" s="27">
        <v>10</v>
      </c>
      <c r="D2452" s="27"/>
      <c r="E2452" s="28">
        <v>33</v>
      </c>
      <c r="F2452" s="28">
        <v>330</v>
      </c>
      <c r="G2452" s="28">
        <v>9.9</v>
      </c>
      <c r="H2452" s="28">
        <v>1.4</v>
      </c>
      <c r="I2452" s="28">
        <v>1.8</v>
      </c>
      <c r="J2452" s="29">
        <v>4.3E-3</v>
      </c>
      <c r="K2452" s="28"/>
      <c r="L2452" s="28"/>
      <c r="M2452" s="29">
        <f t="shared" si="203"/>
        <v>4.2999999999999997E-2</v>
      </c>
      <c r="N2452" s="30"/>
      <c r="O2452" s="27"/>
      <c r="P2452" s="27"/>
      <c r="Q2452" s="27" t="s">
        <v>288</v>
      </c>
      <c r="R2452" s="31">
        <f>VLOOKUP(Q2452,[1]Страна!D$1:F$120,2,FALSE)</f>
        <v>0.03</v>
      </c>
      <c r="S2452" s="32" t="s">
        <v>28</v>
      </c>
      <c r="T2452" s="27" t="str">
        <f>VLOOKUP(S2452,[1]Страна!$A$2:$B$246,2,0)</f>
        <v>КИТАЙ</v>
      </c>
      <c r="W2452" s="34"/>
      <c r="X2452" s="35"/>
      <c r="Y2452" s="35"/>
      <c r="Z2452" s="36"/>
      <c r="AA2452" s="37"/>
      <c r="AB2452" s="38"/>
      <c r="AC2452" s="39"/>
    </row>
    <row r="2453" spans="1:29" ht="10.5" customHeight="1">
      <c r="A2453" s="25">
        <v>29339</v>
      </c>
      <c r="B2453" s="26" t="s">
        <v>3258</v>
      </c>
      <c r="C2453" s="27">
        <v>1</v>
      </c>
      <c r="D2453" s="27" t="s">
        <v>26</v>
      </c>
      <c r="E2453" s="28">
        <v>5437</v>
      </c>
      <c r="F2453" s="28">
        <v>5437</v>
      </c>
      <c r="G2453" s="28">
        <v>163.10999999999999</v>
      </c>
      <c r="H2453" s="28">
        <v>14</v>
      </c>
      <c r="I2453" s="28">
        <v>14.5</v>
      </c>
      <c r="J2453" s="29">
        <v>7.8539999999999999E-2</v>
      </c>
      <c r="K2453" s="28">
        <v>14</v>
      </c>
      <c r="L2453" s="28">
        <v>14.5</v>
      </c>
      <c r="M2453" s="29">
        <f t="shared" si="203"/>
        <v>7.8539999999999999E-2</v>
      </c>
      <c r="N2453" s="30">
        <v>0</v>
      </c>
      <c r="O2453" s="27">
        <v>83</v>
      </c>
      <c r="P2453" s="27">
        <v>8302</v>
      </c>
      <c r="Q2453" s="27" t="s">
        <v>1702</v>
      </c>
      <c r="R2453" s="31">
        <f>VLOOKUP(Q2453,[1]Страна!D$1:F$120,2,FALSE)</f>
        <v>0.03</v>
      </c>
      <c r="S2453" s="32" t="s">
        <v>1795</v>
      </c>
      <c r="T2453" s="27" t="str">
        <f>VLOOKUP(S2453,[1]Страна!$A$2:$B$246,2,0)</f>
        <v xml:space="preserve">МАЛАЙЗИЯ </v>
      </c>
      <c r="W2453" s="34"/>
      <c r="X2453" s="35"/>
      <c r="Y2453" s="35"/>
      <c r="Z2453" s="36"/>
      <c r="AA2453" s="37"/>
      <c r="AB2453" s="38"/>
      <c r="AC2453" s="39"/>
    </row>
    <row r="2454" spans="1:29" ht="10.5" customHeight="1">
      <c r="A2454" s="25">
        <v>50197</v>
      </c>
      <c r="B2454" s="26" t="s">
        <v>3259</v>
      </c>
      <c r="C2454" s="27">
        <v>1</v>
      </c>
      <c r="D2454" s="27" t="s">
        <v>26</v>
      </c>
      <c r="E2454" s="28">
        <v>3307</v>
      </c>
      <c r="F2454" s="28">
        <v>3307</v>
      </c>
      <c r="G2454" s="28">
        <v>99.21</v>
      </c>
      <c r="H2454" s="28">
        <v>10.8</v>
      </c>
      <c r="I2454" s="28">
        <v>12</v>
      </c>
      <c r="J2454" s="29">
        <v>2.8000000000000001E-2</v>
      </c>
      <c r="K2454" s="28">
        <v>10.8</v>
      </c>
      <c r="L2454" s="28">
        <v>12</v>
      </c>
      <c r="M2454" s="29">
        <f t="shared" si="203"/>
        <v>2.8000000000000001E-2</v>
      </c>
      <c r="N2454" s="30">
        <v>4895156855057</v>
      </c>
      <c r="O2454" s="27">
        <v>85</v>
      </c>
      <c r="P2454" s="27">
        <v>8516</v>
      </c>
      <c r="Q2454" s="27" t="s">
        <v>1702</v>
      </c>
      <c r="R2454" s="31">
        <f>VLOOKUP(Q2454,[1]Страна!D$1:F$120,2,FALSE)</f>
        <v>0.03</v>
      </c>
      <c r="S2454" s="32" t="s">
        <v>28</v>
      </c>
      <c r="T2454" s="27" t="str">
        <f>VLOOKUP(S2454,[1]Страна!$A$2:$B$246,2,0)</f>
        <v>КИТАЙ</v>
      </c>
      <c r="W2454" s="34"/>
      <c r="X2454" s="35"/>
      <c r="Y2454" s="35"/>
      <c r="Z2454" s="36"/>
      <c r="AA2454" s="37"/>
      <c r="AB2454" s="38"/>
      <c r="AC2454" s="39"/>
    </row>
    <row r="2455" spans="1:29" ht="10.5" customHeight="1">
      <c r="A2455" s="25">
        <v>51628</v>
      </c>
      <c r="B2455" s="26" t="s">
        <v>3260</v>
      </c>
      <c r="C2455" s="27">
        <v>2</v>
      </c>
      <c r="D2455" s="27" t="s">
        <v>26</v>
      </c>
      <c r="E2455" s="28">
        <v>3897</v>
      </c>
      <c r="F2455" s="28">
        <v>7794</v>
      </c>
      <c r="G2455" s="28">
        <v>233.82</v>
      </c>
      <c r="H2455" s="28">
        <v>10.1</v>
      </c>
      <c r="I2455" s="28">
        <v>11.2</v>
      </c>
      <c r="J2455" s="29">
        <v>5.4719999999999998E-2</v>
      </c>
      <c r="K2455" s="28">
        <v>20.2</v>
      </c>
      <c r="L2455" s="28">
        <v>22.4</v>
      </c>
      <c r="M2455" s="29">
        <f t="shared" si="203"/>
        <v>0.10944</v>
      </c>
      <c r="N2455" s="30">
        <v>4895156857167</v>
      </c>
      <c r="O2455" s="27">
        <v>85</v>
      </c>
      <c r="P2455" s="27">
        <v>8516</v>
      </c>
      <c r="Q2455" s="27" t="s">
        <v>1702</v>
      </c>
      <c r="R2455" s="31">
        <f>VLOOKUP(Q2455,[1]Страна!D$1:F$120,2,FALSE)</f>
        <v>0.03</v>
      </c>
      <c r="S2455" s="32" t="s">
        <v>28</v>
      </c>
      <c r="T2455" s="27" t="str">
        <f>VLOOKUP(S2455,[1]Страна!$A$2:$B$246,2,0)</f>
        <v>КИТАЙ</v>
      </c>
      <c r="W2455" s="34"/>
      <c r="X2455" s="35"/>
      <c r="Y2455" s="35"/>
      <c r="Z2455" s="36"/>
      <c r="AA2455" s="37"/>
      <c r="AB2455" s="38"/>
      <c r="AC2455" s="39"/>
    </row>
    <row r="2456" spans="1:29" ht="10.5" customHeight="1">
      <c r="A2456" s="25">
        <v>49500</v>
      </c>
      <c r="B2456" s="26" t="s">
        <v>3261</v>
      </c>
      <c r="C2456" s="27">
        <v>2</v>
      </c>
      <c r="D2456" s="27" t="s">
        <v>26</v>
      </c>
      <c r="E2456" s="28">
        <v>3443</v>
      </c>
      <c r="F2456" s="28">
        <v>6886</v>
      </c>
      <c r="G2456" s="28">
        <v>206.57999999999998</v>
      </c>
      <c r="H2456" s="28">
        <v>10.1</v>
      </c>
      <c r="I2456" s="28">
        <v>11.2</v>
      </c>
      <c r="J2456" s="29">
        <v>5.4288000000000003E-2</v>
      </c>
      <c r="K2456" s="28">
        <v>20.2</v>
      </c>
      <c r="L2456" s="28">
        <v>22.4</v>
      </c>
      <c r="M2456" s="29">
        <f t="shared" si="203"/>
        <v>0.10857600000000001</v>
      </c>
      <c r="N2456" s="30">
        <v>4895156856955</v>
      </c>
      <c r="O2456" s="27">
        <v>85</v>
      </c>
      <c r="P2456" s="27">
        <v>8516</v>
      </c>
      <c r="Q2456" s="27" t="s">
        <v>1702</v>
      </c>
      <c r="R2456" s="31">
        <f>VLOOKUP(Q2456,[1]Страна!D$1:F$120,2,FALSE)</f>
        <v>0.03</v>
      </c>
      <c r="S2456" s="32" t="s">
        <v>28</v>
      </c>
      <c r="T2456" s="27" t="str">
        <f>VLOOKUP(S2456,[1]Страна!$A$2:$B$246,2,0)</f>
        <v>КИТАЙ</v>
      </c>
      <c r="W2456" s="34"/>
      <c r="X2456" s="35"/>
      <c r="Y2456" s="35"/>
      <c r="Z2456" s="36"/>
      <c r="AA2456" s="37"/>
      <c r="AB2456" s="38"/>
      <c r="AC2456" s="39"/>
    </row>
    <row r="2457" spans="1:29" ht="10.5" customHeight="1">
      <c r="A2457" s="25">
        <v>53079</v>
      </c>
      <c r="B2457" s="26" t="s">
        <v>3262</v>
      </c>
      <c r="C2457" s="27">
        <v>1</v>
      </c>
      <c r="D2457" s="27" t="s">
        <v>26</v>
      </c>
      <c r="E2457" s="28">
        <v>814</v>
      </c>
      <c r="F2457" s="28">
        <v>814</v>
      </c>
      <c r="G2457" s="28">
        <v>24.419999999999998</v>
      </c>
      <c r="H2457" s="28">
        <v>2.5</v>
      </c>
      <c r="I2457" s="28">
        <v>3</v>
      </c>
      <c r="J2457" s="29">
        <v>8.9320000000000007E-3</v>
      </c>
      <c r="K2457" s="28">
        <v>2.5</v>
      </c>
      <c r="L2457" s="28">
        <v>3</v>
      </c>
      <c r="M2457" s="29">
        <f t="shared" si="203"/>
        <v>8.9320000000000007E-3</v>
      </c>
      <c r="N2457" s="30">
        <v>8693807217409</v>
      </c>
      <c r="O2457" s="27">
        <v>85</v>
      </c>
      <c r="P2457" s="27">
        <v>8516</v>
      </c>
      <c r="Q2457" s="27" t="s">
        <v>3263</v>
      </c>
      <c r="R2457" s="31">
        <f>VLOOKUP(Q2457,[1]Страна!D$1:F$120,2,FALSE)</f>
        <v>0.03</v>
      </c>
      <c r="S2457" s="32" t="s">
        <v>28</v>
      </c>
      <c r="T2457" s="27" t="str">
        <f>VLOOKUP(S2457,[1]Страна!$A$2:$B$246,2,0)</f>
        <v>КИТАЙ</v>
      </c>
      <c r="W2457" s="34"/>
      <c r="X2457" s="35"/>
      <c r="Y2457" s="35"/>
      <c r="Z2457" s="36"/>
      <c r="AA2457" s="37"/>
      <c r="AB2457" s="38"/>
      <c r="AC2457" s="39"/>
    </row>
    <row r="2458" spans="1:29" ht="10.5" customHeight="1">
      <c r="A2458" s="25">
        <v>240834</v>
      </c>
      <c r="B2458" s="26" t="s">
        <v>3264</v>
      </c>
      <c r="C2458" s="27">
        <v>1</v>
      </c>
      <c r="D2458" s="27" t="s">
        <v>26</v>
      </c>
      <c r="E2458" s="28">
        <v>374</v>
      </c>
      <c r="F2458" s="28">
        <v>374</v>
      </c>
      <c r="G2458" s="28">
        <v>11.219999999999999</v>
      </c>
      <c r="H2458" s="28">
        <v>0.08</v>
      </c>
      <c r="I2458" s="28">
        <v>0.1</v>
      </c>
      <c r="J2458" s="29">
        <v>1.8E-3</v>
      </c>
      <c r="K2458" s="28">
        <v>0.08</v>
      </c>
      <c r="L2458" s="28">
        <v>0.1</v>
      </c>
      <c r="M2458" s="29">
        <v>1.8E-3</v>
      </c>
      <c r="N2458" s="30" t="s">
        <v>3265</v>
      </c>
      <c r="O2458" s="27">
        <v>85</v>
      </c>
      <c r="P2458" s="27">
        <v>8536</v>
      </c>
      <c r="Q2458" s="27" t="s">
        <v>3266</v>
      </c>
      <c r="R2458" s="31">
        <f>VLOOKUP(Q2458,[1]Страна!D$1:F$120,2,FALSE)</f>
        <v>0.03</v>
      </c>
      <c r="S2458" s="32" t="s">
        <v>28</v>
      </c>
      <c r="T2458" s="76" t="str">
        <f>VLOOKUP(S2458,[1]Страна!$A$2:$B$246,2,0)</f>
        <v>КИТАЙ</v>
      </c>
      <c r="W2458" s="34"/>
      <c r="X2458" s="35"/>
      <c r="Y2458" s="35"/>
      <c r="Z2458" s="36"/>
      <c r="AA2458" s="37"/>
      <c r="AB2458" s="38"/>
      <c r="AC2458" s="39"/>
    </row>
    <row r="2459" spans="1:29" ht="10.5" customHeight="1">
      <c r="A2459" s="25">
        <v>235068</v>
      </c>
      <c r="B2459" s="26" t="s">
        <v>3267</v>
      </c>
      <c r="C2459" s="27">
        <v>1</v>
      </c>
      <c r="D2459" s="27" t="s">
        <v>26</v>
      </c>
      <c r="E2459" s="28">
        <v>213</v>
      </c>
      <c r="F2459" s="28">
        <v>213</v>
      </c>
      <c r="G2459" s="28">
        <v>6.39</v>
      </c>
      <c r="H2459" s="28">
        <v>0.8</v>
      </c>
      <c r="I2459" s="28">
        <v>1</v>
      </c>
      <c r="J2459" s="29">
        <v>1.48E-3</v>
      </c>
      <c r="K2459" s="28">
        <v>0.8</v>
      </c>
      <c r="L2459" s="28">
        <v>1</v>
      </c>
      <c r="M2459" s="29">
        <f t="shared" ref="M2459:M2466" si="204">C2459*J2459</f>
        <v>1.48E-3</v>
      </c>
      <c r="N2459" s="30">
        <v>0</v>
      </c>
      <c r="O2459" s="27">
        <v>85</v>
      </c>
      <c r="P2459" s="27">
        <v>8536</v>
      </c>
      <c r="Q2459" s="27" t="s">
        <v>3266</v>
      </c>
      <c r="R2459" s="31">
        <f>VLOOKUP(Q2459,[1]Страна!D$1:F$120,2,FALSE)</f>
        <v>0.03</v>
      </c>
      <c r="S2459" s="32" t="s">
        <v>28</v>
      </c>
      <c r="T2459" s="27" t="str">
        <f>VLOOKUP(S2459,[1]Страна!$A$2:$B$246,2,0)</f>
        <v>КИТАЙ</v>
      </c>
      <c r="W2459" s="40"/>
      <c r="X2459" s="35"/>
      <c r="Y2459" s="35"/>
      <c r="Z2459" s="36"/>
      <c r="AA2459" s="37"/>
      <c r="AB2459" s="38"/>
      <c r="AC2459" s="39"/>
    </row>
    <row r="2460" spans="1:29" ht="10.5" customHeight="1">
      <c r="A2460" s="25">
        <v>154985</v>
      </c>
      <c r="B2460" s="26" t="s">
        <v>3268</v>
      </c>
      <c r="C2460" s="27">
        <v>1</v>
      </c>
      <c r="D2460" s="27" t="s">
        <v>26</v>
      </c>
      <c r="E2460" s="28">
        <v>221</v>
      </c>
      <c r="F2460" s="28">
        <v>221</v>
      </c>
      <c r="G2460" s="28">
        <v>6.63</v>
      </c>
      <c r="H2460" s="28">
        <v>0.8</v>
      </c>
      <c r="I2460" s="28">
        <v>1</v>
      </c>
      <c r="J2460" s="29">
        <v>1.48E-3</v>
      </c>
      <c r="K2460" s="28">
        <v>0.8</v>
      </c>
      <c r="L2460" s="28">
        <v>1</v>
      </c>
      <c r="M2460" s="29">
        <f t="shared" si="204"/>
        <v>1.48E-3</v>
      </c>
      <c r="N2460" s="30">
        <v>4714033994941</v>
      </c>
      <c r="O2460" s="27">
        <v>85</v>
      </c>
      <c r="P2460" s="27">
        <v>8536</v>
      </c>
      <c r="Q2460" s="27" t="s">
        <v>3266</v>
      </c>
      <c r="R2460" s="31">
        <f>VLOOKUP(Q2460,[1]Страна!D$1:F$120,2,FALSE)</f>
        <v>0.03</v>
      </c>
      <c r="S2460" s="32" t="s">
        <v>28</v>
      </c>
      <c r="T2460" s="27" t="str">
        <f>VLOOKUP(S2460,[1]Страна!$A$2:$B$246,2,0)</f>
        <v>КИТАЙ</v>
      </c>
      <c r="W2460" s="34"/>
      <c r="X2460" s="35"/>
      <c r="Y2460" s="35"/>
      <c r="Z2460" s="36"/>
      <c r="AA2460" s="37"/>
      <c r="AB2460" s="38"/>
      <c r="AC2460" s="39"/>
    </row>
    <row r="2461" spans="1:29" ht="10.5" customHeight="1">
      <c r="A2461" s="25">
        <v>154986</v>
      </c>
      <c r="B2461" s="26" t="s">
        <v>3269</v>
      </c>
      <c r="C2461" s="27">
        <v>4</v>
      </c>
      <c r="D2461" s="27" t="s">
        <v>26</v>
      </c>
      <c r="E2461" s="28">
        <v>255</v>
      </c>
      <c r="F2461" s="28">
        <v>1020</v>
      </c>
      <c r="G2461" s="28">
        <v>30.6</v>
      </c>
      <c r="H2461" s="28">
        <v>5.0000000000000001E-3</v>
      </c>
      <c r="I2461" s="28">
        <v>5.0000000000000001E-3</v>
      </c>
      <c r="J2461" s="29">
        <v>2.0999999999999999E-3</v>
      </c>
      <c r="K2461" s="28">
        <v>0.02</v>
      </c>
      <c r="L2461" s="28">
        <v>0.02</v>
      </c>
      <c r="M2461" s="29">
        <f t="shared" si="204"/>
        <v>8.3999999999999995E-3</v>
      </c>
      <c r="N2461" s="30">
        <v>4714033994903</v>
      </c>
      <c r="O2461" s="27">
        <v>85</v>
      </c>
      <c r="P2461" s="27">
        <v>8536</v>
      </c>
      <c r="Q2461" s="27" t="s">
        <v>3266</v>
      </c>
      <c r="R2461" s="31">
        <f>VLOOKUP(Q2461,[1]Страна!D$1:F$120,2,FALSE)</f>
        <v>0.03</v>
      </c>
      <c r="S2461" s="32" t="s">
        <v>28</v>
      </c>
      <c r="T2461" s="27" t="str">
        <f>VLOOKUP(S2461,[1]Страна!$A$2:$B$246,2,0)</f>
        <v>КИТАЙ</v>
      </c>
      <c r="W2461" s="34"/>
      <c r="X2461" s="35"/>
      <c r="Y2461" s="35"/>
      <c r="Z2461" s="36"/>
      <c r="AA2461" s="37"/>
      <c r="AB2461" s="38"/>
      <c r="AC2461" s="39"/>
    </row>
    <row r="2462" spans="1:29" ht="10.5" customHeight="1">
      <c r="A2462" s="25">
        <v>218336</v>
      </c>
      <c r="B2462" s="26" t="s">
        <v>3270</v>
      </c>
      <c r="C2462" s="27">
        <v>4</v>
      </c>
      <c r="D2462" s="27" t="s">
        <v>26</v>
      </c>
      <c r="E2462" s="28">
        <v>281</v>
      </c>
      <c r="F2462" s="28">
        <v>1124</v>
      </c>
      <c r="G2462" s="28">
        <v>33.72</v>
      </c>
      <c r="H2462" s="28">
        <v>0.55000000000000004</v>
      </c>
      <c r="I2462" s="28">
        <v>0.63</v>
      </c>
      <c r="J2462" s="29">
        <v>1.48E-3</v>
      </c>
      <c r="K2462" s="28">
        <v>2.2000000000000002</v>
      </c>
      <c r="L2462" s="28">
        <v>2.52</v>
      </c>
      <c r="M2462" s="29">
        <f t="shared" si="204"/>
        <v>5.9199999999999999E-3</v>
      </c>
      <c r="N2462" s="30">
        <v>0</v>
      </c>
      <c r="O2462" s="27">
        <v>85</v>
      </c>
      <c r="P2462" s="27">
        <v>8536</v>
      </c>
      <c r="Q2462" s="27" t="s">
        <v>3266</v>
      </c>
      <c r="R2462" s="31">
        <f>VLOOKUP(Q2462,[1]Страна!D$1:F$120,2,FALSE)</f>
        <v>0.03</v>
      </c>
      <c r="S2462" s="32" t="s">
        <v>28</v>
      </c>
      <c r="T2462" s="27" t="str">
        <f>VLOOKUP(S2462,[1]Страна!$A$2:$B$246,2,0)</f>
        <v>КИТАЙ</v>
      </c>
      <c r="W2462" s="34"/>
      <c r="X2462" s="35"/>
      <c r="Y2462" s="35"/>
      <c r="Z2462" s="36"/>
      <c r="AA2462" s="37"/>
      <c r="AB2462" s="38"/>
      <c r="AC2462" s="39"/>
    </row>
    <row r="2463" spans="1:29" ht="10.5" customHeight="1">
      <c r="A2463" s="25">
        <v>154987</v>
      </c>
      <c r="B2463" s="26" t="s">
        <v>3271</v>
      </c>
      <c r="C2463" s="27">
        <v>1</v>
      </c>
      <c r="D2463" s="27" t="s">
        <v>26</v>
      </c>
      <c r="E2463" s="28">
        <v>366</v>
      </c>
      <c r="F2463" s="28">
        <v>366</v>
      </c>
      <c r="G2463" s="28">
        <v>10.98</v>
      </c>
      <c r="H2463" s="28">
        <v>0.8</v>
      </c>
      <c r="I2463" s="28">
        <v>1</v>
      </c>
      <c r="J2463" s="29">
        <v>1.75E-3</v>
      </c>
      <c r="K2463" s="28">
        <v>0.8</v>
      </c>
      <c r="L2463" s="28">
        <v>1</v>
      </c>
      <c r="M2463" s="29">
        <f t="shared" si="204"/>
        <v>1.75E-3</v>
      </c>
      <c r="N2463" s="30">
        <v>4714033994965</v>
      </c>
      <c r="O2463" s="27">
        <v>85</v>
      </c>
      <c r="P2463" s="27">
        <v>8536</v>
      </c>
      <c r="Q2463" s="27" t="s">
        <v>3266</v>
      </c>
      <c r="R2463" s="31">
        <f>VLOOKUP(Q2463,[1]Страна!D$1:F$120,2,FALSE)</f>
        <v>0.03</v>
      </c>
      <c r="S2463" s="32" t="s">
        <v>28</v>
      </c>
      <c r="T2463" s="27" t="str">
        <f>VLOOKUP(S2463,[1]Страна!$A$2:$B$246,2,0)</f>
        <v>КИТАЙ</v>
      </c>
      <c r="W2463" s="34"/>
      <c r="X2463" s="35"/>
      <c r="Y2463" s="35"/>
      <c r="Z2463" s="36"/>
      <c r="AA2463" s="37"/>
      <c r="AB2463" s="38"/>
      <c r="AC2463" s="39"/>
    </row>
    <row r="2464" spans="1:29" ht="10.5" customHeight="1">
      <c r="A2464" s="25">
        <v>14203</v>
      </c>
      <c r="B2464" s="26" t="s">
        <v>3272</v>
      </c>
      <c r="C2464" s="27">
        <v>1</v>
      </c>
      <c r="D2464" s="27" t="s">
        <v>26</v>
      </c>
      <c r="E2464" s="28">
        <v>380</v>
      </c>
      <c r="F2464" s="28">
        <v>380</v>
      </c>
      <c r="G2464" s="28">
        <v>11.4</v>
      </c>
      <c r="H2464" s="28">
        <v>1.8</v>
      </c>
      <c r="I2464" s="28">
        <v>2</v>
      </c>
      <c r="J2464" s="29">
        <v>1.75E-3</v>
      </c>
      <c r="K2464" s="28">
        <v>1.8</v>
      </c>
      <c r="L2464" s="28">
        <v>2</v>
      </c>
      <c r="M2464" s="29">
        <f t="shared" si="204"/>
        <v>1.75E-3</v>
      </c>
      <c r="N2464" s="30">
        <v>4719245994543</v>
      </c>
      <c r="O2464" s="27">
        <v>85</v>
      </c>
      <c r="P2464" s="27">
        <v>8536</v>
      </c>
      <c r="Q2464" s="27" t="s">
        <v>3266</v>
      </c>
      <c r="R2464" s="31">
        <f>VLOOKUP(Q2464,[1]Страна!D$1:F$120,2,FALSE)</f>
        <v>0.03</v>
      </c>
      <c r="S2464" s="32" t="s">
        <v>28</v>
      </c>
      <c r="T2464" s="27" t="str">
        <f>VLOOKUP(S2464,[1]Страна!$A$2:$B$246,2,0)</f>
        <v>КИТАЙ</v>
      </c>
      <c r="W2464" s="34"/>
      <c r="X2464" s="35"/>
      <c r="Y2464" s="35"/>
      <c r="Z2464" s="36"/>
      <c r="AA2464" s="37"/>
      <c r="AB2464" s="38"/>
      <c r="AC2464" s="39"/>
    </row>
    <row r="2465" spans="1:29" ht="10.5" customHeight="1">
      <c r="A2465" s="25">
        <v>21727</v>
      </c>
      <c r="B2465" s="26" t="s">
        <v>3273</v>
      </c>
      <c r="C2465" s="27">
        <v>3</v>
      </c>
      <c r="D2465" s="27" t="s">
        <v>26</v>
      </c>
      <c r="E2465" s="28">
        <v>414</v>
      </c>
      <c r="F2465" s="28">
        <v>1242</v>
      </c>
      <c r="G2465" s="28">
        <v>37.26</v>
      </c>
      <c r="H2465" s="28">
        <v>1.8</v>
      </c>
      <c r="I2465" s="28">
        <v>2</v>
      </c>
      <c r="J2465" s="29">
        <v>1.8450000000000001E-3</v>
      </c>
      <c r="K2465" s="28">
        <v>5.4</v>
      </c>
      <c r="L2465" s="28">
        <v>6</v>
      </c>
      <c r="M2465" s="29">
        <f t="shared" si="204"/>
        <v>5.535E-3</v>
      </c>
      <c r="N2465" s="30">
        <v>4719245994550</v>
      </c>
      <c r="O2465" s="27">
        <v>85</v>
      </c>
      <c r="P2465" s="27">
        <v>8536</v>
      </c>
      <c r="Q2465" s="27" t="s">
        <v>3266</v>
      </c>
      <c r="R2465" s="31">
        <f>VLOOKUP(Q2465,[1]Страна!D$1:F$120,2,FALSE)</f>
        <v>0.03</v>
      </c>
      <c r="S2465" s="32" t="s">
        <v>28</v>
      </c>
      <c r="T2465" s="27" t="str">
        <f>VLOOKUP(S2465,[1]Страна!$A$2:$B$246,2,0)</f>
        <v>КИТАЙ</v>
      </c>
      <c r="W2465" s="34"/>
      <c r="X2465" s="35"/>
      <c r="Y2465" s="35"/>
      <c r="Z2465" s="36"/>
      <c r="AA2465" s="37"/>
      <c r="AB2465" s="38"/>
      <c r="AC2465" s="39"/>
    </row>
    <row r="2466" spans="1:29" ht="10.5" customHeight="1">
      <c r="A2466" s="25">
        <v>13540</v>
      </c>
      <c r="B2466" s="26" t="s">
        <v>3274</v>
      </c>
      <c r="C2466" s="27">
        <v>3</v>
      </c>
      <c r="D2466" s="27" t="s">
        <v>26</v>
      </c>
      <c r="E2466" s="28">
        <v>256</v>
      </c>
      <c r="F2466" s="28">
        <v>768</v>
      </c>
      <c r="G2466" s="28">
        <v>23.04</v>
      </c>
      <c r="H2466" s="28">
        <v>0.8</v>
      </c>
      <c r="I2466" s="28">
        <v>1</v>
      </c>
      <c r="J2466" s="29">
        <v>1.575E-3</v>
      </c>
      <c r="K2466" s="28">
        <v>2.4000000000000004</v>
      </c>
      <c r="L2466" s="28">
        <v>3</v>
      </c>
      <c r="M2466" s="29">
        <f t="shared" si="204"/>
        <v>4.725E-3</v>
      </c>
      <c r="N2466" s="30">
        <v>4712279994848</v>
      </c>
      <c r="O2466" s="27">
        <v>85</v>
      </c>
      <c r="P2466" s="27">
        <v>8536</v>
      </c>
      <c r="Q2466" s="27" t="s">
        <v>3266</v>
      </c>
      <c r="R2466" s="31">
        <f>VLOOKUP(Q2466,[1]Страна!D$1:F$120,2,FALSE)</f>
        <v>0.03</v>
      </c>
      <c r="S2466" s="32" t="s">
        <v>28</v>
      </c>
      <c r="T2466" s="27" t="str">
        <f>VLOOKUP(S2466,[1]Страна!$A$2:$B$246,2,0)</f>
        <v>КИТАЙ</v>
      </c>
      <c r="W2466" s="34"/>
      <c r="X2466" s="35"/>
      <c r="Y2466" s="35"/>
      <c r="Z2466" s="36"/>
      <c r="AA2466" s="37"/>
      <c r="AB2466" s="38"/>
      <c r="AC2466" s="39"/>
    </row>
    <row r="2467" spans="1:29" ht="10.5" customHeight="1">
      <c r="A2467" s="25">
        <v>133477</v>
      </c>
      <c r="B2467" s="26" t="s">
        <v>3275</v>
      </c>
      <c r="C2467" s="27">
        <v>1</v>
      </c>
      <c r="D2467" s="27" t="s">
        <v>26</v>
      </c>
      <c r="E2467" s="28">
        <v>187</v>
      </c>
      <c r="F2467" s="28">
        <v>187</v>
      </c>
      <c r="G2467" s="28">
        <v>5.61</v>
      </c>
      <c r="H2467" s="28">
        <v>0.3</v>
      </c>
      <c r="I2467" s="28">
        <v>0.5</v>
      </c>
      <c r="J2467" s="29">
        <v>1.575E-3</v>
      </c>
      <c r="K2467" s="28">
        <v>0.3</v>
      </c>
      <c r="L2467" s="28">
        <v>0.5</v>
      </c>
      <c r="M2467" s="29">
        <v>1.575E-3</v>
      </c>
      <c r="N2467" s="30">
        <v>4712279994817</v>
      </c>
      <c r="O2467" s="27">
        <v>85</v>
      </c>
      <c r="P2467" s="27">
        <v>8536</v>
      </c>
      <c r="Q2467" s="27" t="s">
        <v>3266</v>
      </c>
      <c r="R2467" s="31">
        <f>VLOOKUP(Q2467,[1]Страна!D$1:F$120,2,FALSE)</f>
        <v>0.03</v>
      </c>
      <c r="S2467" s="32" t="s">
        <v>28</v>
      </c>
      <c r="T2467" s="27" t="str">
        <f>VLOOKUP(S2467,[1]Страна!$A$2:$B$246,2,0)</f>
        <v>КИТАЙ</v>
      </c>
      <c r="W2467" s="34"/>
      <c r="X2467" s="35"/>
      <c r="Y2467" s="35"/>
      <c r="Z2467" s="36"/>
      <c r="AA2467" s="37"/>
      <c r="AB2467" s="38"/>
      <c r="AC2467" s="39"/>
    </row>
    <row r="2468" spans="1:29" ht="10.5" customHeight="1">
      <c r="A2468" s="25">
        <v>235067</v>
      </c>
      <c r="B2468" s="26" t="s">
        <v>3276</v>
      </c>
      <c r="C2468" s="27">
        <v>2</v>
      </c>
      <c r="D2468" s="27" t="s">
        <v>26</v>
      </c>
      <c r="E2468" s="28">
        <v>213</v>
      </c>
      <c r="F2468" s="28">
        <v>426</v>
      </c>
      <c r="G2468" s="28">
        <v>12.78</v>
      </c>
      <c r="H2468" s="28">
        <v>0.4</v>
      </c>
      <c r="I2468" s="28">
        <v>0.5</v>
      </c>
      <c r="J2468" s="29">
        <v>1.75E-3</v>
      </c>
      <c r="K2468" s="28">
        <v>0.8</v>
      </c>
      <c r="L2468" s="28">
        <v>1</v>
      </c>
      <c r="M2468" s="29">
        <f>C2468*J2468</f>
        <v>3.5000000000000001E-3</v>
      </c>
      <c r="N2468" s="30">
        <v>0</v>
      </c>
      <c r="O2468" s="27">
        <v>85</v>
      </c>
      <c r="P2468" s="27">
        <v>8536</v>
      </c>
      <c r="Q2468" s="27" t="s">
        <v>3266</v>
      </c>
      <c r="R2468" s="31">
        <f>VLOOKUP(Q2468,[1]Страна!D$1:F$120,2,FALSE)</f>
        <v>0.03</v>
      </c>
      <c r="S2468" s="32" t="s">
        <v>28</v>
      </c>
      <c r="T2468" s="27" t="str">
        <f>VLOOKUP(S2468,[1]Страна!$A$2:$B$246,2,0)</f>
        <v>КИТАЙ</v>
      </c>
      <c r="W2468" s="34"/>
      <c r="X2468" s="35"/>
      <c r="Y2468" s="35"/>
      <c r="Z2468" s="36"/>
      <c r="AA2468" s="37"/>
      <c r="AB2468" s="38"/>
      <c r="AC2468" s="39"/>
    </row>
    <row r="2469" spans="1:29" ht="10.5" customHeight="1">
      <c r="A2469" s="25">
        <v>103761</v>
      </c>
      <c r="B2469" s="26" t="s">
        <v>3277</v>
      </c>
      <c r="C2469" s="27">
        <v>1</v>
      </c>
      <c r="D2469" s="27" t="s">
        <v>26</v>
      </c>
      <c r="E2469" s="28">
        <v>221</v>
      </c>
      <c r="F2469" s="28">
        <v>221</v>
      </c>
      <c r="G2469" s="28">
        <v>6.63</v>
      </c>
      <c r="H2469" s="28">
        <v>0.8</v>
      </c>
      <c r="I2469" s="28">
        <v>1</v>
      </c>
      <c r="J2469" s="29">
        <v>1.6280000000000001E-3</v>
      </c>
      <c r="K2469" s="28">
        <v>0.8</v>
      </c>
      <c r="L2469" s="28">
        <v>1</v>
      </c>
      <c r="M2469" s="29">
        <f>C2469*J2469</f>
        <v>1.6280000000000001E-3</v>
      </c>
      <c r="N2469" s="30">
        <v>4714033990097</v>
      </c>
      <c r="O2469" s="27">
        <v>85</v>
      </c>
      <c r="P2469" s="27">
        <v>8536</v>
      </c>
      <c r="Q2469" s="27" t="s">
        <v>3266</v>
      </c>
      <c r="R2469" s="31">
        <f>VLOOKUP(Q2469,[1]Страна!D$1:F$120,2,FALSE)</f>
        <v>0.03</v>
      </c>
      <c r="S2469" s="32" t="s">
        <v>28</v>
      </c>
      <c r="T2469" s="27" t="str">
        <f>VLOOKUP(S2469,[1]Страна!$A$2:$B$246,2,0)</f>
        <v>КИТАЙ</v>
      </c>
      <c r="W2469" s="34"/>
      <c r="X2469" s="35"/>
      <c r="Y2469" s="35"/>
      <c r="Z2469" s="36"/>
      <c r="AA2469" s="37"/>
      <c r="AB2469" s="38"/>
      <c r="AC2469" s="39"/>
    </row>
    <row r="2470" spans="1:29" ht="10.5" customHeight="1">
      <c r="A2470" s="25">
        <v>5495</v>
      </c>
      <c r="B2470" s="26" t="s">
        <v>3278</v>
      </c>
      <c r="C2470" s="27">
        <v>3</v>
      </c>
      <c r="D2470" s="27" t="s">
        <v>26</v>
      </c>
      <c r="E2470" s="28">
        <v>313</v>
      </c>
      <c r="F2470" s="28">
        <v>939</v>
      </c>
      <c r="G2470" s="28">
        <v>28.169999999999998</v>
      </c>
      <c r="H2470" s="28">
        <v>0.8</v>
      </c>
      <c r="I2470" s="28">
        <v>1</v>
      </c>
      <c r="J2470" s="29">
        <v>1.6280000000000001E-3</v>
      </c>
      <c r="K2470" s="28">
        <v>2.4000000000000004</v>
      </c>
      <c r="L2470" s="28">
        <v>3</v>
      </c>
      <c r="M2470" s="29">
        <f>C2470*J2470</f>
        <v>4.8840000000000003E-3</v>
      </c>
      <c r="N2470" s="30">
        <v>4712279994824</v>
      </c>
      <c r="O2470" s="27">
        <v>85</v>
      </c>
      <c r="P2470" s="27">
        <v>8536</v>
      </c>
      <c r="Q2470" s="27" t="s">
        <v>3266</v>
      </c>
      <c r="R2470" s="31">
        <f>VLOOKUP(Q2470,[1]Страна!D$1:F$120,2,FALSE)</f>
        <v>0.03</v>
      </c>
      <c r="S2470" s="32" t="s">
        <v>28</v>
      </c>
      <c r="T2470" s="27" t="str">
        <f>VLOOKUP(S2470,[1]Страна!$A$2:$B$246,2,0)</f>
        <v>КИТАЙ</v>
      </c>
      <c r="W2470" s="34"/>
      <c r="X2470" s="35"/>
      <c r="Y2470" s="35"/>
      <c r="Z2470" s="36"/>
      <c r="AA2470" s="37"/>
      <c r="AB2470" s="38"/>
      <c r="AC2470" s="39"/>
    </row>
    <row r="2471" spans="1:29" ht="10.5" customHeight="1">
      <c r="A2471" s="25">
        <v>13541</v>
      </c>
      <c r="B2471" s="26" t="s">
        <v>3279</v>
      </c>
      <c r="C2471" s="27">
        <v>5</v>
      </c>
      <c r="D2471" s="27" t="s">
        <v>26</v>
      </c>
      <c r="E2471" s="28">
        <v>364</v>
      </c>
      <c r="F2471" s="28">
        <v>1820</v>
      </c>
      <c r="G2471" s="28">
        <v>54.6</v>
      </c>
      <c r="H2471" s="28">
        <v>0.7</v>
      </c>
      <c r="I2471" s="28">
        <v>1</v>
      </c>
      <c r="J2471" s="29">
        <v>9.6000000000000002E-4</v>
      </c>
      <c r="K2471" s="28">
        <v>3.5</v>
      </c>
      <c r="L2471" s="28">
        <v>5</v>
      </c>
      <c r="M2471" s="29">
        <f>C2471*J2471</f>
        <v>4.8000000000000004E-3</v>
      </c>
      <c r="N2471" s="30">
        <v>4712279994862</v>
      </c>
      <c r="O2471" s="27">
        <v>85</v>
      </c>
      <c r="P2471" s="27">
        <v>8536</v>
      </c>
      <c r="Q2471" s="27" t="s">
        <v>3266</v>
      </c>
      <c r="R2471" s="31">
        <f>VLOOKUP(Q2471,[1]Страна!D$1:F$120,2,FALSE)</f>
        <v>0.03</v>
      </c>
      <c r="S2471" s="32" t="s">
        <v>28</v>
      </c>
      <c r="T2471" s="27" t="str">
        <f>VLOOKUP(S2471,[1]Страна!$A$2:$B$246,2,0)</f>
        <v>КИТАЙ</v>
      </c>
      <c r="W2471" s="34"/>
      <c r="X2471" s="35"/>
      <c r="Y2471" s="35"/>
      <c r="Z2471" s="36"/>
      <c r="AA2471" s="37"/>
      <c r="AB2471" s="38"/>
      <c r="AC2471" s="39"/>
    </row>
    <row r="2472" spans="1:29" ht="10.5" customHeight="1">
      <c r="A2472" s="25">
        <v>10820</v>
      </c>
      <c r="B2472" s="26" t="s">
        <v>3280</v>
      </c>
      <c r="C2472" s="27">
        <v>1</v>
      </c>
      <c r="D2472" s="27" t="s">
        <v>26</v>
      </c>
      <c r="E2472" s="28">
        <v>272</v>
      </c>
      <c r="F2472" s="28">
        <v>272</v>
      </c>
      <c r="G2472" s="28">
        <v>8.16</v>
      </c>
      <c r="H2472" s="28">
        <v>0.12</v>
      </c>
      <c r="I2472" s="28">
        <v>0.3</v>
      </c>
      <c r="J2472" s="29">
        <v>1.7600000000000001E-3</v>
      </c>
      <c r="K2472" s="28">
        <v>0.12</v>
      </c>
      <c r="L2472" s="28">
        <v>0.3</v>
      </c>
      <c r="M2472" s="29">
        <f>C2472*J2472</f>
        <v>1.7600000000000001E-3</v>
      </c>
      <c r="N2472" s="30">
        <v>4714033990059</v>
      </c>
      <c r="O2472" s="27">
        <v>85</v>
      </c>
      <c r="P2472" s="27">
        <v>8536</v>
      </c>
      <c r="Q2472" s="27" t="s">
        <v>3266</v>
      </c>
      <c r="R2472" s="31">
        <f>VLOOKUP(Q2472,[1]Страна!D$1:F$120,2,FALSE)</f>
        <v>0.03</v>
      </c>
      <c r="S2472" s="32" t="s">
        <v>28</v>
      </c>
      <c r="T2472" s="27" t="str">
        <f>VLOOKUP(S2472,[1]Страна!$A$2:$B$246,2,0)</f>
        <v>КИТАЙ</v>
      </c>
      <c r="W2472" s="34"/>
      <c r="X2472" s="35"/>
      <c r="Y2472" s="35"/>
      <c r="Z2472" s="36"/>
      <c r="AA2472" s="37"/>
      <c r="AB2472" s="38"/>
      <c r="AC2472" s="39"/>
    </row>
    <row r="2473" spans="1:29" ht="10.5" customHeight="1">
      <c r="A2473" s="25">
        <v>240830</v>
      </c>
      <c r="B2473" s="26" t="s">
        <v>3281</v>
      </c>
      <c r="C2473" s="27">
        <v>4</v>
      </c>
      <c r="D2473" s="27" t="s">
        <v>26</v>
      </c>
      <c r="E2473" s="28">
        <v>162</v>
      </c>
      <c r="F2473" s="28">
        <v>648</v>
      </c>
      <c r="G2473" s="28">
        <v>19.439999999999998</v>
      </c>
      <c r="H2473" s="28">
        <v>0.08</v>
      </c>
      <c r="I2473" s="28">
        <v>0.1</v>
      </c>
      <c r="J2473" s="29">
        <v>2.0999999999999999E-3</v>
      </c>
      <c r="K2473" s="28">
        <v>0.32</v>
      </c>
      <c r="L2473" s="28">
        <v>0.4</v>
      </c>
      <c r="M2473" s="29">
        <v>8.3999999999999995E-3</v>
      </c>
      <c r="N2473" s="30" t="s">
        <v>3282</v>
      </c>
      <c r="O2473" s="27">
        <v>85</v>
      </c>
      <c r="P2473" s="27">
        <v>8536</v>
      </c>
      <c r="Q2473" s="27" t="s">
        <v>3266</v>
      </c>
      <c r="R2473" s="31">
        <f>VLOOKUP(Q2473,[1]Страна!D$1:F$120,2,FALSE)</f>
        <v>0.03</v>
      </c>
      <c r="S2473" s="32" t="s">
        <v>28</v>
      </c>
      <c r="T2473" s="76" t="str">
        <f>VLOOKUP(S2473,[1]Страна!$A$2:$B$246,2,0)</f>
        <v>КИТАЙ</v>
      </c>
      <c r="W2473" s="34"/>
      <c r="X2473" s="35"/>
      <c r="Y2473" s="35"/>
      <c r="Z2473" s="36"/>
      <c r="AA2473" s="37"/>
      <c r="AB2473" s="38"/>
      <c r="AC2473" s="39"/>
    </row>
    <row r="2474" spans="1:29" ht="10.5" customHeight="1">
      <c r="A2474" s="25">
        <v>240831</v>
      </c>
      <c r="B2474" s="26" t="s">
        <v>3283</v>
      </c>
      <c r="C2474" s="27">
        <v>4</v>
      </c>
      <c r="D2474" s="27" t="s">
        <v>26</v>
      </c>
      <c r="E2474" s="28">
        <v>187</v>
      </c>
      <c r="F2474" s="28">
        <v>748</v>
      </c>
      <c r="G2474" s="28">
        <v>22.439999999999998</v>
      </c>
      <c r="H2474" s="28">
        <v>0.08</v>
      </c>
      <c r="I2474" s="28">
        <v>0.1</v>
      </c>
      <c r="J2474" s="29">
        <v>2.4499999999999999E-3</v>
      </c>
      <c r="K2474" s="28">
        <v>0.32</v>
      </c>
      <c r="L2474" s="28">
        <v>0.4</v>
      </c>
      <c r="M2474" s="29">
        <v>9.7999999999999997E-3</v>
      </c>
      <c r="N2474" s="30" t="s">
        <v>3284</v>
      </c>
      <c r="O2474" s="27">
        <v>85</v>
      </c>
      <c r="P2474" s="27">
        <v>8536</v>
      </c>
      <c r="Q2474" s="27" t="s">
        <v>3266</v>
      </c>
      <c r="R2474" s="31">
        <f>VLOOKUP(Q2474,[1]Страна!D$1:F$120,2,FALSE)</f>
        <v>0.03</v>
      </c>
      <c r="S2474" s="32" t="s">
        <v>28</v>
      </c>
      <c r="T2474" s="76" t="str">
        <f>VLOOKUP(S2474,[1]Страна!$A$2:$B$246,2,0)</f>
        <v>КИТАЙ</v>
      </c>
      <c r="W2474" s="40"/>
      <c r="X2474" s="35"/>
      <c r="Y2474" s="35"/>
      <c r="Z2474" s="36"/>
      <c r="AA2474" s="37"/>
      <c r="AB2474" s="38"/>
      <c r="AC2474" s="39"/>
    </row>
    <row r="2475" spans="1:29" ht="10.5" customHeight="1">
      <c r="A2475" s="25">
        <v>240832</v>
      </c>
      <c r="B2475" s="26" t="s">
        <v>3285</v>
      </c>
      <c r="C2475" s="27">
        <v>2</v>
      </c>
      <c r="D2475" s="27" t="s">
        <v>26</v>
      </c>
      <c r="E2475" s="28">
        <v>221</v>
      </c>
      <c r="F2475" s="28">
        <v>442</v>
      </c>
      <c r="G2475" s="28">
        <v>13.26</v>
      </c>
      <c r="H2475" s="28">
        <v>0.08</v>
      </c>
      <c r="I2475" s="28">
        <v>0.1</v>
      </c>
      <c r="J2475" s="29">
        <v>2.6250000000000002E-3</v>
      </c>
      <c r="K2475" s="28">
        <v>0.16</v>
      </c>
      <c r="L2475" s="28">
        <v>0.2</v>
      </c>
      <c r="M2475" s="29">
        <v>5.2500000000000003E-3</v>
      </c>
      <c r="N2475" s="30" t="s">
        <v>3286</v>
      </c>
      <c r="O2475" s="27">
        <v>85</v>
      </c>
      <c r="P2475" s="27">
        <v>8536</v>
      </c>
      <c r="Q2475" s="27" t="s">
        <v>3266</v>
      </c>
      <c r="R2475" s="31">
        <f>VLOOKUP(Q2475,[1]Страна!D$1:F$120,2,FALSE)</f>
        <v>0.03</v>
      </c>
      <c r="S2475" s="32" t="s">
        <v>28</v>
      </c>
      <c r="T2475" s="76" t="str">
        <f>VLOOKUP(S2475,[1]Страна!$A$2:$B$246,2,0)</f>
        <v>КИТАЙ</v>
      </c>
      <c r="W2475" s="40"/>
      <c r="X2475" s="35"/>
      <c r="Y2475" s="35"/>
      <c r="Z2475" s="36"/>
      <c r="AA2475" s="37"/>
      <c r="AB2475" s="38"/>
      <c r="AC2475" s="39"/>
    </row>
    <row r="2476" spans="1:29" ht="10.5" customHeight="1">
      <c r="A2476" s="25">
        <v>93358</v>
      </c>
      <c r="B2476" s="26" t="s">
        <v>3287</v>
      </c>
      <c r="C2476" s="27">
        <v>1</v>
      </c>
      <c r="D2476" s="27" t="s">
        <v>26</v>
      </c>
      <c r="E2476" s="28">
        <v>179</v>
      </c>
      <c r="F2476" s="28">
        <v>179</v>
      </c>
      <c r="G2476" s="28">
        <v>5.37</v>
      </c>
      <c r="H2476" s="28">
        <v>0.7</v>
      </c>
      <c r="I2476" s="28">
        <v>1</v>
      </c>
      <c r="J2476" s="29">
        <v>3.4499999999999998E-4</v>
      </c>
      <c r="K2476" s="28">
        <v>0.7</v>
      </c>
      <c r="L2476" s="28">
        <v>1</v>
      </c>
      <c r="M2476" s="29">
        <f>C2476*J2476</f>
        <v>3.4499999999999998E-4</v>
      </c>
      <c r="N2476" s="30">
        <v>4714033994873</v>
      </c>
      <c r="O2476" s="27">
        <v>85</v>
      </c>
      <c r="P2476" s="27">
        <v>8536</v>
      </c>
      <c r="Q2476" s="27" t="s">
        <v>3266</v>
      </c>
      <c r="R2476" s="31">
        <f>VLOOKUP(Q2476,[1]Страна!D$1:F$120,2,FALSE)</f>
        <v>0.03</v>
      </c>
      <c r="S2476" s="32" t="s">
        <v>28</v>
      </c>
      <c r="T2476" s="27" t="str">
        <f>VLOOKUP(S2476,[1]Страна!$A$2:$B$246,2,0)</f>
        <v>КИТАЙ</v>
      </c>
      <c r="W2476" s="40"/>
      <c r="X2476" s="35"/>
      <c r="Y2476" s="35"/>
      <c r="Z2476" s="36"/>
      <c r="AA2476" s="37"/>
      <c r="AB2476" s="38"/>
      <c r="AC2476" s="39"/>
    </row>
    <row r="2477" spans="1:29" ht="10.5" customHeight="1">
      <c r="A2477" s="25">
        <v>202228</v>
      </c>
      <c r="B2477" s="26" t="s">
        <v>3288</v>
      </c>
      <c r="C2477" s="27">
        <v>10</v>
      </c>
      <c r="D2477" s="27" t="s">
        <v>26</v>
      </c>
      <c r="E2477" s="28">
        <v>170</v>
      </c>
      <c r="F2477" s="28">
        <v>1700</v>
      </c>
      <c r="G2477" s="28">
        <v>51</v>
      </c>
      <c r="H2477" s="28">
        <v>0.1</v>
      </c>
      <c r="I2477" s="28">
        <v>0.13</v>
      </c>
      <c r="J2477" s="29">
        <v>4.6200000000000001E-4</v>
      </c>
      <c r="K2477" s="28">
        <v>1</v>
      </c>
      <c r="L2477" s="28">
        <v>1.3</v>
      </c>
      <c r="M2477" s="29">
        <f>C2477*J2477</f>
        <v>4.62E-3</v>
      </c>
      <c r="N2477" s="30">
        <v>4714033994927</v>
      </c>
      <c r="O2477" s="27">
        <v>85</v>
      </c>
      <c r="P2477" s="27">
        <v>8536</v>
      </c>
      <c r="Q2477" s="27" t="s">
        <v>3266</v>
      </c>
      <c r="R2477" s="31">
        <f>VLOOKUP(Q2477,[1]Страна!D$1:F$120,2,FALSE)</f>
        <v>0.03</v>
      </c>
      <c r="S2477" s="32" t="s">
        <v>28</v>
      </c>
      <c r="T2477" s="27" t="str">
        <f>VLOOKUP(S2477,[1]Страна!$A$2:$B$246,2,0)</f>
        <v>КИТАЙ</v>
      </c>
      <c r="W2477" s="34"/>
      <c r="X2477" s="35"/>
      <c r="Y2477" s="35"/>
      <c r="Z2477" s="36"/>
      <c r="AA2477" s="37"/>
      <c r="AB2477" s="38"/>
      <c r="AC2477" s="39"/>
    </row>
    <row r="2478" spans="1:29" ht="10.5" customHeight="1">
      <c r="A2478" s="25">
        <v>281</v>
      </c>
      <c r="B2478" s="26" t="s">
        <v>3289</v>
      </c>
      <c r="C2478" s="27">
        <v>1</v>
      </c>
      <c r="D2478" s="27" t="s">
        <v>26</v>
      </c>
      <c r="E2478" s="28">
        <v>258</v>
      </c>
      <c r="F2478" s="28">
        <v>258</v>
      </c>
      <c r="G2478" s="28">
        <v>7.7399999999999993</v>
      </c>
      <c r="H2478" s="28">
        <v>0.8</v>
      </c>
      <c r="I2478" s="28">
        <v>1</v>
      </c>
      <c r="J2478" s="29">
        <v>2E-3</v>
      </c>
      <c r="K2478" s="28">
        <v>0.8</v>
      </c>
      <c r="L2478" s="28">
        <v>1</v>
      </c>
      <c r="M2478" s="29">
        <v>2E-3</v>
      </c>
      <c r="N2478" s="30" t="s">
        <v>3290</v>
      </c>
      <c r="O2478" s="27">
        <v>85</v>
      </c>
      <c r="P2478" s="27">
        <v>8536</v>
      </c>
      <c r="Q2478" s="27" t="s">
        <v>3266</v>
      </c>
      <c r="R2478" s="31">
        <f>VLOOKUP(Q2478,[1]Страна!D$1:F$120,2,FALSE)</f>
        <v>0.03</v>
      </c>
      <c r="S2478" s="32" t="s">
        <v>28</v>
      </c>
      <c r="T2478" s="27" t="str">
        <f>VLOOKUP(S2478,[1]Страна!$A$2:$B$246,2,0)</f>
        <v>КИТАЙ</v>
      </c>
      <c r="W2478" s="34"/>
      <c r="X2478" s="35"/>
      <c r="Y2478" s="35"/>
      <c r="Z2478" s="36"/>
      <c r="AA2478" s="37"/>
      <c r="AB2478" s="38"/>
      <c r="AC2478" s="39"/>
    </row>
    <row r="2479" spans="1:29" ht="10.5" customHeight="1">
      <c r="A2479" s="25">
        <v>52491</v>
      </c>
      <c r="B2479" s="26" t="s">
        <v>3291</v>
      </c>
      <c r="C2479" s="27">
        <v>1</v>
      </c>
      <c r="D2479" s="27" t="s">
        <v>26</v>
      </c>
      <c r="E2479" s="28">
        <v>5024</v>
      </c>
      <c r="F2479" s="28">
        <v>5024</v>
      </c>
      <c r="G2479" s="28">
        <v>251.20000000000002</v>
      </c>
      <c r="H2479" s="28">
        <v>2.5</v>
      </c>
      <c r="I2479" s="28">
        <v>3</v>
      </c>
      <c r="J2479" s="29">
        <v>5.5125E-2</v>
      </c>
      <c r="K2479" s="28">
        <v>2.5</v>
      </c>
      <c r="L2479" s="28">
        <v>3</v>
      </c>
      <c r="M2479" s="29">
        <f t="shared" ref="M2479:M2498" si="205">C2479*J2479</f>
        <v>5.5125E-2</v>
      </c>
      <c r="N2479" s="30">
        <v>5055539105400</v>
      </c>
      <c r="O2479" s="27">
        <v>85</v>
      </c>
      <c r="P2479" s="27">
        <v>8516</v>
      </c>
      <c r="Q2479" s="27" t="s">
        <v>97</v>
      </c>
      <c r="R2479" s="31">
        <f>VLOOKUP(Q2479,[1]Страна!D$1:F$120,2,FALSE)</f>
        <v>0.05</v>
      </c>
      <c r="S2479" s="32" t="s">
        <v>28</v>
      </c>
      <c r="T2479" s="27" t="str">
        <f>VLOOKUP(S2479,[1]Страна!$A$2:$B$246,2,0)</f>
        <v>КИТАЙ</v>
      </c>
      <c r="W2479" s="34"/>
      <c r="X2479" s="35"/>
      <c r="Y2479" s="35"/>
      <c r="Z2479" s="36"/>
      <c r="AA2479" s="37"/>
      <c r="AB2479" s="38"/>
      <c r="AC2479" s="39"/>
    </row>
    <row r="2480" spans="1:29" ht="10.5" customHeight="1">
      <c r="A2480" s="25">
        <v>222327</v>
      </c>
      <c r="B2480" s="26" t="s">
        <v>3292</v>
      </c>
      <c r="C2480" s="27">
        <v>1</v>
      </c>
      <c r="D2480" s="27" t="s">
        <v>26</v>
      </c>
      <c r="E2480" s="28">
        <v>3468</v>
      </c>
      <c r="F2480" s="28">
        <v>3468</v>
      </c>
      <c r="G2480" s="28">
        <v>104.03999999999999</v>
      </c>
      <c r="H2480" s="28">
        <v>0.14000000000000001</v>
      </c>
      <c r="I2480" s="28">
        <v>0.25</v>
      </c>
      <c r="J2480" s="29">
        <v>3.5E-4</v>
      </c>
      <c r="K2480" s="28">
        <v>0.14000000000000001</v>
      </c>
      <c r="L2480" s="28">
        <v>0.25</v>
      </c>
      <c r="M2480" s="29">
        <f t="shared" si="205"/>
        <v>3.5E-4</v>
      </c>
      <c r="N2480" s="30">
        <v>0</v>
      </c>
      <c r="O2480" s="27">
        <v>85</v>
      </c>
      <c r="P2480" s="27">
        <v>8516</v>
      </c>
      <c r="Q2480" s="27" t="s">
        <v>3293</v>
      </c>
      <c r="R2480" s="31">
        <f>VLOOKUP(Q2480,[1]Страна!D$1:F$120,2,FALSE)</f>
        <v>0.03</v>
      </c>
      <c r="S2480" s="32" t="s">
        <v>28</v>
      </c>
      <c r="T2480" s="27" t="str">
        <f>VLOOKUP(S2480,[1]Страна!$A$2:$B$246,2,0)</f>
        <v>КИТАЙ</v>
      </c>
      <c r="W2480" s="34"/>
      <c r="X2480" s="35"/>
      <c r="Y2480" s="35"/>
      <c r="Z2480" s="36"/>
      <c r="AA2480" s="37"/>
      <c r="AB2480" s="38"/>
      <c r="AC2480" s="39"/>
    </row>
    <row r="2481" spans="1:29" ht="10.5" customHeight="1">
      <c r="A2481" s="25">
        <v>193304</v>
      </c>
      <c r="B2481" s="26" t="s">
        <v>3294</v>
      </c>
      <c r="C2481" s="27">
        <v>1</v>
      </c>
      <c r="D2481" s="27" t="s">
        <v>26</v>
      </c>
      <c r="E2481" s="28">
        <v>3442</v>
      </c>
      <c r="F2481" s="28">
        <v>3442</v>
      </c>
      <c r="G2481" s="28">
        <v>103.25999999999999</v>
      </c>
      <c r="H2481" s="28">
        <v>0.13200000000000001</v>
      </c>
      <c r="I2481" s="28">
        <v>0.2</v>
      </c>
      <c r="J2481" s="29">
        <v>6.7500000000000004E-4</v>
      </c>
      <c r="K2481" s="28">
        <v>0.13200000000000001</v>
      </c>
      <c r="L2481" s="28">
        <v>0.2</v>
      </c>
      <c r="M2481" s="29">
        <f t="shared" si="205"/>
        <v>6.7500000000000004E-4</v>
      </c>
      <c r="N2481" s="30">
        <v>0</v>
      </c>
      <c r="O2481" s="27">
        <v>85</v>
      </c>
      <c r="P2481" s="27">
        <v>8517</v>
      </c>
      <c r="Q2481" s="27" t="s">
        <v>3293</v>
      </c>
      <c r="R2481" s="31">
        <f>VLOOKUP(Q2481,[1]Страна!D$1:F$120,2,FALSE)</f>
        <v>0.03</v>
      </c>
      <c r="S2481" s="32" t="s">
        <v>28</v>
      </c>
      <c r="T2481" s="27" t="str">
        <f>VLOOKUP(S2481,[1]Страна!$A$2:$B$246,2,0)</f>
        <v>КИТАЙ</v>
      </c>
      <c r="W2481" s="34"/>
      <c r="X2481" s="35"/>
      <c r="Y2481" s="35"/>
      <c r="Z2481" s="36"/>
      <c r="AA2481" s="37"/>
      <c r="AB2481" s="38"/>
      <c r="AC2481" s="39"/>
    </row>
    <row r="2482" spans="1:29" ht="10.5" customHeight="1">
      <c r="A2482" s="25">
        <v>218595</v>
      </c>
      <c r="B2482" s="26" t="s">
        <v>3295</v>
      </c>
      <c r="C2482" s="27">
        <v>4</v>
      </c>
      <c r="D2482" s="27" t="s">
        <v>26</v>
      </c>
      <c r="E2482" s="28">
        <v>4146</v>
      </c>
      <c r="F2482" s="28">
        <v>16584</v>
      </c>
      <c r="G2482" s="28">
        <v>497.52</v>
      </c>
      <c r="H2482" s="28">
        <v>0.1</v>
      </c>
      <c r="I2482" s="28">
        <v>0.15</v>
      </c>
      <c r="J2482" s="29">
        <v>4.55E-4</v>
      </c>
      <c r="K2482" s="28">
        <v>0.4</v>
      </c>
      <c r="L2482" s="28">
        <v>0.6</v>
      </c>
      <c r="M2482" s="29">
        <f t="shared" si="205"/>
        <v>1.82E-3</v>
      </c>
      <c r="N2482" s="30">
        <v>0</v>
      </c>
      <c r="O2482" s="27">
        <v>85</v>
      </c>
      <c r="P2482" s="27">
        <v>8517</v>
      </c>
      <c r="Q2482" s="27" t="s">
        <v>3293</v>
      </c>
      <c r="R2482" s="31">
        <f>VLOOKUP(Q2482,[1]Страна!D$1:F$120,2,FALSE)</f>
        <v>0.03</v>
      </c>
      <c r="S2482" s="32" t="s">
        <v>28</v>
      </c>
      <c r="T2482" s="27" t="str">
        <f>VLOOKUP(S2482,[1]Страна!$A$2:$B$246,2,0)</f>
        <v>КИТАЙ</v>
      </c>
      <c r="W2482" s="34"/>
      <c r="X2482" s="35"/>
      <c r="Y2482" s="35"/>
      <c r="Z2482" s="36"/>
      <c r="AA2482" s="37"/>
      <c r="AB2482" s="38"/>
      <c r="AC2482" s="39"/>
    </row>
    <row r="2483" spans="1:29" ht="10.5" customHeight="1">
      <c r="A2483" s="25">
        <v>218596</v>
      </c>
      <c r="B2483" s="26" t="s">
        <v>3296</v>
      </c>
      <c r="C2483" s="27">
        <v>5</v>
      </c>
      <c r="D2483" s="27" t="s">
        <v>26</v>
      </c>
      <c r="E2483" s="28">
        <v>4146</v>
      </c>
      <c r="F2483" s="28">
        <v>20730</v>
      </c>
      <c r="G2483" s="28">
        <v>621.9</v>
      </c>
      <c r="H2483" s="28">
        <v>0.1</v>
      </c>
      <c r="I2483" s="28">
        <v>0.15</v>
      </c>
      <c r="J2483" s="29">
        <v>4.55E-4</v>
      </c>
      <c r="K2483" s="28">
        <v>0.5</v>
      </c>
      <c r="L2483" s="28">
        <v>0.75</v>
      </c>
      <c r="M2483" s="29">
        <f t="shared" si="205"/>
        <v>2.2750000000000001E-3</v>
      </c>
      <c r="N2483" s="30">
        <v>0</v>
      </c>
      <c r="O2483" s="27">
        <v>85</v>
      </c>
      <c r="P2483" s="27">
        <v>8517</v>
      </c>
      <c r="Q2483" s="27" t="s">
        <v>3293</v>
      </c>
      <c r="R2483" s="31">
        <f>VLOOKUP(Q2483,[1]Страна!D$1:F$120,2,FALSE)</f>
        <v>0.03</v>
      </c>
      <c r="S2483" s="32" t="s">
        <v>28</v>
      </c>
      <c r="T2483" s="27" t="str">
        <f>VLOOKUP(S2483,[1]Страна!$A$2:$B$246,2,0)</f>
        <v>КИТАЙ</v>
      </c>
      <c r="W2483" s="34"/>
      <c r="X2483" s="35"/>
      <c r="Y2483" s="35"/>
      <c r="Z2483" s="36"/>
      <c r="AA2483" s="37"/>
      <c r="AB2483" s="38"/>
      <c r="AC2483" s="39"/>
    </row>
    <row r="2484" spans="1:29" ht="10.5" customHeight="1">
      <c r="A2484" s="25">
        <v>217907</v>
      </c>
      <c r="B2484" s="26" t="s">
        <v>3297</v>
      </c>
      <c r="C2484" s="27">
        <v>2</v>
      </c>
      <c r="D2484" s="27" t="s">
        <v>26</v>
      </c>
      <c r="E2484" s="28">
        <v>426</v>
      </c>
      <c r="F2484" s="28">
        <v>852</v>
      </c>
      <c r="G2484" s="28">
        <v>42.6</v>
      </c>
      <c r="H2484" s="28">
        <v>1.5</v>
      </c>
      <c r="I2484" s="28">
        <v>1.7</v>
      </c>
      <c r="J2484" s="29">
        <v>2.7000000000000001E-3</v>
      </c>
      <c r="K2484" s="28">
        <v>3</v>
      </c>
      <c r="L2484" s="28">
        <v>3.4</v>
      </c>
      <c r="M2484" s="29">
        <f t="shared" si="205"/>
        <v>5.4000000000000003E-3</v>
      </c>
      <c r="N2484" s="30">
        <v>4408282290670</v>
      </c>
      <c r="O2484" s="27">
        <v>84</v>
      </c>
      <c r="P2484" s="27">
        <v>8481</v>
      </c>
      <c r="Q2484" s="27" t="s">
        <v>3298</v>
      </c>
      <c r="R2484" s="31" t="e">
        <f>VLOOKUP(Q2484,[1]Страна!D$1:F$120,2,FALSE)</f>
        <v>#N/A</v>
      </c>
      <c r="S2484" s="32" t="s">
        <v>28</v>
      </c>
      <c r="T2484" s="27" t="str">
        <f>VLOOKUP(S2484,[1]Страна!$A$2:$B$246,2,0)</f>
        <v>КИТАЙ</v>
      </c>
      <c r="W2484" s="34"/>
      <c r="X2484" s="35"/>
      <c r="Y2484" s="35"/>
      <c r="Z2484" s="36"/>
      <c r="AA2484" s="37"/>
      <c r="AB2484" s="38"/>
      <c r="AC2484" s="39"/>
    </row>
    <row r="2485" spans="1:29" ht="10.5" customHeight="1">
      <c r="A2485" s="25">
        <v>208924</v>
      </c>
      <c r="B2485" s="26" t="s">
        <v>3299</v>
      </c>
      <c r="C2485" s="27">
        <v>1</v>
      </c>
      <c r="D2485" s="27" t="s">
        <v>26</v>
      </c>
      <c r="E2485" s="28">
        <v>914</v>
      </c>
      <c r="F2485" s="28">
        <v>914</v>
      </c>
      <c r="G2485" s="28">
        <v>45.7</v>
      </c>
      <c r="H2485" s="28">
        <v>1.42</v>
      </c>
      <c r="I2485" s="28">
        <v>1.7</v>
      </c>
      <c r="J2485" s="29">
        <v>4.62E-3</v>
      </c>
      <c r="K2485" s="28">
        <v>1.42</v>
      </c>
      <c r="L2485" s="28">
        <v>1.7</v>
      </c>
      <c r="M2485" s="29">
        <f t="shared" si="205"/>
        <v>4.62E-3</v>
      </c>
      <c r="N2485" s="30">
        <v>4408282289865</v>
      </c>
      <c r="O2485" s="27">
        <v>84</v>
      </c>
      <c r="P2485" s="27">
        <v>8481</v>
      </c>
      <c r="Q2485" s="27" t="s">
        <v>3298</v>
      </c>
      <c r="R2485" s="31" t="e">
        <f>VLOOKUP(Q2485,[1]Страна!D$1:F$120,2,FALSE)</f>
        <v>#N/A</v>
      </c>
      <c r="S2485" s="32" t="s">
        <v>28</v>
      </c>
      <c r="T2485" s="27" t="str">
        <f>VLOOKUP(S2485,[1]Страна!$A$2:$B$246,2,0)</f>
        <v>КИТАЙ</v>
      </c>
      <c r="W2485" s="34"/>
      <c r="X2485" s="35"/>
      <c r="Y2485" s="35"/>
      <c r="Z2485" s="36"/>
      <c r="AA2485" s="37"/>
      <c r="AB2485" s="38"/>
      <c r="AC2485" s="39"/>
    </row>
    <row r="2486" spans="1:29" ht="10.5" customHeight="1">
      <c r="A2486" s="25">
        <v>208943</v>
      </c>
      <c r="B2486" s="26" t="s">
        <v>3300</v>
      </c>
      <c r="C2486" s="27">
        <v>1</v>
      </c>
      <c r="D2486" s="27" t="s">
        <v>26</v>
      </c>
      <c r="E2486" s="28">
        <v>930</v>
      </c>
      <c r="F2486" s="28">
        <v>930</v>
      </c>
      <c r="G2486" s="28">
        <v>46.5</v>
      </c>
      <c r="H2486" s="28">
        <v>1.071</v>
      </c>
      <c r="I2486" s="28">
        <v>1.571</v>
      </c>
      <c r="J2486" s="29">
        <v>9.3600000000000003E-3</v>
      </c>
      <c r="K2486" s="28">
        <v>1.071</v>
      </c>
      <c r="L2486" s="28">
        <v>1.571</v>
      </c>
      <c r="M2486" s="29">
        <f t="shared" si="205"/>
        <v>9.3600000000000003E-3</v>
      </c>
      <c r="N2486" s="30">
        <v>4408282289827</v>
      </c>
      <c r="O2486" s="27">
        <v>84</v>
      </c>
      <c r="P2486" s="27">
        <v>8481</v>
      </c>
      <c r="Q2486" s="27" t="s">
        <v>3298</v>
      </c>
      <c r="R2486" s="31" t="e">
        <f>VLOOKUP(Q2486,[1]Страна!D$1:F$120,2,FALSE)</f>
        <v>#N/A</v>
      </c>
      <c r="S2486" s="32" t="s">
        <v>28</v>
      </c>
      <c r="T2486" s="27" t="str">
        <f>VLOOKUP(S2486,[1]Страна!$A$2:$B$246,2,0)</f>
        <v>КИТАЙ</v>
      </c>
      <c r="W2486" s="34"/>
      <c r="X2486" s="35"/>
      <c r="Y2486" s="35"/>
      <c r="Z2486" s="36"/>
      <c r="AA2486" s="37"/>
      <c r="AB2486" s="38"/>
      <c r="AC2486" s="39"/>
    </row>
    <row r="2487" spans="1:29" ht="10.5" customHeight="1">
      <c r="A2487" s="25">
        <v>37220</v>
      </c>
      <c r="B2487" s="26" t="s">
        <v>3301</v>
      </c>
      <c r="C2487" s="27">
        <v>1</v>
      </c>
      <c r="D2487" s="27" t="s">
        <v>26</v>
      </c>
      <c r="E2487" s="28">
        <v>3967</v>
      </c>
      <c r="F2487" s="28">
        <v>3967</v>
      </c>
      <c r="G2487" s="28">
        <v>119.00999999999999</v>
      </c>
      <c r="H2487" s="28">
        <v>4.51</v>
      </c>
      <c r="I2487" s="28">
        <v>5.15</v>
      </c>
      <c r="J2487" s="29">
        <v>3.4014999999999997E-2</v>
      </c>
      <c r="K2487" s="28">
        <v>4.51</v>
      </c>
      <c r="L2487" s="28">
        <v>5.15</v>
      </c>
      <c r="M2487" s="29">
        <f t="shared" si="205"/>
        <v>3.4014999999999997E-2</v>
      </c>
      <c r="N2487" s="30">
        <v>4680013310950</v>
      </c>
      <c r="O2487" s="27">
        <v>85</v>
      </c>
      <c r="P2487" s="27">
        <v>8509</v>
      </c>
      <c r="Q2487" s="27" t="s">
        <v>288</v>
      </c>
      <c r="R2487" s="31">
        <f>VLOOKUP(Q2487,[1]Страна!D$1:F$120,2,FALSE)</f>
        <v>0.03</v>
      </c>
      <c r="S2487" s="32" t="s">
        <v>28</v>
      </c>
      <c r="T2487" s="27" t="str">
        <f>VLOOKUP(S2487,[1]Страна!$A$2:$B$246,2,0)</f>
        <v>КИТАЙ</v>
      </c>
      <c r="W2487" s="34"/>
      <c r="X2487" s="35"/>
      <c r="Y2487" s="35"/>
      <c r="Z2487" s="36"/>
      <c r="AA2487" s="37"/>
      <c r="AB2487" s="38"/>
      <c r="AC2487" s="39"/>
    </row>
    <row r="2488" spans="1:29" ht="10.5" customHeight="1">
      <c r="A2488" s="25">
        <v>37219</v>
      </c>
      <c r="B2488" s="26" t="s">
        <v>3302</v>
      </c>
      <c r="C2488" s="27">
        <v>1</v>
      </c>
      <c r="D2488" s="27" t="s">
        <v>26</v>
      </c>
      <c r="E2488" s="28">
        <v>3570</v>
      </c>
      <c r="F2488" s="28">
        <v>3570</v>
      </c>
      <c r="G2488" s="28">
        <v>107.1</v>
      </c>
      <c r="H2488" s="28">
        <v>5.93</v>
      </c>
      <c r="I2488" s="28">
        <v>6.75</v>
      </c>
      <c r="J2488" s="29">
        <v>3.7260000000000001E-2</v>
      </c>
      <c r="K2488" s="28">
        <v>5.93</v>
      </c>
      <c r="L2488" s="28">
        <v>6.75</v>
      </c>
      <c r="M2488" s="29">
        <f t="shared" si="205"/>
        <v>3.7260000000000001E-2</v>
      </c>
      <c r="N2488" s="30">
        <v>4680013310943</v>
      </c>
      <c r="O2488" s="27">
        <v>85</v>
      </c>
      <c r="P2488" s="27">
        <v>8509</v>
      </c>
      <c r="Q2488" s="27" t="s">
        <v>288</v>
      </c>
      <c r="R2488" s="31">
        <f>VLOOKUP(Q2488,[1]Страна!D$1:F$120,2,FALSE)</f>
        <v>0.03</v>
      </c>
      <c r="S2488" s="32" t="s">
        <v>28</v>
      </c>
      <c r="T2488" s="27" t="str">
        <f>VLOOKUP(S2488,[1]Страна!$A$2:$B$246,2,0)</f>
        <v>КИТАЙ</v>
      </c>
      <c r="W2488" s="34"/>
      <c r="X2488" s="35"/>
      <c r="Y2488" s="35"/>
      <c r="Z2488" s="36"/>
      <c r="AA2488" s="37"/>
      <c r="AB2488" s="38"/>
      <c r="AC2488" s="39"/>
    </row>
    <row r="2489" spans="1:29" ht="10.5" customHeight="1">
      <c r="A2489" s="25">
        <v>30700</v>
      </c>
      <c r="B2489" s="26" t="s">
        <v>3303</v>
      </c>
      <c r="C2489" s="27">
        <v>1</v>
      </c>
      <c r="D2489" s="27" t="s">
        <v>1009</v>
      </c>
      <c r="E2489" s="28">
        <v>2456</v>
      </c>
      <c r="F2489" s="28">
        <v>2456</v>
      </c>
      <c r="G2489" s="28">
        <v>73.679999999999993</v>
      </c>
      <c r="H2489" s="28">
        <v>5</v>
      </c>
      <c r="I2489" s="28">
        <v>5.8540000000000001</v>
      </c>
      <c r="J2489" s="29">
        <v>5.1408000000000002E-2</v>
      </c>
      <c r="K2489" s="28">
        <v>5</v>
      </c>
      <c r="L2489" s="28">
        <v>5.8540000000000001</v>
      </c>
      <c r="M2489" s="29">
        <f t="shared" si="205"/>
        <v>5.1408000000000002E-2</v>
      </c>
      <c r="N2489" s="30">
        <v>4680013310561</v>
      </c>
      <c r="O2489" s="27">
        <v>85</v>
      </c>
      <c r="P2489" s="27">
        <v>8509</v>
      </c>
      <c r="Q2489" s="27" t="s">
        <v>288</v>
      </c>
      <c r="R2489" s="31">
        <f>VLOOKUP(Q2489,[1]Страна!D$1:F$120,2,FALSE)</f>
        <v>0.03</v>
      </c>
      <c r="S2489" s="32" t="s">
        <v>28</v>
      </c>
      <c r="T2489" s="27" t="str">
        <f>VLOOKUP(S2489,[1]Страна!$A$2:$B$246,2,0)</f>
        <v>КИТАЙ</v>
      </c>
      <c r="W2489" s="34"/>
      <c r="X2489" s="35"/>
      <c r="Y2489" s="35"/>
      <c r="Z2489" s="36"/>
      <c r="AA2489" s="37"/>
      <c r="AB2489" s="38"/>
      <c r="AC2489" s="39"/>
    </row>
    <row r="2490" spans="1:29" ht="10.5" customHeight="1">
      <c r="A2490" s="25">
        <v>129548</v>
      </c>
      <c r="B2490" s="26" t="s">
        <v>3304</v>
      </c>
      <c r="C2490" s="27">
        <v>1</v>
      </c>
      <c r="D2490" s="27" t="s">
        <v>26</v>
      </c>
      <c r="E2490" s="28">
        <v>4029</v>
      </c>
      <c r="F2490" s="28">
        <v>4029</v>
      </c>
      <c r="G2490" s="28">
        <v>120.86999999999999</v>
      </c>
      <c r="H2490" s="28">
        <v>2.7</v>
      </c>
      <c r="I2490" s="28">
        <v>3</v>
      </c>
      <c r="J2490" s="29">
        <v>3.9100000000000003E-2</v>
      </c>
      <c r="K2490" s="28">
        <v>2.7</v>
      </c>
      <c r="L2490" s="28">
        <v>3</v>
      </c>
      <c r="M2490" s="29">
        <f t="shared" si="205"/>
        <v>3.9100000000000003E-2</v>
      </c>
      <c r="N2490" s="30">
        <v>3838942619816</v>
      </c>
      <c r="O2490" s="27">
        <v>85</v>
      </c>
      <c r="P2490" s="27">
        <v>8509</v>
      </c>
      <c r="Q2490" s="27" t="s">
        <v>288</v>
      </c>
      <c r="R2490" s="31">
        <f>VLOOKUP(Q2490,[1]Страна!D$1:F$120,2,FALSE)</f>
        <v>0.03</v>
      </c>
      <c r="S2490" s="32" t="s">
        <v>457</v>
      </c>
      <c r="T2490" s="27" t="str">
        <f>VLOOKUP(S2490,[1]Страна!$A$2:$B$246,2,0)</f>
        <v xml:space="preserve">БЕЛАРУСЬ </v>
      </c>
      <c r="W2490" s="34"/>
      <c r="X2490" s="35"/>
      <c r="Y2490" s="35"/>
      <c r="Z2490" s="36"/>
      <c r="AA2490" s="37"/>
      <c r="AB2490" s="38"/>
      <c r="AC2490" s="39"/>
    </row>
    <row r="2491" spans="1:29" ht="10.5" customHeight="1">
      <c r="A2491" s="25">
        <v>106462</v>
      </c>
      <c r="B2491" s="26" t="s">
        <v>3305</v>
      </c>
      <c r="C2491" s="27">
        <v>1</v>
      </c>
      <c r="D2491" s="27" t="s">
        <v>26</v>
      </c>
      <c r="E2491" s="28">
        <v>4114</v>
      </c>
      <c r="F2491" s="28">
        <v>4114</v>
      </c>
      <c r="G2491" s="28">
        <v>123.42</v>
      </c>
      <c r="H2491" s="28">
        <v>2.7</v>
      </c>
      <c r="I2491" s="28">
        <v>3</v>
      </c>
      <c r="J2491" s="29">
        <v>3.9899999999999998E-2</v>
      </c>
      <c r="K2491" s="28">
        <v>2.7</v>
      </c>
      <c r="L2491" s="28">
        <v>3</v>
      </c>
      <c r="M2491" s="29">
        <f t="shared" si="205"/>
        <v>3.9899999999999998E-2</v>
      </c>
      <c r="N2491" s="30">
        <v>3838942710926</v>
      </c>
      <c r="O2491" s="27">
        <v>85</v>
      </c>
      <c r="P2491" s="27">
        <v>8509</v>
      </c>
      <c r="Q2491" s="27" t="s">
        <v>288</v>
      </c>
      <c r="R2491" s="31">
        <f>VLOOKUP(Q2491,[1]Страна!D$1:F$120,2,FALSE)</f>
        <v>0.03</v>
      </c>
      <c r="S2491" s="32" t="s">
        <v>28</v>
      </c>
      <c r="T2491" s="27" t="str">
        <f>VLOOKUP(S2491,[1]Страна!$A$2:$B$246,2,0)</f>
        <v>КИТАЙ</v>
      </c>
      <c r="W2491" s="34"/>
      <c r="X2491" s="35"/>
      <c r="Y2491" s="35"/>
      <c r="Z2491" s="36"/>
      <c r="AA2491" s="37"/>
      <c r="AB2491" s="38"/>
      <c r="AC2491" s="39"/>
    </row>
    <row r="2492" spans="1:29" ht="10.5" customHeight="1">
      <c r="A2492" s="25" t="s">
        <v>3306</v>
      </c>
      <c r="B2492" s="26" t="s">
        <v>3307</v>
      </c>
      <c r="C2492" s="27">
        <v>20</v>
      </c>
      <c r="D2492" s="27"/>
      <c r="E2492" s="28">
        <v>16</v>
      </c>
      <c r="F2492" s="28">
        <v>320</v>
      </c>
      <c r="G2492" s="28">
        <v>9.6</v>
      </c>
      <c r="H2492" s="28">
        <v>0.74</v>
      </c>
      <c r="I2492" s="28">
        <v>1</v>
      </c>
      <c r="J2492" s="29">
        <v>3.9899999999999998E-2</v>
      </c>
      <c r="K2492" s="28"/>
      <c r="L2492" s="28"/>
      <c r="M2492" s="29">
        <f t="shared" si="205"/>
        <v>0.79799999999999993</v>
      </c>
      <c r="N2492" s="30"/>
      <c r="O2492" s="27">
        <v>85</v>
      </c>
      <c r="P2492" s="27">
        <v>8509</v>
      </c>
      <c r="Q2492" s="27" t="s">
        <v>288</v>
      </c>
      <c r="R2492" s="31">
        <f>VLOOKUP(Q2492,[1]Страна!D$1:F$120,2,FALSE)</f>
        <v>0.03</v>
      </c>
      <c r="S2492" s="32" t="s">
        <v>506</v>
      </c>
      <c r="T2492" s="27" t="str">
        <f>VLOOKUP(S2492,[1]Страна!$A$2:$B$246,2,0)</f>
        <v xml:space="preserve">СЛОВЕНИЯ </v>
      </c>
      <c r="W2492" s="34"/>
      <c r="X2492" s="35"/>
      <c r="Y2492" s="35"/>
      <c r="Z2492" s="36"/>
      <c r="AA2492" s="37"/>
      <c r="AB2492" s="38"/>
      <c r="AC2492" s="39"/>
    </row>
    <row r="2493" spans="1:29" ht="10.5" customHeight="1">
      <c r="A2493" s="25">
        <v>39089</v>
      </c>
      <c r="B2493" s="26" t="s">
        <v>3308</v>
      </c>
      <c r="C2493" s="27">
        <v>1</v>
      </c>
      <c r="D2493" s="27" t="s">
        <v>26</v>
      </c>
      <c r="E2493" s="28">
        <v>1700</v>
      </c>
      <c r="F2493" s="28">
        <v>1700</v>
      </c>
      <c r="G2493" s="28">
        <v>51</v>
      </c>
      <c r="H2493" s="28">
        <v>2.7</v>
      </c>
      <c r="I2493" s="28">
        <v>3</v>
      </c>
      <c r="J2493" s="29">
        <v>1.1599999999999999E-2</v>
      </c>
      <c r="K2493" s="28">
        <v>2.7</v>
      </c>
      <c r="L2493" s="28">
        <v>3</v>
      </c>
      <c r="M2493" s="29">
        <f t="shared" si="205"/>
        <v>1.1599999999999999E-2</v>
      </c>
      <c r="N2493" s="30">
        <v>5060093239454</v>
      </c>
      <c r="O2493" s="27">
        <v>85</v>
      </c>
      <c r="P2493" s="27">
        <v>8509</v>
      </c>
      <c r="Q2493" s="27" t="s">
        <v>288</v>
      </c>
      <c r="R2493" s="31">
        <f>VLOOKUP(Q2493,[1]Страна!D$1:F$120,2,FALSE)</f>
        <v>0.03</v>
      </c>
      <c r="S2493" s="32" t="s">
        <v>28</v>
      </c>
      <c r="T2493" s="27" t="str">
        <f>VLOOKUP(S2493,[1]Страна!$A$2:$B$246,2,0)</f>
        <v>КИТАЙ</v>
      </c>
      <c r="W2493" s="34"/>
      <c r="X2493" s="35"/>
      <c r="Y2493" s="35"/>
      <c r="Z2493" s="36"/>
      <c r="AA2493" s="37"/>
      <c r="AB2493" s="38"/>
      <c r="AC2493" s="39"/>
    </row>
    <row r="2494" spans="1:29" ht="10.5" customHeight="1">
      <c r="A2494" s="25">
        <v>42880</v>
      </c>
      <c r="B2494" s="26" t="s">
        <v>3309</v>
      </c>
      <c r="C2494" s="27">
        <v>1</v>
      </c>
      <c r="D2494" s="27" t="s">
        <v>26</v>
      </c>
      <c r="E2494" s="28">
        <v>2210</v>
      </c>
      <c r="F2494" s="28">
        <v>2210</v>
      </c>
      <c r="G2494" s="28">
        <v>66.3</v>
      </c>
      <c r="H2494" s="28">
        <v>1.6</v>
      </c>
      <c r="I2494" s="28">
        <v>2</v>
      </c>
      <c r="J2494" s="29">
        <v>1.7080999999999999E-2</v>
      </c>
      <c r="K2494" s="28">
        <v>1.6</v>
      </c>
      <c r="L2494" s="28">
        <v>2</v>
      </c>
      <c r="M2494" s="29">
        <f t="shared" si="205"/>
        <v>1.7080999999999999E-2</v>
      </c>
      <c r="N2494" s="30">
        <v>4895156852285</v>
      </c>
      <c r="O2494" s="27">
        <v>85</v>
      </c>
      <c r="P2494" s="27">
        <v>8509</v>
      </c>
      <c r="Q2494" s="27" t="s">
        <v>288</v>
      </c>
      <c r="R2494" s="31">
        <f>VLOOKUP(Q2494,[1]Страна!D$1:F$120,2,FALSE)</f>
        <v>0.03</v>
      </c>
      <c r="S2494" s="32" t="s">
        <v>28</v>
      </c>
      <c r="T2494" s="27" t="str">
        <f>VLOOKUP(S2494,[1]Страна!$A$2:$B$246,2,0)</f>
        <v>КИТАЙ</v>
      </c>
      <c r="W2494" s="34"/>
      <c r="X2494" s="35"/>
      <c r="Y2494" s="35"/>
      <c r="Z2494" s="36"/>
      <c r="AA2494" s="37"/>
      <c r="AB2494" s="38"/>
      <c r="AC2494" s="39"/>
    </row>
    <row r="2495" spans="1:29" ht="10.5" customHeight="1">
      <c r="A2495" s="25">
        <v>7800</v>
      </c>
      <c r="B2495" s="26" t="s">
        <v>3310</v>
      </c>
      <c r="C2495" s="27">
        <v>1</v>
      </c>
      <c r="D2495" s="27" t="s">
        <v>26</v>
      </c>
      <c r="E2495" s="28">
        <v>2338</v>
      </c>
      <c r="F2495" s="28">
        <v>2338</v>
      </c>
      <c r="G2495" s="28">
        <v>70.14</v>
      </c>
      <c r="H2495" s="28">
        <v>3.2</v>
      </c>
      <c r="I2495" s="28">
        <v>5</v>
      </c>
      <c r="J2495" s="29">
        <v>2.9172E-2</v>
      </c>
      <c r="K2495" s="28">
        <v>3.2</v>
      </c>
      <c r="L2495" s="28">
        <v>5</v>
      </c>
      <c r="M2495" s="29">
        <f t="shared" si="205"/>
        <v>2.9172E-2</v>
      </c>
      <c r="N2495" s="30">
        <v>4897020991021</v>
      </c>
      <c r="O2495" s="27">
        <v>85</v>
      </c>
      <c r="P2495" s="27">
        <v>8509</v>
      </c>
      <c r="Q2495" s="27" t="s">
        <v>288</v>
      </c>
      <c r="R2495" s="31">
        <f>VLOOKUP(Q2495,[1]Страна!D$1:F$120,2,FALSE)</f>
        <v>0.03</v>
      </c>
      <c r="S2495" s="32" t="s">
        <v>28</v>
      </c>
      <c r="T2495" s="27" t="str">
        <f>VLOOKUP(S2495,[1]Страна!$A$2:$B$246,2,0)</f>
        <v>КИТАЙ</v>
      </c>
      <c r="W2495" s="34"/>
      <c r="X2495" s="35"/>
      <c r="Y2495" s="35"/>
      <c r="Z2495" s="36"/>
      <c r="AA2495" s="37"/>
      <c r="AB2495" s="38"/>
      <c r="AC2495" s="39"/>
    </row>
    <row r="2496" spans="1:29" ht="10.5" customHeight="1">
      <c r="A2496" s="25">
        <v>106497</v>
      </c>
      <c r="B2496" s="26" t="s">
        <v>3311</v>
      </c>
      <c r="C2496" s="27">
        <v>1</v>
      </c>
      <c r="D2496" s="27" t="s">
        <v>26</v>
      </c>
      <c r="E2496" s="28">
        <v>2244</v>
      </c>
      <c r="F2496" s="28">
        <v>2244</v>
      </c>
      <c r="G2496" s="28">
        <v>67.319999999999993</v>
      </c>
      <c r="H2496" s="28">
        <v>4.5</v>
      </c>
      <c r="I2496" s="28">
        <v>5</v>
      </c>
      <c r="J2496" s="29">
        <v>2.5600000000000001E-2</v>
      </c>
      <c r="K2496" s="28">
        <v>4.5</v>
      </c>
      <c r="L2496" s="28">
        <v>5</v>
      </c>
      <c r="M2496" s="29">
        <f t="shared" si="205"/>
        <v>2.5600000000000001E-2</v>
      </c>
      <c r="N2496" s="30">
        <v>4607159822185</v>
      </c>
      <c r="O2496" s="27">
        <v>85</v>
      </c>
      <c r="P2496" s="27">
        <v>8509</v>
      </c>
      <c r="Q2496" s="27" t="s">
        <v>288</v>
      </c>
      <c r="R2496" s="31">
        <f>VLOOKUP(Q2496,[1]Страна!D$1:F$120,2,FALSE)</f>
        <v>0.03</v>
      </c>
      <c r="S2496" s="32" t="s">
        <v>47</v>
      </c>
      <c r="T2496" s="27" t="str">
        <f>VLOOKUP(S2496,[1]Страна!$A$2:$B$246,2,0)</f>
        <v>РОССИЯ</v>
      </c>
      <c r="W2496" s="34"/>
      <c r="X2496" s="35"/>
      <c r="Y2496" s="35"/>
      <c r="Z2496" s="36"/>
      <c r="AA2496" s="37"/>
      <c r="AB2496" s="38"/>
      <c r="AC2496" s="39"/>
    </row>
    <row r="2497" spans="1:29" ht="10.5" customHeight="1">
      <c r="A2497" s="25">
        <v>126230</v>
      </c>
      <c r="B2497" s="26" t="s">
        <v>3312</v>
      </c>
      <c r="C2497" s="27">
        <v>2</v>
      </c>
      <c r="D2497" s="27" t="s">
        <v>26</v>
      </c>
      <c r="E2497" s="28">
        <v>2763</v>
      </c>
      <c r="F2497" s="28">
        <v>5526</v>
      </c>
      <c r="G2497" s="28">
        <v>165.78</v>
      </c>
      <c r="H2497" s="28">
        <v>5.4</v>
      </c>
      <c r="I2497" s="28">
        <v>6</v>
      </c>
      <c r="J2497" s="29">
        <v>2.4799999999999999E-2</v>
      </c>
      <c r="K2497" s="28">
        <v>10.8</v>
      </c>
      <c r="L2497" s="28">
        <v>12</v>
      </c>
      <c r="M2497" s="29">
        <f t="shared" si="205"/>
        <v>4.9599999999999998E-2</v>
      </c>
      <c r="N2497" s="30">
        <v>4607159822222</v>
      </c>
      <c r="O2497" s="27">
        <v>85</v>
      </c>
      <c r="P2497" s="27">
        <v>8509</v>
      </c>
      <c r="Q2497" s="27" t="s">
        <v>288</v>
      </c>
      <c r="R2497" s="31">
        <f>VLOOKUP(Q2497,[1]Страна!D$1:F$120,2,FALSE)</f>
        <v>0.03</v>
      </c>
      <c r="S2497" s="32" t="s">
        <v>47</v>
      </c>
      <c r="T2497" s="27" t="str">
        <f>VLOOKUP(S2497,[1]Страна!$A$2:$B$246,2,0)</f>
        <v>РОССИЯ</v>
      </c>
      <c r="W2497" s="34"/>
      <c r="X2497" s="35"/>
      <c r="Y2497" s="35"/>
      <c r="Z2497" s="36"/>
      <c r="AA2497" s="37"/>
      <c r="AB2497" s="38"/>
      <c r="AC2497" s="39"/>
    </row>
    <row r="2498" spans="1:29" ht="10.5" customHeight="1">
      <c r="A2498" s="25">
        <v>218027</v>
      </c>
      <c r="B2498" s="26" t="s">
        <v>3313</v>
      </c>
      <c r="C2498" s="27">
        <v>1</v>
      </c>
      <c r="D2498" s="27" t="s">
        <v>26</v>
      </c>
      <c r="E2498" s="28">
        <v>1360</v>
      </c>
      <c r="F2498" s="28">
        <v>1360</v>
      </c>
      <c r="G2498" s="28">
        <v>40.799999999999997</v>
      </c>
      <c r="H2498" s="28">
        <v>2.7</v>
      </c>
      <c r="I2498" s="28">
        <v>3</v>
      </c>
      <c r="J2498" s="29">
        <v>1.2648E-2</v>
      </c>
      <c r="K2498" s="28">
        <v>2.7</v>
      </c>
      <c r="L2498" s="28">
        <v>3</v>
      </c>
      <c r="M2498" s="29">
        <f t="shared" si="205"/>
        <v>1.2648E-2</v>
      </c>
      <c r="N2498" s="30">
        <v>4895156883333</v>
      </c>
      <c r="O2498" s="27">
        <v>85</v>
      </c>
      <c r="P2498" s="27">
        <v>8509</v>
      </c>
      <c r="Q2498" s="27" t="s">
        <v>288</v>
      </c>
      <c r="R2498" s="31">
        <f>VLOOKUP(Q2498,[1]Страна!D$1:F$120,2,FALSE)</f>
        <v>0.03</v>
      </c>
      <c r="S2498" s="32" t="s">
        <v>28</v>
      </c>
      <c r="T2498" s="27" t="str">
        <f>VLOOKUP(S2498,[1]Страна!$A$2:$B$246,2,0)</f>
        <v>КИТАЙ</v>
      </c>
      <c r="W2498" s="34"/>
      <c r="X2498" s="35"/>
      <c r="Y2498" s="35"/>
      <c r="Z2498" s="36"/>
      <c r="AA2498" s="37"/>
      <c r="AB2498" s="38"/>
      <c r="AC2498" s="39"/>
    </row>
    <row r="2499" spans="1:29" ht="10.5" customHeight="1">
      <c r="A2499" s="41">
        <v>37066</v>
      </c>
      <c r="B2499" s="42" t="s">
        <v>3314</v>
      </c>
      <c r="C2499" s="43">
        <v>3</v>
      </c>
      <c r="D2499" s="44" t="s">
        <v>26</v>
      </c>
      <c r="E2499" s="45">
        <v>1</v>
      </c>
      <c r="F2499" s="45">
        <v>3</v>
      </c>
      <c r="G2499" s="46">
        <v>0.21000000000000002</v>
      </c>
      <c r="H2499" s="46">
        <v>23</v>
      </c>
      <c r="I2499" s="46">
        <v>24.3</v>
      </c>
      <c r="J2499" s="47">
        <v>0.13850999999999999</v>
      </c>
      <c r="K2499" s="46">
        <v>69</v>
      </c>
      <c r="L2499" s="46">
        <v>72.900000000000006</v>
      </c>
      <c r="M2499" s="47">
        <v>0.41552999999999995</v>
      </c>
      <c r="N2499" s="48" t="s">
        <v>3315</v>
      </c>
      <c r="O2499" s="49">
        <v>84</v>
      </c>
      <c r="P2499" s="49">
        <v>8415</v>
      </c>
      <c r="Q2499" s="49" t="s">
        <v>1388</v>
      </c>
      <c r="R2499" s="50">
        <v>7.0000000000000007E-2</v>
      </c>
      <c r="S2499" s="51" t="s">
        <v>28</v>
      </c>
      <c r="T2499" s="27" t="str">
        <f>VLOOKUP(S2499,[1]Страна!$A$2:$B$246,2,0)</f>
        <v>КИТАЙ</v>
      </c>
      <c r="W2499" s="34"/>
      <c r="X2499" s="35"/>
      <c r="Y2499" s="35"/>
      <c r="Z2499" s="36"/>
      <c r="AA2499" s="37"/>
      <c r="AB2499" s="38"/>
      <c r="AC2499" s="39"/>
    </row>
    <row r="2500" spans="1:29" ht="10.5" customHeight="1">
      <c r="A2500" s="41">
        <v>37449</v>
      </c>
      <c r="B2500" s="42" t="s">
        <v>3316</v>
      </c>
      <c r="C2500" s="43">
        <v>5</v>
      </c>
      <c r="D2500" s="44" t="s">
        <v>26</v>
      </c>
      <c r="E2500" s="45">
        <v>1</v>
      </c>
      <c r="F2500" s="45">
        <v>5</v>
      </c>
      <c r="G2500" s="46">
        <v>0.35000000000000003</v>
      </c>
      <c r="H2500" s="46">
        <v>26</v>
      </c>
      <c r="I2500" s="46">
        <v>27.2</v>
      </c>
      <c r="J2500" s="47">
        <v>0.13850999999999999</v>
      </c>
      <c r="K2500" s="46">
        <v>130</v>
      </c>
      <c r="L2500" s="46">
        <v>136</v>
      </c>
      <c r="M2500" s="47">
        <v>0.69255</v>
      </c>
      <c r="N2500" s="48" t="s">
        <v>3317</v>
      </c>
      <c r="O2500" s="49">
        <v>84</v>
      </c>
      <c r="P2500" s="49">
        <v>8415</v>
      </c>
      <c r="Q2500" s="49" t="s">
        <v>1388</v>
      </c>
      <c r="R2500" s="50">
        <v>7.0000000000000007E-2</v>
      </c>
      <c r="S2500" s="51" t="s">
        <v>28</v>
      </c>
      <c r="T2500" s="27" t="str">
        <f>VLOOKUP(S2500,[1]Страна!$A$2:$B$246,2,0)</f>
        <v>КИТАЙ</v>
      </c>
      <c r="W2500" s="40"/>
      <c r="X2500" s="35"/>
      <c r="Y2500" s="35"/>
      <c r="Z2500" s="36"/>
      <c r="AA2500" s="37"/>
      <c r="AB2500" s="38"/>
      <c r="AC2500" s="39"/>
    </row>
    <row r="2501" spans="1:29" ht="10.5" customHeight="1">
      <c r="A2501" s="41">
        <v>37451</v>
      </c>
      <c r="B2501" s="42" t="s">
        <v>3318</v>
      </c>
      <c r="C2501" s="43">
        <v>3</v>
      </c>
      <c r="D2501" s="44" t="s">
        <v>26</v>
      </c>
      <c r="E2501" s="45">
        <v>1</v>
      </c>
      <c r="F2501" s="45">
        <v>3</v>
      </c>
      <c r="G2501" s="46">
        <v>0.21000000000000002</v>
      </c>
      <c r="H2501" s="46">
        <v>26</v>
      </c>
      <c r="I2501" s="46">
        <v>28.4</v>
      </c>
      <c r="J2501" s="47">
        <v>0.142924</v>
      </c>
      <c r="K2501" s="46">
        <v>78</v>
      </c>
      <c r="L2501" s="46">
        <v>85.199999999999989</v>
      </c>
      <c r="M2501" s="47">
        <v>0.42877199999999999</v>
      </c>
      <c r="N2501" s="48" t="s">
        <v>3319</v>
      </c>
      <c r="O2501" s="49">
        <v>84</v>
      </c>
      <c r="P2501" s="49">
        <v>8415</v>
      </c>
      <c r="Q2501" s="49" t="s">
        <v>1388</v>
      </c>
      <c r="R2501" s="50">
        <v>7.0000000000000007E-2</v>
      </c>
      <c r="S2501" s="51" t="s">
        <v>28</v>
      </c>
      <c r="T2501" s="27" t="str">
        <f>VLOOKUP(S2501,[1]Страна!$A$2:$B$246,2,0)</f>
        <v>КИТАЙ</v>
      </c>
      <c r="W2501" s="40"/>
      <c r="X2501" s="35"/>
      <c r="Y2501" s="35"/>
      <c r="Z2501" s="36"/>
      <c r="AA2501" s="37"/>
      <c r="AB2501" s="38"/>
      <c r="AC2501" s="39"/>
    </row>
    <row r="2502" spans="1:29" ht="10.5" customHeight="1">
      <c r="A2502" s="25" t="s">
        <v>3320</v>
      </c>
      <c r="B2502" s="26" t="s">
        <v>3321</v>
      </c>
      <c r="C2502" s="27">
        <v>10</v>
      </c>
      <c r="D2502" s="27" t="s">
        <v>26</v>
      </c>
      <c r="E2502" s="28">
        <v>9828.9</v>
      </c>
      <c r="F2502" s="28">
        <v>98289</v>
      </c>
      <c r="G2502" s="28">
        <v>1965.78</v>
      </c>
      <c r="H2502" s="28">
        <v>33.5</v>
      </c>
      <c r="I2502" s="28">
        <v>38.5</v>
      </c>
      <c r="J2502" s="29">
        <v>0.24099999999999999</v>
      </c>
      <c r="K2502" s="28"/>
      <c r="L2502" s="28"/>
      <c r="M2502" s="29"/>
      <c r="N2502" s="30"/>
      <c r="O2502" s="27">
        <v>84</v>
      </c>
      <c r="P2502" s="27">
        <v>8415</v>
      </c>
      <c r="Q2502" s="27" t="s">
        <v>1388</v>
      </c>
      <c r="R2502" s="31">
        <f>VLOOKUP(Q2502,[1]Страна!D$1:F$120,2,FALSE)</f>
        <v>7.0000000000000007E-2</v>
      </c>
      <c r="S2502" s="32" t="s">
        <v>28</v>
      </c>
      <c r="T2502" s="27" t="str">
        <f>VLOOKUP(S2502,[1]Страна!$A$2:$B$246,2,0)</f>
        <v>КИТАЙ</v>
      </c>
      <c r="W2502" s="40"/>
      <c r="X2502" s="35"/>
      <c r="Y2502" s="35"/>
      <c r="Z2502" s="36"/>
      <c r="AA2502" s="37"/>
      <c r="AB2502" s="38"/>
      <c r="AC2502" s="39"/>
    </row>
    <row r="2503" spans="1:29" ht="10.5" customHeight="1">
      <c r="A2503" s="25" t="s">
        <v>3322</v>
      </c>
      <c r="B2503" s="26" t="s">
        <v>3323</v>
      </c>
      <c r="C2503" s="27">
        <v>3</v>
      </c>
      <c r="D2503" s="27" t="s">
        <v>26</v>
      </c>
      <c r="E2503" s="28">
        <v>15852.87</v>
      </c>
      <c r="F2503" s="28">
        <v>47558.61</v>
      </c>
      <c r="G2503" s="28">
        <v>951.17219999999998</v>
      </c>
      <c r="H2503" s="28">
        <v>45.5</v>
      </c>
      <c r="I2503" s="28">
        <v>51.5</v>
      </c>
      <c r="J2503" s="29">
        <v>0.36099999999999999</v>
      </c>
      <c r="K2503" s="28"/>
      <c r="L2503" s="28"/>
      <c r="M2503" s="29"/>
      <c r="N2503" s="30"/>
      <c r="O2503" s="27">
        <v>84</v>
      </c>
      <c r="P2503" s="27">
        <v>8415</v>
      </c>
      <c r="Q2503" s="27" t="s">
        <v>1388</v>
      </c>
      <c r="R2503" s="31">
        <f>VLOOKUP(Q2503,[1]Страна!D$1:F$120,2,FALSE)</f>
        <v>7.0000000000000007E-2</v>
      </c>
      <c r="S2503" s="32" t="s">
        <v>28</v>
      </c>
      <c r="T2503" s="27" t="str">
        <f>VLOOKUP(S2503,[1]Страна!$A$2:$B$246,2,0)</f>
        <v>КИТАЙ</v>
      </c>
      <c r="W2503" s="34"/>
      <c r="X2503" s="35"/>
      <c r="Y2503" s="35"/>
      <c r="Z2503" s="36"/>
      <c r="AA2503" s="37"/>
      <c r="AB2503" s="38"/>
      <c r="AC2503" s="39"/>
    </row>
    <row r="2504" spans="1:29" ht="10.5" customHeight="1">
      <c r="A2504" s="25" t="s">
        <v>3324</v>
      </c>
      <c r="B2504" s="26" t="s">
        <v>3325</v>
      </c>
      <c r="C2504" s="27">
        <v>10</v>
      </c>
      <c r="D2504" s="27" t="s">
        <v>26</v>
      </c>
      <c r="E2504" s="28">
        <v>19814.580000000002</v>
      </c>
      <c r="F2504" s="28">
        <v>198145.80000000002</v>
      </c>
      <c r="G2504" s="28">
        <v>3962.9160000000006</v>
      </c>
      <c r="H2504" s="28">
        <v>48.5</v>
      </c>
      <c r="I2504" s="28">
        <v>54.5</v>
      </c>
      <c r="J2504" s="29">
        <v>0.45200000000000001</v>
      </c>
      <c r="K2504" s="28"/>
      <c r="L2504" s="28"/>
      <c r="M2504" s="29"/>
      <c r="N2504" s="30"/>
      <c r="O2504" s="27">
        <v>84</v>
      </c>
      <c r="P2504" s="27">
        <v>8415</v>
      </c>
      <c r="Q2504" s="27" t="s">
        <v>1388</v>
      </c>
      <c r="R2504" s="31">
        <f>VLOOKUP(Q2504,[1]Страна!D$1:F$120,2,FALSE)</f>
        <v>7.0000000000000007E-2</v>
      </c>
      <c r="S2504" s="32" t="s">
        <v>28</v>
      </c>
      <c r="T2504" s="27" t="str">
        <f>VLOOKUP(S2504,[1]Страна!$A$2:$B$246,2,0)</f>
        <v>КИТАЙ</v>
      </c>
      <c r="W2504" s="34"/>
      <c r="X2504" s="35"/>
      <c r="Y2504" s="35"/>
      <c r="Z2504" s="36"/>
      <c r="AA2504" s="37"/>
      <c r="AB2504" s="38"/>
      <c r="AC2504" s="39"/>
    </row>
    <row r="2505" spans="1:29" ht="10.5" customHeight="1">
      <c r="A2505" s="25" t="s">
        <v>3326</v>
      </c>
      <c r="B2505" s="26" t="s">
        <v>3327</v>
      </c>
      <c r="C2505" s="27">
        <v>20</v>
      </c>
      <c r="D2505" s="27" t="s">
        <v>26</v>
      </c>
      <c r="E2505" s="28">
        <v>7290.27</v>
      </c>
      <c r="F2505" s="28">
        <v>145805.40000000002</v>
      </c>
      <c r="G2505" s="28">
        <v>2916.1080000000006</v>
      </c>
      <c r="H2505" s="28">
        <v>28.5</v>
      </c>
      <c r="I2505" s="28">
        <v>33.5</v>
      </c>
      <c r="J2505" s="29">
        <v>0.27</v>
      </c>
      <c r="K2505" s="28"/>
      <c r="L2505" s="28"/>
      <c r="M2505" s="29"/>
      <c r="N2505" s="30"/>
      <c r="O2505" s="27">
        <v>84</v>
      </c>
      <c r="P2505" s="27">
        <v>8415</v>
      </c>
      <c r="Q2505" s="27" t="s">
        <v>1388</v>
      </c>
      <c r="R2505" s="31">
        <f>VLOOKUP(Q2505,[1]Страна!D$1:F$120,2,FALSE)</f>
        <v>7.0000000000000007E-2</v>
      </c>
      <c r="S2505" s="32" t="s">
        <v>28</v>
      </c>
      <c r="T2505" s="27" t="str">
        <f>VLOOKUP(S2505,[1]Страна!$A$2:$B$246,2,0)</f>
        <v>КИТАЙ</v>
      </c>
      <c r="W2505" s="34"/>
      <c r="X2505" s="35"/>
      <c r="Y2505" s="35"/>
      <c r="Z2505" s="36"/>
      <c r="AA2505" s="37"/>
      <c r="AB2505" s="38"/>
      <c r="AC2505" s="39"/>
    </row>
    <row r="2506" spans="1:29" ht="10.5" customHeight="1">
      <c r="A2506" s="25" t="s">
        <v>3328</v>
      </c>
      <c r="B2506" s="26" t="s">
        <v>3329</v>
      </c>
      <c r="C2506" s="27">
        <v>20</v>
      </c>
      <c r="D2506" s="27" t="s">
        <v>26</v>
      </c>
      <c r="E2506" s="28">
        <v>7953.57</v>
      </c>
      <c r="F2506" s="28">
        <v>159071.4</v>
      </c>
      <c r="G2506" s="28">
        <v>3181.4279999999999</v>
      </c>
      <c r="H2506" s="28">
        <v>30.5</v>
      </c>
      <c r="I2506" s="28">
        <v>35.5</v>
      </c>
      <c r="J2506" s="29">
        <v>0.217</v>
      </c>
      <c r="K2506" s="28"/>
      <c r="L2506" s="28"/>
      <c r="M2506" s="29"/>
      <c r="N2506" s="30"/>
      <c r="O2506" s="27">
        <v>84</v>
      </c>
      <c r="P2506" s="27">
        <v>8415</v>
      </c>
      <c r="Q2506" s="27" t="s">
        <v>1388</v>
      </c>
      <c r="R2506" s="31">
        <f>VLOOKUP(Q2506,[1]Страна!D$1:F$120,2,FALSE)</f>
        <v>7.0000000000000007E-2</v>
      </c>
      <c r="S2506" s="32" t="s">
        <v>28</v>
      </c>
      <c r="T2506" s="27" t="str">
        <f>VLOOKUP(S2506,[1]Страна!$A$2:$B$246,2,0)</f>
        <v>КИТАЙ</v>
      </c>
      <c r="W2506" s="34"/>
      <c r="X2506" s="35"/>
      <c r="Y2506" s="35"/>
      <c r="Z2506" s="36"/>
      <c r="AA2506" s="37"/>
      <c r="AB2506" s="38"/>
      <c r="AC2506" s="39"/>
    </row>
    <row r="2507" spans="1:29" ht="10.5" customHeight="1">
      <c r="A2507" s="41">
        <v>190910</v>
      </c>
      <c r="B2507" s="42" t="s">
        <v>3330</v>
      </c>
      <c r="C2507" s="43">
        <v>3</v>
      </c>
      <c r="D2507" s="44" t="s">
        <v>26</v>
      </c>
      <c r="E2507" s="45">
        <v>8828</v>
      </c>
      <c r="F2507" s="45">
        <v>26484</v>
      </c>
      <c r="G2507" s="46">
        <v>1853.88</v>
      </c>
      <c r="H2507" s="46">
        <v>9</v>
      </c>
      <c r="I2507" s="46">
        <v>10</v>
      </c>
      <c r="J2507" s="47">
        <v>6.6749000000000003E-2</v>
      </c>
      <c r="K2507" s="46">
        <v>27</v>
      </c>
      <c r="L2507" s="46">
        <v>30</v>
      </c>
      <c r="M2507" s="47">
        <v>0.20024700000000001</v>
      </c>
      <c r="N2507" s="48" t="s">
        <v>3331</v>
      </c>
      <c r="O2507" s="49">
        <v>84</v>
      </c>
      <c r="P2507" s="49">
        <v>8415</v>
      </c>
      <c r="Q2507" s="49" t="s">
        <v>1388</v>
      </c>
      <c r="R2507" s="50">
        <v>7.0000000000000007E-2</v>
      </c>
      <c r="S2507" s="51" t="s">
        <v>28</v>
      </c>
      <c r="T2507" s="27" t="str">
        <f>VLOOKUP(S2507,[1]Страна!$A$2:$B$246,2,0)</f>
        <v>КИТАЙ</v>
      </c>
      <c r="W2507" s="34"/>
      <c r="X2507" s="35"/>
      <c r="Y2507" s="35"/>
      <c r="Z2507" s="36"/>
      <c r="AA2507" s="37"/>
      <c r="AB2507" s="38"/>
      <c r="AC2507" s="39"/>
    </row>
    <row r="2508" spans="1:29" ht="10.5" customHeight="1">
      <c r="A2508" s="41">
        <v>209513</v>
      </c>
      <c r="B2508" s="42" t="s">
        <v>3332</v>
      </c>
      <c r="C2508" s="43">
        <v>3</v>
      </c>
      <c r="D2508" s="44" t="s">
        <v>26</v>
      </c>
      <c r="E2508" s="45">
        <v>1</v>
      </c>
      <c r="F2508" s="45">
        <v>3</v>
      </c>
      <c r="G2508" s="46">
        <v>0.21000000000000002</v>
      </c>
      <c r="H2508" s="46">
        <v>22.5</v>
      </c>
      <c r="I2508" s="46">
        <v>25</v>
      </c>
      <c r="J2508" s="47">
        <v>0.142924</v>
      </c>
      <c r="K2508" s="46">
        <v>67.5</v>
      </c>
      <c r="L2508" s="46">
        <v>75</v>
      </c>
      <c r="M2508" s="47">
        <v>0.42877199999999999</v>
      </c>
      <c r="N2508" s="48" t="s">
        <v>3333</v>
      </c>
      <c r="O2508" s="49">
        <v>84</v>
      </c>
      <c r="P2508" s="49">
        <v>8415</v>
      </c>
      <c r="Q2508" s="49" t="s">
        <v>1388</v>
      </c>
      <c r="R2508" s="50">
        <v>7.0000000000000007E-2</v>
      </c>
      <c r="S2508" s="51" t="s">
        <v>28</v>
      </c>
      <c r="T2508" s="27" t="str">
        <f>VLOOKUP(S2508,[1]Страна!$A$2:$B$246,2,0)</f>
        <v>КИТАЙ</v>
      </c>
      <c r="W2508" s="40"/>
      <c r="X2508" s="35"/>
      <c r="Y2508" s="35"/>
      <c r="Z2508" s="36"/>
      <c r="AA2508" s="37"/>
      <c r="AB2508" s="38"/>
      <c r="AC2508" s="39"/>
    </row>
    <row r="2509" spans="1:29" ht="10.5" customHeight="1">
      <c r="A2509" s="41">
        <v>37447</v>
      </c>
      <c r="B2509" s="42" t="s">
        <v>3334</v>
      </c>
      <c r="C2509" s="43">
        <v>3</v>
      </c>
      <c r="D2509" s="44" t="s">
        <v>26</v>
      </c>
      <c r="E2509" s="45">
        <v>8476</v>
      </c>
      <c r="F2509" s="45">
        <v>25428</v>
      </c>
      <c r="G2509" s="46">
        <v>1779.9600000000003</v>
      </c>
      <c r="H2509" s="46">
        <v>8</v>
      </c>
      <c r="I2509" s="46">
        <v>9</v>
      </c>
      <c r="J2509" s="47">
        <v>7.6419000000000001E-2</v>
      </c>
      <c r="K2509" s="46">
        <v>24</v>
      </c>
      <c r="L2509" s="46">
        <v>27</v>
      </c>
      <c r="M2509" s="47">
        <v>0.22925699999999999</v>
      </c>
      <c r="N2509" s="48" t="s">
        <v>3335</v>
      </c>
      <c r="O2509" s="49">
        <v>84</v>
      </c>
      <c r="P2509" s="49">
        <v>8415</v>
      </c>
      <c r="Q2509" s="49" t="s">
        <v>1388</v>
      </c>
      <c r="R2509" s="50">
        <v>7.0000000000000007E-2</v>
      </c>
      <c r="S2509" s="51" t="s">
        <v>28</v>
      </c>
      <c r="T2509" s="27" t="str">
        <f>VLOOKUP(S2509,[1]Страна!$A$2:$B$246,2,0)</f>
        <v>КИТАЙ</v>
      </c>
      <c r="W2509" s="40"/>
      <c r="X2509" s="35"/>
      <c r="Y2509" s="35"/>
      <c r="Z2509" s="36"/>
      <c r="AA2509" s="37"/>
      <c r="AB2509" s="38"/>
      <c r="AC2509" s="39"/>
    </row>
    <row r="2510" spans="1:29" ht="10.5" customHeight="1">
      <c r="A2510" s="41">
        <v>190911</v>
      </c>
      <c r="B2510" s="42" t="s">
        <v>3336</v>
      </c>
      <c r="C2510" s="43">
        <v>3</v>
      </c>
      <c r="D2510" s="44" t="s">
        <v>26</v>
      </c>
      <c r="E2510" s="45">
        <v>9631</v>
      </c>
      <c r="F2510" s="45">
        <v>28893</v>
      </c>
      <c r="G2510" s="46">
        <v>2022.5100000000002</v>
      </c>
      <c r="H2510" s="46">
        <v>9</v>
      </c>
      <c r="I2510" s="46">
        <v>10</v>
      </c>
      <c r="J2510" s="47">
        <v>7.1340000000000001E-2</v>
      </c>
      <c r="K2510" s="46">
        <v>27</v>
      </c>
      <c r="L2510" s="46">
        <v>30</v>
      </c>
      <c r="M2510" s="47">
        <v>0.21401999999999999</v>
      </c>
      <c r="N2510" s="48" t="s">
        <v>3337</v>
      </c>
      <c r="O2510" s="49">
        <v>84</v>
      </c>
      <c r="P2510" s="49">
        <v>8415</v>
      </c>
      <c r="Q2510" s="49" t="s">
        <v>1388</v>
      </c>
      <c r="R2510" s="50">
        <v>7.0000000000000007E-2</v>
      </c>
      <c r="S2510" s="51" t="s">
        <v>28</v>
      </c>
      <c r="T2510" s="27" t="str">
        <f>VLOOKUP(S2510,[1]Страна!$A$2:$B$246,2,0)</f>
        <v>КИТАЙ</v>
      </c>
      <c r="W2510" s="40"/>
      <c r="X2510" s="35"/>
      <c r="Y2510" s="35"/>
      <c r="Z2510" s="36"/>
      <c r="AA2510" s="37"/>
      <c r="AB2510" s="38"/>
      <c r="AC2510" s="39"/>
    </row>
    <row r="2511" spans="1:29" ht="10.5" customHeight="1">
      <c r="A2511" s="41">
        <v>209514</v>
      </c>
      <c r="B2511" s="42" t="s">
        <v>3338</v>
      </c>
      <c r="C2511" s="43">
        <v>3</v>
      </c>
      <c r="D2511" s="44" t="s">
        <v>26</v>
      </c>
      <c r="E2511" s="45">
        <v>1</v>
      </c>
      <c r="F2511" s="45">
        <v>3</v>
      </c>
      <c r="G2511" s="46">
        <v>0.21000000000000002</v>
      </c>
      <c r="H2511" s="46">
        <v>22.5</v>
      </c>
      <c r="I2511" s="46">
        <v>25</v>
      </c>
      <c r="J2511" s="47">
        <v>0.142924</v>
      </c>
      <c r="K2511" s="46">
        <v>67.5</v>
      </c>
      <c r="L2511" s="46">
        <v>75</v>
      </c>
      <c r="M2511" s="47">
        <v>0.42877199999999999</v>
      </c>
      <c r="N2511" s="48" t="s">
        <v>3339</v>
      </c>
      <c r="O2511" s="49">
        <v>84</v>
      </c>
      <c r="P2511" s="49">
        <v>8415</v>
      </c>
      <c r="Q2511" s="49" t="s">
        <v>1388</v>
      </c>
      <c r="R2511" s="50">
        <v>7.0000000000000007E-2</v>
      </c>
      <c r="S2511" s="51" t="s">
        <v>28</v>
      </c>
      <c r="T2511" s="27" t="str">
        <f>VLOOKUP(S2511,[1]Страна!$A$2:$B$246,2,0)</f>
        <v>КИТАЙ</v>
      </c>
      <c r="W2511" s="40"/>
      <c r="X2511" s="35"/>
      <c r="Y2511" s="35"/>
      <c r="Z2511" s="36"/>
      <c r="AA2511" s="37"/>
      <c r="AB2511" s="38"/>
      <c r="AC2511" s="39"/>
    </row>
    <row r="2512" spans="1:29" ht="10.5" customHeight="1">
      <c r="A2512" s="41">
        <v>37448</v>
      </c>
      <c r="B2512" s="42" t="s">
        <v>3340</v>
      </c>
      <c r="C2512" s="43">
        <v>5</v>
      </c>
      <c r="D2512" s="44" t="s">
        <v>26</v>
      </c>
      <c r="E2512" s="45">
        <v>9279</v>
      </c>
      <c r="F2512" s="45">
        <v>46395</v>
      </c>
      <c r="G2512" s="46">
        <v>3247.65</v>
      </c>
      <c r="H2512" s="46">
        <v>8</v>
      </c>
      <c r="I2512" s="46">
        <v>9</v>
      </c>
      <c r="J2512" s="47">
        <v>7.6603000000000004E-2</v>
      </c>
      <c r="K2512" s="46">
        <v>40</v>
      </c>
      <c r="L2512" s="46">
        <v>45</v>
      </c>
      <c r="M2512" s="47">
        <v>0.38301499999999999</v>
      </c>
      <c r="N2512" s="48" t="s">
        <v>3341</v>
      </c>
      <c r="O2512" s="49">
        <v>84</v>
      </c>
      <c r="P2512" s="49">
        <v>8415</v>
      </c>
      <c r="Q2512" s="49" t="s">
        <v>1388</v>
      </c>
      <c r="R2512" s="50">
        <v>7.0000000000000007E-2</v>
      </c>
      <c r="S2512" s="51" t="s">
        <v>28</v>
      </c>
      <c r="T2512" s="27" t="str">
        <f>VLOOKUP(S2512,[1]Страна!$A$2:$B$246,2,0)</f>
        <v>КИТАЙ</v>
      </c>
      <c r="W2512" s="40"/>
      <c r="X2512" s="35"/>
      <c r="Y2512" s="35"/>
      <c r="Z2512" s="36"/>
      <c r="AA2512" s="37"/>
      <c r="AB2512" s="38"/>
      <c r="AC2512" s="39"/>
    </row>
    <row r="2513" spans="1:29" ht="10.5" customHeight="1">
      <c r="A2513" s="41">
        <v>190915</v>
      </c>
      <c r="B2513" s="42" t="s">
        <v>3342</v>
      </c>
      <c r="C2513" s="43">
        <v>3</v>
      </c>
      <c r="D2513" s="44" t="s">
        <v>26</v>
      </c>
      <c r="E2513" s="45">
        <v>16057</v>
      </c>
      <c r="F2513" s="45">
        <v>48171</v>
      </c>
      <c r="G2513" s="46">
        <v>3371.9700000000003</v>
      </c>
      <c r="H2513" s="46">
        <v>10</v>
      </c>
      <c r="I2513" s="46">
        <v>12</v>
      </c>
      <c r="J2513" s="47">
        <v>8.5158999999999999E-2</v>
      </c>
      <c r="K2513" s="46">
        <v>30</v>
      </c>
      <c r="L2513" s="46">
        <v>36</v>
      </c>
      <c r="M2513" s="47">
        <v>0.25547700000000001</v>
      </c>
      <c r="N2513" s="48" t="s">
        <v>3343</v>
      </c>
      <c r="O2513" s="49">
        <v>84</v>
      </c>
      <c r="P2513" s="49">
        <v>8415</v>
      </c>
      <c r="Q2513" s="49" t="s">
        <v>1388</v>
      </c>
      <c r="R2513" s="50">
        <v>7.0000000000000007E-2</v>
      </c>
      <c r="S2513" s="51" t="s">
        <v>28</v>
      </c>
      <c r="T2513" s="27" t="str">
        <f>VLOOKUP(S2513,[1]Страна!$A$2:$B$246,2,0)</f>
        <v>КИТАЙ</v>
      </c>
      <c r="W2513" s="40"/>
      <c r="X2513" s="35"/>
      <c r="Y2513" s="35"/>
      <c r="Z2513" s="36"/>
      <c r="AA2513" s="37"/>
      <c r="AB2513" s="38"/>
      <c r="AC2513" s="39"/>
    </row>
    <row r="2514" spans="1:29" ht="10.5" customHeight="1">
      <c r="A2514" s="41">
        <v>209519</v>
      </c>
      <c r="B2514" s="42" t="s">
        <v>3344</v>
      </c>
      <c r="C2514" s="43">
        <v>3</v>
      </c>
      <c r="D2514" s="44" t="s">
        <v>26</v>
      </c>
      <c r="E2514" s="45">
        <v>1</v>
      </c>
      <c r="F2514" s="45">
        <v>3</v>
      </c>
      <c r="G2514" s="46">
        <v>0.21000000000000002</v>
      </c>
      <c r="H2514" s="46">
        <v>30</v>
      </c>
      <c r="I2514" s="46">
        <v>33</v>
      </c>
      <c r="J2514" s="47">
        <v>0.17105100000000001</v>
      </c>
      <c r="K2514" s="46">
        <v>90</v>
      </c>
      <c r="L2514" s="46">
        <v>99</v>
      </c>
      <c r="M2514" s="47">
        <v>0.51315299999999997</v>
      </c>
      <c r="N2514" s="48" t="s">
        <v>3345</v>
      </c>
      <c r="O2514" s="49">
        <v>84</v>
      </c>
      <c r="P2514" s="49">
        <v>8415</v>
      </c>
      <c r="Q2514" s="49" t="s">
        <v>1388</v>
      </c>
      <c r="R2514" s="50">
        <v>7.0000000000000007E-2</v>
      </c>
      <c r="S2514" s="51" t="s">
        <v>28</v>
      </c>
      <c r="T2514" s="27" t="str">
        <f>VLOOKUP(S2514,[1]Страна!$A$2:$B$246,2,0)</f>
        <v>КИТАЙ</v>
      </c>
      <c r="W2514" s="40"/>
      <c r="X2514" s="35"/>
      <c r="Y2514" s="35"/>
      <c r="Z2514" s="36"/>
      <c r="AA2514" s="37"/>
      <c r="AB2514" s="38"/>
      <c r="AC2514" s="39"/>
    </row>
    <row r="2515" spans="1:29" ht="10.5" customHeight="1">
      <c r="A2515" s="41">
        <v>133533</v>
      </c>
      <c r="B2515" s="42" t="s">
        <v>3346</v>
      </c>
      <c r="C2515" s="43">
        <v>3</v>
      </c>
      <c r="D2515" s="44" t="s">
        <v>26</v>
      </c>
      <c r="E2515" s="45">
        <v>11689</v>
      </c>
      <c r="F2515" s="45">
        <v>35067</v>
      </c>
      <c r="G2515" s="46">
        <v>2454.69</v>
      </c>
      <c r="H2515" s="46">
        <v>10</v>
      </c>
      <c r="I2515" s="46">
        <v>11</v>
      </c>
      <c r="J2515" s="47">
        <v>7.6419000000000001E-2</v>
      </c>
      <c r="K2515" s="46">
        <v>30</v>
      </c>
      <c r="L2515" s="46">
        <v>33</v>
      </c>
      <c r="M2515" s="47">
        <v>0.22925699999999999</v>
      </c>
      <c r="N2515" s="48" t="s">
        <v>3347</v>
      </c>
      <c r="O2515" s="49">
        <v>84</v>
      </c>
      <c r="P2515" s="49">
        <v>8415</v>
      </c>
      <c r="Q2515" s="49" t="s">
        <v>1388</v>
      </c>
      <c r="R2515" s="50">
        <v>7.0000000000000007E-2</v>
      </c>
      <c r="S2515" s="51" t="s">
        <v>28</v>
      </c>
      <c r="T2515" s="27" t="str">
        <f>VLOOKUP(S2515,[1]Страна!$A$2:$B$246,2,0)</f>
        <v>КИТАЙ</v>
      </c>
      <c r="W2515" s="40"/>
      <c r="X2515" s="35"/>
      <c r="Y2515" s="35"/>
      <c r="Z2515" s="36"/>
      <c r="AA2515" s="37"/>
      <c r="AB2515" s="38"/>
      <c r="AC2515" s="39"/>
    </row>
    <row r="2516" spans="1:29" ht="10.5" customHeight="1">
      <c r="A2516" s="41">
        <v>209515</v>
      </c>
      <c r="B2516" s="42" t="s">
        <v>3348</v>
      </c>
      <c r="C2516" s="43">
        <v>3</v>
      </c>
      <c r="D2516" s="44" t="s">
        <v>26</v>
      </c>
      <c r="E2516" s="45">
        <v>1</v>
      </c>
      <c r="F2516" s="45">
        <v>3</v>
      </c>
      <c r="G2516" s="46">
        <v>0.21000000000000002</v>
      </c>
      <c r="H2516" s="46">
        <v>30</v>
      </c>
      <c r="I2516" s="46">
        <v>33</v>
      </c>
      <c r="J2516" s="47">
        <v>0.17615700000000001</v>
      </c>
      <c r="K2516" s="46">
        <v>90</v>
      </c>
      <c r="L2516" s="46">
        <v>99</v>
      </c>
      <c r="M2516" s="47">
        <v>0.52847100000000002</v>
      </c>
      <c r="N2516" s="48" t="s">
        <v>3349</v>
      </c>
      <c r="O2516" s="49">
        <v>84</v>
      </c>
      <c r="P2516" s="49">
        <v>8415</v>
      </c>
      <c r="Q2516" s="49" t="s">
        <v>1388</v>
      </c>
      <c r="R2516" s="50">
        <v>7.0000000000000007E-2</v>
      </c>
      <c r="S2516" s="51" t="s">
        <v>28</v>
      </c>
      <c r="T2516" s="27" t="str">
        <f>VLOOKUP(S2516,[1]Страна!$A$2:$B$246,2,0)</f>
        <v>КИТАЙ</v>
      </c>
      <c r="W2516" s="40"/>
      <c r="X2516" s="35"/>
      <c r="Y2516" s="35"/>
      <c r="Z2516" s="36"/>
      <c r="AA2516" s="37"/>
      <c r="AB2516" s="38"/>
      <c r="AC2516" s="39"/>
    </row>
    <row r="2517" spans="1:29" ht="10.5" customHeight="1">
      <c r="A2517" s="41">
        <v>37450</v>
      </c>
      <c r="B2517" s="42" t="s">
        <v>3350</v>
      </c>
      <c r="C2517" s="43">
        <v>3</v>
      </c>
      <c r="D2517" s="44" t="s">
        <v>26</v>
      </c>
      <c r="E2517" s="45">
        <v>11238</v>
      </c>
      <c r="F2517" s="45">
        <v>33714</v>
      </c>
      <c r="G2517" s="46">
        <v>2359.98</v>
      </c>
      <c r="H2517" s="46">
        <v>8</v>
      </c>
      <c r="I2517" s="46">
        <v>9</v>
      </c>
      <c r="J2517" s="47">
        <v>7.6419000000000001E-2</v>
      </c>
      <c r="K2517" s="46">
        <v>24</v>
      </c>
      <c r="L2517" s="46">
        <v>27</v>
      </c>
      <c r="M2517" s="47">
        <v>0.22925699999999999</v>
      </c>
      <c r="N2517" s="48" t="s">
        <v>3351</v>
      </c>
      <c r="O2517" s="49">
        <v>84</v>
      </c>
      <c r="P2517" s="49">
        <v>8415</v>
      </c>
      <c r="Q2517" s="49" t="s">
        <v>1388</v>
      </c>
      <c r="R2517" s="50">
        <v>7.0000000000000007E-2</v>
      </c>
      <c r="S2517" s="51" t="s">
        <v>28</v>
      </c>
      <c r="T2517" s="27" t="str">
        <f>VLOOKUP(S2517,[1]Страна!$A$2:$B$246,2,0)</f>
        <v>КИТАЙ</v>
      </c>
      <c r="W2517" s="40"/>
      <c r="X2517" s="35"/>
      <c r="Y2517" s="35"/>
      <c r="Z2517" s="36"/>
      <c r="AA2517" s="37"/>
      <c r="AB2517" s="38"/>
      <c r="AC2517" s="39"/>
    </row>
    <row r="2518" spans="1:29" ht="10.5" customHeight="1">
      <c r="A2518" s="25">
        <v>190912</v>
      </c>
      <c r="B2518" s="26" t="s">
        <v>3352</v>
      </c>
      <c r="C2518" s="27">
        <v>6</v>
      </c>
      <c r="D2518" s="27" t="s">
        <v>26</v>
      </c>
      <c r="E2518" s="28">
        <v>19516</v>
      </c>
      <c r="F2518" s="28">
        <v>117096</v>
      </c>
      <c r="G2518" s="28">
        <v>8196.7200000000012</v>
      </c>
      <c r="H2518" s="28">
        <v>13</v>
      </c>
      <c r="I2518" s="28">
        <v>15</v>
      </c>
      <c r="J2518" s="29">
        <v>0.125504</v>
      </c>
      <c r="K2518" s="28">
        <v>78</v>
      </c>
      <c r="L2518" s="28">
        <v>90</v>
      </c>
      <c r="M2518" s="29">
        <f t="shared" ref="M2518:M2530" si="206">C2518*J2518</f>
        <v>0.75302400000000003</v>
      </c>
      <c r="N2518" s="30">
        <v>4680013313210</v>
      </c>
      <c r="O2518" s="27">
        <v>84</v>
      </c>
      <c r="P2518" s="27">
        <v>8415</v>
      </c>
      <c r="Q2518" s="27" t="s">
        <v>1388</v>
      </c>
      <c r="R2518" s="31">
        <f>VLOOKUP(Q2518,[1]Страна!D$1:F$120,2,FALSE)</f>
        <v>7.0000000000000007E-2</v>
      </c>
      <c r="S2518" s="32" t="s">
        <v>28</v>
      </c>
      <c r="T2518" s="27" t="str">
        <f>VLOOKUP(S2518,[1]Страна!$A$2:$B$246,2,0)</f>
        <v>КИТАЙ</v>
      </c>
      <c r="W2518" s="40"/>
      <c r="X2518" s="35"/>
      <c r="Y2518" s="35"/>
      <c r="Z2518" s="36"/>
      <c r="AA2518" s="37"/>
      <c r="AB2518" s="38"/>
      <c r="AC2518" s="39"/>
    </row>
    <row r="2519" spans="1:29" ht="10.5" customHeight="1">
      <c r="A2519" s="25">
        <v>209516</v>
      </c>
      <c r="B2519" s="26" t="s">
        <v>3353</v>
      </c>
      <c r="C2519" s="27">
        <v>2</v>
      </c>
      <c r="D2519" s="27" t="s">
        <v>26</v>
      </c>
      <c r="E2519" s="28">
        <v>10</v>
      </c>
      <c r="F2519" s="28">
        <v>20</v>
      </c>
      <c r="G2519" s="28">
        <v>1.4000000000000001</v>
      </c>
      <c r="H2519" s="28">
        <v>34</v>
      </c>
      <c r="I2519" s="28">
        <v>40</v>
      </c>
      <c r="J2519" s="29">
        <v>0.17608799999999999</v>
      </c>
      <c r="K2519" s="28">
        <v>68</v>
      </c>
      <c r="L2519" s="28">
        <v>80</v>
      </c>
      <c r="M2519" s="29">
        <f t="shared" si="206"/>
        <v>0.35217599999999999</v>
      </c>
      <c r="N2519" s="30">
        <v>4680013313227</v>
      </c>
      <c r="O2519" s="27">
        <v>84</v>
      </c>
      <c r="P2519" s="27">
        <v>8415</v>
      </c>
      <c r="Q2519" s="27" t="s">
        <v>1388</v>
      </c>
      <c r="R2519" s="31">
        <f>VLOOKUP(Q2519,[1]Страна!D$1:F$120,2,FALSE)</f>
        <v>7.0000000000000007E-2</v>
      </c>
      <c r="S2519" s="32" t="s">
        <v>28</v>
      </c>
      <c r="T2519" s="27" t="str">
        <f>VLOOKUP(S2519,[1]Страна!$A$2:$B$246,2,0)</f>
        <v>КИТАЙ</v>
      </c>
      <c r="W2519" s="34"/>
      <c r="X2519" s="35"/>
      <c r="Y2519" s="35"/>
      <c r="Z2519" s="36"/>
      <c r="AA2519" s="37"/>
      <c r="AB2519" s="38"/>
      <c r="AC2519" s="39"/>
    </row>
    <row r="2520" spans="1:29" ht="10.5" customHeight="1">
      <c r="A2520" s="25">
        <v>190914</v>
      </c>
      <c r="B2520" s="26" t="s">
        <v>3354</v>
      </c>
      <c r="C2520" s="27">
        <v>1</v>
      </c>
      <c r="D2520" s="27" t="s">
        <v>26</v>
      </c>
      <c r="E2520" s="28">
        <v>22025</v>
      </c>
      <c r="F2520" s="28">
        <v>22025</v>
      </c>
      <c r="G2520" s="28">
        <v>1541.7500000000002</v>
      </c>
      <c r="H2520" s="28">
        <v>15</v>
      </c>
      <c r="I2520" s="28">
        <v>17</v>
      </c>
      <c r="J2520" s="29">
        <v>0.13419900000000001</v>
      </c>
      <c r="K2520" s="28">
        <v>15</v>
      </c>
      <c r="L2520" s="28">
        <v>17</v>
      </c>
      <c r="M2520" s="29">
        <f t="shared" si="206"/>
        <v>0.13419900000000001</v>
      </c>
      <c r="N2520" s="30">
        <v>4680013313258</v>
      </c>
      <c r="O2520" s="27">
        <v>84</v>
      </c>
      <c r="P2520" s="27">
        <v>8415</v>
      </c>
      <c r="Q2520" s="27" t="s">
        <v>1388</v>
      </c>
      <c r="R2520" s="31">
        <f>VLOOKUP(Q2520,[1]Страна!D$1:F$120,2,FALSE)</f>
        <v>7.0000000000000007E-2</v>
      </c>
      <c r="S2520" s="32" t="s">
        <v>28</v>
      </c>
      <c r="T2520" s="27" t="str">
        <f>VLOOKUP(S2520,[1]Страна!$A$2:$B$246,2,0)</f>
        <v>КИТАЙ</v>
      </c>
      <c r="W2520" s="34"/>
      <c r="X2520" s="35"/>
      <c r="Y2520" s="35"/>
      <c r="Z2520" s="36"/>
      <c r="AA2520" s="37"/>
      <c r="AB2520" s="38"/>
      <c r="AC2520" s="39"/>
    </row>
    <row r="2521" spans="1:29" ht="10.5" customHeight="1">
      <c r="A2521" s="25">
        <v>209518</v>
      </c>
      <c r="B2521" s="26" t="s">
        <v>3355</v>
      </c>
      <c r="C2521" s="27">
        <v>1</v>
      </c>
      <c r="D2521" s="27" t="s">
        <v>26</v>
      </c>
      <c r="E2521" s="28">
        <v>10</v>
      </c>
      <c r="F2521" s="28">
        <v>10</v>
      </c>
      <c r="G2521" s="28">
        <v>0.70000000000000007</v>
      </c>
      <c r="H2521" s="28">
        <v>58</v>
      </c>
      <c r="I2521" s="28">
        <v>64</v>
      </c>
      <c r="J2521" s="29">
        <v>0.317832</v>
      </c>
      <c r="K2521" s="28">
        <v>58</v>
      </c>
      <c r="L2521" s="28">
        <v>64</v>
      </c>
      <c r="M2521" s="29">
        <f t="shared" si="206"/>
        <v>0.317832</v>
      </c>
      <c r="N2521" s="30">
        <v>4680013313265</v>
      </c>
      <c r="O2521" s="27">
        <v>84</v>
      </c>
      <c r="P2521" s="27">
        <v>8415</v>
      </c>
      <c r="Q2521" s="27" t="s">
        <v>1388</v>
      </c>
      <c r="R2521" s="31">
        <f>VLOOKUP(Q2521,[1]Страна!D$1:F$120,2,FALSE)</f>
        <v>7.0000000000000007E-2</v>
      </c>
      <c r="S2521" s="32" t="s">
        <v>28</v>
      </c>
      <c r="T2521" s="27" t="str">
        <f>VLOOKUP(S2521,[1]Страна!$A$2:$B$246,2,0)</f>
        <v>КИТАЙ</v>
      </c>
      <c r="W2521" s="34"/>
      <c r="X2521" s="35"/>
      <c r="Y2521" s="35"/>
      <c r="Z2521" s="36"/>
      <c r="AA2521" s="37"/>
      <c r="AB2521" s="38"/>
      <c r="AC2521" s="39"/>
    </row>
    <row r="2522" spans="1:29" ht="10.5" customHeight="1">
      <c r="A2522" s="25">
        <v>212313</v>
      </c>
      <c r="B2522" s="26" t="s">
        <v>3356</v>
      </c>
      <c r="C2522" s="27">
        <v>20</v>
      </c>
      <c r="D2522" s="27" t="s">
        <v>26</v>
      </c>
      <c r="E2522" s="28">
        <v>11384</v>
      </c>
      <c r="F2522" s="28">
        <v>227680</v>
      </c>
      <c r="G2522" s="28">
        <v>15937.600000000002</v>
      </c>
      <c r="H2522" s="28">
        <v>12</v>
      </c>
      <c r="I2522" s="28">
        <v>12.5</v>
      </c>
      <c r="J2522" s="29">
        <v>3.857E-2</v>
      </c>
      <c r="K2522" s="28">
        <v>250</v>
      </c>
      <c r="L2522" s="28">
        <v>240</v>
      </c>
      <c r="M2522" s="29">
        <f t="shared" si="206"/>
        <v>0.77139999999999997</v>
      </c>
      <c r="N2522" s="30">
        <v>4620016790229</v>
      </c>
      <c r="O2522" s="27">
        <v>84</v>
      </c>
      <c r="P2522" s="27">
        <v>8415</v>
      </c>
      <c r="Q2522" s="27" t="s">
        <v>1388</v>
      </c>
      <c r="R2522" s="31">
        <f>VLOOKUP(Q2522,[1]Страна!D$1:F$120,2,FALSE)</f>
        <v>7.0000000000000007E-2</v>
      </c>
      <c r="S2522" s="32" t="s">
        <v>28</v>
      </c>
      <c r="T2522" s="27" t="str">
        <f>VLOOKUP(S2522,[1]Страна!$A$2:$B$246,2,0)</f>
        <v>КИТАЙ</v>
      </c>
      <c r="W2522" s="34"/>
      <c r="X2522" s="35"/>
      <c r="Y2522" s="35"/>
      <c r="Z2522" s="36"/>
      <c r="AA2522" s="37"/>
      <c r="AB2522" s="38"/>
      <c r="AC2522" s="39"/>
    </row>
    <row r="2523" spans="1:29" ht="10.5" customHeight="1">
      <c r="A2523" s="25">
        <v>200754</v>
      </c>
      <c r="B2523" s="26" t="s">
        <v>3357</v>
      </c>
      <c r="C2523" s="27">
        <v>20</v>
      </c>
      <c r="D2523" s="27" t="s">
        <v>26</v>
      </c>
      <c r="E2523" s="28">
        <v>1</v>
      </c>
      <c r="F2523" s="28">
        <v>20</v>
      </c>
      <c r="G2523" s="28">
        <v>1.4000000000000001</v>
      </c>
      <c r="H2523" s="28">
        <v>28</v>
      </c>
      <c r="I2523" s="28">
        <v>30</v>
      </c>
      <c r="J2523" s="29">
        <v>0.118864</v>
      </c>
      <c r="K2523" s="28">
        <v>560</v>
      </c>
      <c r="L2523" s="28">
        <v>600</v>
      </c>
      <c r="M2523" s="29">
        <f t="shared" si="206"/>
        <v>2.3772799999999998</v>
      </c>
      <c r="N2523" s="30">
        <v>4620016790274</v>
      </c>
      <c r="O2523" s="27">
        <v>84</v>
      </c>
      <c r="P2523" s="27">
        <v>8415</v>
      </c>
      <c r="Q2523" s="27" t="s">
        <v>1388</v>
      </c>
      <c r="R2523" s="31">
        <f>VLOOKUP(Q2523,[1]Страна!D$1:F$120,2,FALSE)</f>
        <v>7.0000000000000007E-2</v>
      </c>
      <c r="S2523" s="32" t="s">
        <v>28</v>
      </c>
      <c r="T2523" s="27" t="str">
        <f>VLOOKUP(S2523,[1]Страна!$A$2:$B$246,2,0)</f>
        <v>КИТАЙ</v>
      </c>
      <c r="W2523" s="34"/>
      <c r="X2523" s="35"/>
      <c r="Y2523" s="35"/>
      <c r="Z2523" s="36"/>
      <c r="AA2523" s="37"/>
      <c r="AB2523" s="38"/>
      <c r="AC2523" s="39"/>
    </row>
    <row r="2524" spans="1:29" ht="10.5" customHeight="1">
      <c r="A2524" s="25">
        <v>200755</v>
      </c>
      <c r="B2524" s="26" t="s">
        <v>3358</v>
      </c>
      <c r="C2524" s="27">
        <v>20</v>
      </c>
      <c r="D2524" s="27" t="s">
        <v>26</v>
      </c>
      <c r="E2524" s="28">
        <v>12489</v>
      </c>
      <c r="F2524" s="28">
        <v>249780</v>
      </c>
      <c r="G2524" s="28">
        <v>17484.600000000002</v>
      </c>
      <c r="H2524" s="28">
        <v>8</v>
      </c>
      <c r="I2524" s="28">
        <v>10</v>
      </c>
      <c r="J2524" s="29">
        <v>7.6786999999999994E-2</v>
      </c>
      <c r="K2524" s="28">
        <v>160</v>
      </c>
      <c r="L2524" s="28">
        <v>200</v>
      </c>
      <c r="M2524" s="29">
        <f t="shared" si="206"/>
        <v>1.5357399999999999</v>
      </c>
      <c r="N2524" s="30">
        <v>4620016790236</v>
      </c>
      <c r="O2524" s="27">
        <v>84</v>
      </c>
      <c r="P2524" s="27">
        <v>8415</v>
      </c>
      <c r="Q2524" s="27" t="s">
        <v>1388</v>
      </c>
      <c r="R2524" s="31">
        <f>VLOOKUP(Q2524,[1]Страна!D$1:F$120,2,FALSE)</f>
        <v>7.0000000000000007E-2</v>
      </c>
      <c r="S2524" s="32" t="s">
        <v>28</v>
      </c>
      <c r="T2524" s="27" t="str">
        <f>VLOOKUP(S2524,[1]Страна!$A$2:$B$246,2,0)</f>
        <v>КИТАЙ</v>
      </c>
      <c r="W2524" s="34"/>
      <c r="X2524" s="35"/>
      <c r="Y2524" s="35"/>
      <c r="Z2524" s="36"/>
      <c r="AA2524" s="37"/>
      <c r="AB2524" s="38"/>
      <c r="AC2524" s="39"/>
    </row>
    <row r="2525" spans="1:29" ht="10.5" customHeight="1">
      <c r="A2525" s="25">
        <v>200756</v>
      </c>
      <c r="B2525" s="26" t="s">
        <v>3359</v>
      </c>
      <c r="C2525" s="27">
        <v>20</v>
      </c>
      <c r="D2525" s="27" t="s">
        <v>26</v>
      </c>
      <c r="E2525" s="28">
        <v>1</v>
      </c>
      <c r="F2525" s="28">
        <v>20</v>
      </c>
      <c r="G2525" s="28">
        <v>1.4000000000000001</v>
      </c>
      <c r="H2525" s="28">
        <v>26</v>
      </c>
      <c r="I2525" s="28">
        <v>28</v>
      </c>
      <c r="J2525" s="29">
        <v>0.150836</v>
      </c>
      <c r="K2525" s="28">
        <v>520</v>
      </c>
      <c r="L2525" s="28">
        <v>560</v>
      </c>
      <c r="M2525" s="29">
        <f t="shared" si="206"/>
        <v>3.0167199999999998</v>
      </c>
      <c r="N2525" s="30">
        <v>4620016790281</v>
      </c>
      <c r="O2525" s="27">
        <v>84</v>
      </c>
      <c r="P2525" s="27">
        <v>8415</v>
      </c>
      <c r="Q2525" s="27" t="s">
        <v>1388</v>
      </c>
      <c r="R2525" s="31">
        <f>VLOOKUP(Q2525,[1]Страна!D$1:F$120,2,FALSE)</f>
        <v>7.0000000000000007E-2</v>
      </c>
      <c r="S2525" s="32" t="s">
        <v>28</v>
      </c>
      <c r="T2525" s="27" t="str">
        <f>VLOOKUP(S2525,[1]Страна!$A$2:$B$246,2,0)</f>
        <v>КИТАЙ</v>
      </c>
      <c r="W2525" s="34"/>
      <c r="X2525" s="35"/>
      <c r="Y2525" s="35"/>
      <c r="Z2525" s="36"/>
      <c r="AA2525" s="37"/>
      <c r="AB2525" s="38"/>
      <c r="AC2525" s="39"/>
    </row>
    <row r="2526" spans="1:29" ht="10.5" customHeight="1">
      <c r="A2526" s="25">
        <v>200758</v>
      </c>
      <c r="B2526" s="26" t="s">
        <v>3360</v>
      </c>
      <c r="C2526" s="27">
        <v>2</v>
      </c>
      <c r="D2526" s="27" t="s">
        <v>26</v>
      </c>
      <c r="E2526" s="28">
        <v>13888</v>
      </c>
      <c r="F2526" s="28">
        <v>27776</v>
      </c>
      <c r="G2526" s="28">
        <v>1944.32</v>
      </c>
      <c r="H2526" s="28">
        <v>9</v>
      </c>
      <c r="I2526" s="28">
        <v>11</v>
      </c>
      <c r="J2526" s="29">
        <v>9.0132000000000004E-2</v>
      </c>
      <c r="K2526" s="28">
        <v>18</v>
      </c>
      <c r="L2526" s="28">
        <v>22</v>
      </c>
      <c r="M2526" s="29">
        <f t="shared" si="206"/>
        <v>0.18026400000000001</v>
      </c>
      <c r="N2526" s="30">
        <v>4620016790243</v>
      </c>
      <c r="O2526" s="27">
        <v>84</v>
      </c>
      <c r="P2526" s="27">
        <v>8415</v>
      </c>
      <c r="Q2526" s="27" t="s">
        <v>1388</v>
      </c>
      <c r="R2526" s="31">
        <f>VLOOKUP(Q2526,[1]Страна!D$1:F$120,2,FALSE)</f>
        <v>7.0000000000000007E-2</v>
      </c>
      <c r="S2526" s="32" t="s">
        <v>28</v>
      </c>
      <c r="T2526" s="27" t="str">
        <f>VLOOKUP(S2526,[1]Страна!$A$2:$B$246,2,0)</f>
        <v>КИТАЙ</v>
      </c>
      <c r="W2526" s="34"/>
      <c r="X2526" s="35"/>
      <c r="Y2526" s="35"/>
      <c r="Z2526" s="36"/>
      <c r="AA2526" s="37"/>
      <c r="AB2526" s="38"/>
      <c r="AC2526" s="39"/>
    </row>
    <row r="2527" spans="1:29" ht="10.5" customHeight="1">
      <c r="A2527" s="25">
        <v>200759</v>
      </c>
      <c r="B2527" s="26" t="s">
        <v>3361</v>
      </c>
      <c r="C2527" s="27">
        <v>2</v>
      </c>
      <c r="D2527" s="27" t="s">
        <v>26</v>
      </c>
      <c r="E2527" s="28">
        <v>1</v>
      </c>
      <c r="F2527" s="28">
        <v>2</v>
      </c>
      <c r="G2527" s="28">
        <v>0.14000000000000001</v>
      </c>
      <c r="H2527" s="28">
        <v>36</v>
      </c>
      <c r="I2527" s="28">
        <v>38</v>
      </c>
      <c r="J2527" s="29">
        <v>0.15708</v>
      </c>
      <c r="K2527" s="28">
        <v>72</v>
      </c>
      <c r="L2527" s="28">
        <v>76</v>
      </c>
      <c r="M2527" s="29">
        <f t="shared" si="206"/>
        <v>0.31415999999999999</v>
      </c>
      <c r="N2527" s="30">
        <v>4620016790298</v>
      </c>
      <c r="O2527" s="27">
        <v>84</v>
      </c>
      <c r="P2527" s="27">
        <v>8415</v>
      </c>
      <c r="Q2527" s="27" t="s">
        <v>1388</v>
      </c>
      <c r="R2527" s="31">
        <f>VLOOKUP(Q2527,[1]Страна!D$1:F$120,2,FALSE)</f>
        <v>7.0000000000000007E-2</v>
      </c>
      <c r="S2527" s="32" t="s">
        <v>28</v>
      </c>
      <c r="T2527" s="27" t="str">
        <f>VLOOKUP(S2527,[1]Страна!$A$2:$B$246,2,0)</f>
        <v>КИТАЙ</v>
      </c>
      <c r="W2527" s="34"/>
      <c r="X2527" s="35"/>
      <c r="Y2527" s="35"/>
      <c r="Z2527" s="36"/>
      <c r="AA2527" s="37"/>
      <c r="AB2527" s="38"/>
      <c r="AC2527" s="39"/>
    </row>
    <row r="2528" spans="1:29" ht="10.5" customHeight="1">
      <c r="A2528" s="25">
        <v>231612</v>
      </c>
      <c r="B2528" s="26" t="s">
        <v>3362</v>
      </c>
      <c r="C2528" s="27">
        <v>2</v>
      </c>
      <c r="D2528" s="27" t="s">
        <v>26</v>
      </c>
      <c r="E2528" s="28">
        <v>21845</v>
      </c>
      <c r="F2528" s="28">
        <v>43690</v>
      </c>
      <c r="G2528" s="28">
        <v>3058.3</v>
      </c>
      <c r="H2528" s="28">
        <v>32.9</v>
      </c>
      <c r="I2528" s="28">
        <v>34</v>
      </c>
      <c r="J2528" s="29">
        <v>0.26700000000000002</v>
      </c>
      <c r="K2528" s="28">
        <v>65.8</v>
      </c>
      <c r="L2528" s="28">
        <v>68</v>
      </c>
      <c r="M2528" s="29">
        <f t="shared" si="206"/>
        <v>0.53400000000000003</v>
      </c>
      <c r="N2528" s="30">
        <v>8801031806348</v>
      </c>
      <c r="O2528" s="27">
        <v>84</v>
      </c>
      <c r="P2528" s="27">
        <v>8415</v>
      </c>
      <c r="Q2528" s="27" t="s">
        <v>1388</v>
      </c>
      <c r="R2528" s="31">
        <f>VLOOKUP(Q2528,[1]Страна!D$1:F$120,2,FALSE)</f>
        <v>7.0000000000000007E-2</v>
      </c>
      <c r="S2528" s="32" t="s">
        <v>28</v>
      </c>
      <c r="T2528" s="27" t="str">
        <f>VLOOKUP(S2528,[1]Страна!$A$2:$B$246,2,0)</f>
        <v>КИТАЙ</v>
      </c>
      <c r="W2528" s="34"/>
      <c r="X2528" s="35"/>
      <c r="Y2528" s="35"/>
      <c r="Z2528" s="36"/>
      <c r="AA2528" s="37"/>
      <c r="AB2528" s="38"/>
      <c r="AC2528" s="39"/>
    </row>
    <row r="2529" spans="1:29" ht="10.5" customHeight="1">
      <c r="A2529" s="25">
        <v>231613</v>
      </c>
      <c r="B2529" s="26" t="s">
        <v>3363</v>
      </c>
      <c r="C2529" s="27">
        <v>1</v>
      </c>
      <c r="D2529" s="27" t="s">
        <v>26</v>
      </c>
      <c r="E2529" s="28">
        <v>22970</v>
      </c>
      <c r="F2529" s="28">
        <v>22970</v>
      </c>
      <c r="G2529" s="28">
        <v>1607.9</v>
      </c>
      <c r="H2529" s="28">
        <v>9.8000000000000007</v>
      </c>
      <c r="I2529" s="28">
        <v>10.9</v>
      </c>
      <c r="J2529" s="29">
        <v>7.7616000000000004E-2</v>
      </c>
      <c r="K2529" s="28">
        <v>9.8000000000000007</v>
      </c>
      <c r="L2529" s="28">
        <v>10.9</v>
      </c>
      <c r="M2529" s="29">
        <f t="shared" si="206"/>
        <v>7.7616000000000004E-2</v>
      </c>
      <c r="N2529" s="30">
        <v>8801031806430</v>
      </c>
      <c r="O2529" s="27">
        <v>84</v>
      </c>
      <c r="P2529" s="27">
        <v>8415</v>
      </c>
      <c r="Q2529" s="27" t="s">
        <v>1388</v>
      </c>
      <c r="R2529" s="31">
        <f>VLOOKUP(Q2529,[1]Страна!D$1:F$120,2,FALSE)</f>
        <v>7.0000000000000007E-2</v>
      </c>
      <c r="S2529" s="32" t="s">
        <v>28</v>
      </c>
      <c r="T2529" s="27" t="str">
        <f>VLOOKUP(S2529,[1]Страна!$A$2:$B$246,2,0)</f>
        <v>КИТАЙ</v>
      </c>
      <c r="W2529" s="34"/>
      <c r="X2529" s="35"/>
      <c r="Y2529" s="35"/>
      <c r="Z2529" s="36"/>
      <c r="AA2529" s="37"/>
      <c r="AB2529" s="38"/>
      <c r="AC2529" s="39"/>
    </row>
    <row r="2530" spans="1:29" ht="10.5" customHeight="1">
      <c r="A2530" s="25">
        <v>231621</v>
      </c>
      <c r="B2530" s="26" t="s">
        <v>3364</v>
      </c>
      <c r="C2530" s="27">
        <v>1</v>
      </c>
      <c r="D2530" s="27" t="s">
        <v>26</v>
      </c>
      <c r="E2530" s="28">
        <v>1</v>
      </c>
      <c r="F2530" s="28">
        <v>1</v>
      </c>
      <c r="G2530" s="28">
        <v>7.0000000000000007E-2</v>
      </c>
      <c r="H2530" s="28">
        <v>26</v>
      </c>
      <c r="I2530" s="28">
        <v>28.2</v>
      </c>
      <c r="J2530" s="29">
        <v>0.14169599999999999</v>
      </c>
      <c r="K2530" s="28">
        <v>26</v>
      </c>
      <c r="L2530" s="28">
        <v>28.2</v>
      </c>
      <c r="M2530" s="29">
        <f t="shared" si="206"/>
        <v>0.14169599999999999</v>
      </c>
      <c r="N2530" s="30">
        <v>0</v>
      </c>
      <c r="O2530" s="27">
        <v>84</v>
      </c>
      <c r="P2530" s="27">
        <v>8415</v>
      </c>
      <c r="Q2530" s="27" t="s">
        <v>1388</v>
      </c>
      <c r="R2530" s="31">
        <f>VLOOKUP(Q2530,[1]Страна!D$1:F$120,2,FALSE)</f>
        <v>7.0000000000000007E-2</v>
      </c>
      <c r="S2530" s="32" t="s">
        <v>28</v>
      </c>
      <c r="T2530" s="27" t="str">
        <f>VLOOKUP(S2530,[1]Страна!$A$2:$B$246,2,0)</f>
        <v>КИТАЙ</v>
      </c>
      <c r="W2530" s="34"/>
      <c r="X2530" s="35"/>
      <c r="Y2530" s="35"/>
      <c r="Z2530" s="36"/>
      <c r="AA2530" s="37"/>
      <c r="AB2530" s="38"/>
      <c r="AC2530" s="39"/>
    </row>
    <row r="2531" spans="1:29" ht="10.5" customHeight="1">
      <c r="A2531" s="25">
        <v>77873</v>
      </c>
      <c r="B2531" s="26" t="s">
        <v>3365</v>
      </c>
      <c r="C2531" s="27">
        <v>2</v>
      </c>
      <c r="D2531" s="27" t="s">
        <v>26</v>
      </c>
      <c r="E2531" s="28">
        <v>10328</v>
      </c>
      <c r="F2531" s="28">
        <v>20656</v>
      </c>
      <c r="G2531" s="28">
        <v>417.25119999999998</v>
      </c>
      <c r="H2531" s="28">
        <v>9</v>
      </c>
      <c r="I2531" s="28">
        <v>10</v>
      </c>
      <c r="J2531" s="29">
        <v>6.9510000000000002E-2</v>
      </c>
      <c r="K2531" s="28">
        <v>18</v>
      </c>
      <c r="L2531" s="28">
        <v>20</v>
      </c>
      <c r="M2531" s="29">
        <v>0.13902</v>
      </c>
      <c r="N2531" s="30" t="s">
        <v>3366</v>
      </c>
      <c r="O2531" s="27">
        <v>84</v>
      </c>
      <c r="P2531" s="27">
        <v>8415</v>
      </c>
      <c r="Q2531" s="27" t="s">
        <v>1388</v>
      </c>
      <c r="R2531" s="31">
        <f>VLOOKUP(Q2531,[1]Страна!D$1:F$120,2,FALSE)</f>
        <v>7.0000000000000007E-2</v>
      </c>
      <c r="S2531" s="32" t="s">
        <v>28</v>
      </c>
      <c r="T2531" s="27" t="str">
        <f>VLOOKUP(S2531,[1]Страна!$A$2:$B$246,2,0)</f>
        <v>КИТАЙ</v>
      </c>
      <c r="W2531" s="34"/>
      <c r="X2531" s="35"/>
      <c r="Y2531" s="35"/>
      <c r="Z2531" s="36"/>
      <c r="AA2531" s="37"/>
      <c r="AB2531" s="38"/>
      <c r="AC2531" s="39"/>
    </row>
    <row r="2532" spans="1:29" ht="10.5" customHeight="1">
      <c r="A2532" s="25">
        <v>210432</v>
      </c>
      <c r="B2532" s="26" t="s">
        <v>3367</v>
      </c>
      <c r="C2532" s="27">
        <v>2</v>
      </c>
      <c r="D2532" s="27" t="s">
        <v>26</v>
      </c>
      <c r="E2532" s="28">
        <v>1</v>
      </c>
      <c r="F2532" s="28">
        <v>2</v>
      </c>
      <c r="G2532" s="28">
        <v>4.0399999999999998E-2</v>
      </c>
      <c r="H2532" s="28">
        <v>22</v>
      </c>
      <c r="I2532" s="28">
        <v>25</v>
      </c>
      <c r="J2532" s="29">
        <v>0.15904399999999999</v>
      </c>
      <c r="K2532" s="28">
        <v>44</v>
      </c>
      <c r="L2532" s="28">
        <v>50</v>
      </c>
      <c r="M2532" s="29">
        <v>0.31808799999999998</v>
      </c>
      <c r="N2532" s="30" t="s">
        <v>3366</v>
      </c>
      <c r="O2532" s="27">
        <v>84</v>
      </c>
      <c r="P2532" s="27">
        <v>8415</v>
      </c>
      <c r="Q2532" s="27" t="s">
        <v>1388</v>
      </c>
      <c r="R2532" s="31">
        <f>VLOOKUP(Q2532,[1]Страна!D$1:F$120,2,FALSE)</f>
        <v>7.0000000000000007E-2</v>
      </c>
      <c r="S2532" s="32" t="s">
        <v>28</v>
      </c>
      <c r="T2532" s="27" t="str">
        <f>VLOOKUP(S2532,[1]Страна!$A$2:$B$246,2,0)</f>
        <v>КИТАЙ</v>
      </c>
      <c r="W2532" s="34"/>
      <c r="X2532" s="35"/>
      <c r="Y2532" s="35"/>
      <c r="Z2532" s="36"/>
      <c r="AA2532" s="37"/>
      <c r="AB2532" s="38"/>
      <c r="AC2532" s="39"/>
    </row>
    <row r="2533" spans="1:29" ht="10.5" customHeight="1">
      <c r="A2533" s="25">
        <v>77874</v>
      </c>
      <c r="B2533" s="26" t="s">
        <v>3368</v>
      </c>
      <c r="C2533" s="27">
        <v>2</v>
      </c>
      <c r="D2533" s="27" t="s">
        <v>26</v>
      </c>
      <c r="E2533" s="28">
        <v>7956</v>
      </c>
      <c r="F2533" s="28">
        <v>15912</v>
      </c>
      <c r="G2533" s="28">
        <v>321.42239999999998</v>
      </c>
      <c r="H2533" s="28">
        <v>9</v>
      </c>
      <c r="I2533" s="28">
        <v>10</v>
      </c>
      <c r="J2533" s="29">
        <v>6.5467999999999998E-2</v>
      </c>
      <c r="K2533" s="28">
        <v>18</v>
      </c>
      <c r="L2533" s="28">
        <v>20</v>
      </c>
      <c r="M2533" s="29">
        <v>0.130936</v>
      </c>
      <c r="N2533" s="30" t="s">
        <v>3369</v>
      </c>
      <c r="O2533" s="27">
        <v>84</v>
      </c>
      <c r="P2533" s="27">
        <v>8415</v>
      </c>
      <c r="Q2533" s="27" t="s">
        <v>1388</v>
      </c>
      <c r="R2533" s="31">
        <f>VLOOKUP(Q2533,[1]Страна!D$1:F$120,2,FALSE)</f>
        <v>7.0000000000000007E-2</v>
      </c>
      <c r="S2533" s="32" t="s">
        <v>28</v>
      </c>
      <c r="T2533" s="27" t="str">
        <f>VLOOKUP(S2533,[1]Страна!$A$2:$B$246,2,0)</f>
        <v>КИТАЙ</v>
      </c>
      <c r="W2533" s="34"/>
      <c r="X2533" s="35"/>
      <c r="Y2533" s="35"/>
      <c r="Z2533" s="36"/>
      <c r="AA2533" s="37"/>
      <c r="AB2533" s="38"/>
      <c r="AC2533" s="39"/>
    </row>
    <row r="2534" spans="1:29" ht="10.5" customHeight="1">
      <c r="A2534" s="25">
        <v>210430</v>
      </c>
      <c r="B2534" s="26" t="s">
        <v>3370</v>
      </c>
      <c r="C2534" s="27">
        <v>2</v>
      </c>
      <c r="D2534" s="27" t="s">
        <v>26</v>
      </c>
      <c r="E2534" s="28">
        <v>1</v>
      </c>
      <c r="F2534" s="28">
        <v>2</v>
      </c>
      <c r="G2534" s="28">
        <v>4.0399999999999998E-2</v>
      </c>
      <c r="H2534" s="28">
        <v>18</v>
      </c>
      <c r="I2534" s="28">
        <v>20</v>
      </c>
      <c r="J2534" s="29">
        <v>0.122351</v>
      </c>
      <c r="K2534" s="28">
        <v>36</v>
      </c>
      <c r="L2534" s="28">
        <v>40</v>
      </c>
      <c r="M2534" s="29">
        <v>0.244702</v>
      </c>
      <c r="N2534" s="30" t="s">
        <v>3369</v>
      </c>
      <c r="O2534" s="27">
        <v>84</v>
      </c>
      <c r="P2534" s="27">
        <v>8415</v>
      </c>
      <c r="Q2534" s="27" t="s">
        <v>1388</v>
      </c>
      <c r="R2534" s="31">
        <f>VLOOKUP(Q2534,[1]Страна!D$1:F$120,2,FALSE)</f>
        <v>7.0000000000000007E-2</v>
      </c>
      <c r="S2534" s="32" t="s">
        <v>28</v>
      </c>
      <c r="T2534" s="27" t="str">
        <f>VLOOKUP(S2534,[1]Страна!$A$2:$B$246,2,0)</f>
        <v>КИТАЙ</v>
      </c>
      <c r="W2534" s="34"/>
      <c r="X2534" s="35"/>
      <c r="Y2534" s="35"/>
      <c r="Z2534" s="36"/>
      <c r="AA2534" s="37"/>
      <c r="AB2534" s="38"/>
      <c r="AC2534" s="39"/>
    </row>
    <row r="2535" spans="1:29" ht="10.5" customHeight="1">
      <c r="A2535" s="25">
        <v>77875</v>
      </c>
      <c r="B2535" s="26" t="s">
        <v>3371</v>
      </c>
      <c r="C2535" s="27">
        <v>2</v>
      </c>
      <c r="D2535" s="27" t="s">
        <v>26</v>
      </c>
      <c r="E2535" s="28">
        <v>8602</v>
      </c>
      <c r="F2535" s="28">
        <v>17204</v>
      </c>
      <c r="G2535" s="28">
        <v>347.52080000000001</v>
      </c>
      <c r="H2535" s="28">
        <v>10</v>
      </c>
      <c r="I2535" s="28">
        <v>11</v>
      </c>
      <c r="J2535" s="29">
        <v>6.5720000000000001E-2</v>
      </c>
      <c r="K2535" s="28">
        <v>20</v>
      </c>
      <c r="L2535" s="28">
        <v>22</v>
      </c>
      <c r="M2535" s="29">
        <v>0.13144</v>
      </c>
      <c r="N2535" s="30" t="s">
        <v>3372</v>
      </c>
      <c r="O2535" s="27">
        <v>84</v>
      </c>
      <c r="P2535" s="27">
        <v>8415</v>
      </c>
      <c r="Q2535" s="27" t="s">
        <v>1388</v>
      </c>
      <c r="R2535" s="31">
        <f>VLOOKUP(Q2535,[1]Страна!D$1:F$120,2,FALSE)</f>
        <v>7.0000000000000007E-2</v>
      </c>
      <c r="S2535" s="32" t="s">
        <v>28</v>
      </c>
      <c r="T2535" s="27" t="str">
        <f>VLOOKUP(S2535,[1]Страна!$A$2:$B$246,2,0)</f>
        <v>КИТАЙ</v>
      </c>
      <c r="W2535" s="34"/>
      <c r="X2535" s="35"/>
      <c r="Y2535" s="35"/>
      <c r="Z2535" s="36"/>
      <c r="AA2535" s="37"/>
      <c r="AB2535" s="38"/>
      <c r="AC2535" s="39"/>
    </row>
    <row r="2536" spans="1:29" ht="10.5" customHeight="1">
      <c r="A2536" s="25">
        <v>210431</v>
      </c>
      <c r="B2536" s="26" t="s">
        <v>3373</v>
      </c>
      <c r="C2536" s="27">
        <v>2</v>
      </c>
      <c r="D2536" s="27" t="s">
        <v>26</v>
      </c>
      <c r="E2536" s="28">
        <v>1</v>
      </c>
      <c r="F2536" s="28">
        <v>2</v>
      </c>
      <c r="G2536" s="28">
        <v>4.0399999999999998E-2</v>
      </c>
      <c r="H2536" s="28">
        <v>32</v>
      </c>
      <c r="I2536" s="28">
        <v>34</v>
      </c>
      <c r="J2536" s="29">
        <v>0.121268</v>
      </c>
      <c r="K2536" s="28">
        <v>64</v>
      </c>
      <c r="L2536" s="28">
        <v>68</v>
      </c>
      <c r="M2536" s="29">
        <v>0.242536</v>
      </c>
      <c r="N2536" s="30" t="s">
        <v>3372</v>
      </c>
      <c r="O2536" s="27">
        <v>84</v>
      </c>
      <c r="P2536" s="27">
        <v>8415</v>
      </c>
      <c r="Q2536" s="27" t="s">
        <v>1388</v>
      </c>
      <c r="R2536" s="31">
        <f>VLOOKUP(Q2536,[1]Страна!D$1:F$120,2,FALSE)</f>
        <v>7.0000000000000007E-2</v>
      </c>
      <c r="S2536" s="32" t="s">
        <v>28</v>
      </c>
      <c r="T2536" s="27" t="str">
        <f>VLOOKUP(S2536,[1]Страна!$A$2:$B$246,2,0)</f>
        <v>КИТАЙ</v>
      </c>
      <c r="W2536" s="34"/>
      <c r="X2536" s="35"/>
      <c r="Y2536" s="35"/>
      <c r="Z2536" s="36"/>
      <c r="AA2536" s="37"/>
      <c r="AB2536" s="38"/>
      <c r="AC2536" s="39"/>
    </row>
    <row r="2537" spans="1:29" ht="10.5" customHeight="1">
      <c r="A2537" s="25">
        <v>222862</v>
      </c>
      <c r="B2537" s="26" t="s">
        <v>3374</v>
      </c>
      <c r="C2537" s="27">
        <v>1</v>
      </c>
      <c r="D2537" s="27" t="s">
        <v>26</v>
      </c>
      <c r="E2537" s="28">
        <v>7712</v>
      </c>
      <c r="F2537" s="28">
        <v>7712</v>
      </c>
      <c r="G2537" s="28">
        <v>539.84</v>
      </c>
      <c r="H2537" s="28">
        <v>8</v>
      </c>
      <c r="I2537" s="28">
        <v>9</v>
      </c>
      <c r="J2537" s="29">
        <v>7.7616000000000004E-2</v>
      </c>
      <c r="K2537" s="28">
        <v>8</v>
      </c>
      <c r="L2537" s="28">
        <v>9</v>
      </c>
      <c r="M2537" s="29">
        <f>C2537*J2537</f>
        <v>7.7616000000000004E-2</v>
      </c>
      <c r="N2537" s="30">
        <v>0</v>
      </c>
      <c r="O2537" s="27">
        <v>84</v>
      </c>
      <c r="P2537" s="27">
        <v>8415</v>
      </c>
      <c r="Q2537" s="27" t="s">
        <v>1388</v>
      </c>
      <c r="R2537" s="31">
        <f>VLOOKUP(Q2537,[1]Страна!D$1:F$120,2,FALSE)</f>
        <v>7.0000000000000007E-2</v>
      </c>
      <c r="S2537" s="32" t="s">
        <v>28</v>
      </c>
      <c r="T2537" s="27" t="str">
        <f>VLOOKUP(S2537,[1]Страна!$A$2:$B$246,2,0)</f>
        <v>КИТАЙ</v>
      </c>
      <c r="W2537" s="34"/>
      <c r="X2537" s="35"/>
      <c r="Y2537" s="35"/>
      <c r="Z2537" s="36"/>
      <c r="AA2537" s="37"/>
      <c r="AB2537" s="38"/>
      <c r="AC2537" s="39"/>
    </row>
    <row r="2538" spans="1:29" ht="10.5" customHeight="1">
      <c r="A2538" s="25">
        <v>222912</v>
      </c>
      <c r="B2538" s="26" t="s">
        <v>3375</v>
      </c>
      <c r="C2538" s="27">
        <v>1</v>
      </c>
      <c r="D2538" s="27" t="s">
        <v>26</v>
      </c>
      <c r="E2538" s="28">
        <v>10</v>
      </c>
      <c r="F2538" s="28">
        <v>10</v>
      </c>
      <c r="G2538" s="28">
        <v>0.70000000000000007</v>
      </c>
      <c r="H2538" s="28">
        <v>28</v>
      </c>
      <c r="I2538" s="28">
        <v>29</v>
      </c>
      <c r="J2538" s="29">
        <v>0.14169599999999999</v>
      </c>
      <c r="K2538" s="28">
        <v>28</v>
      </c>
      <c r="L2538" s="28">
        <v>29</v>
      </c>
      <c r="M2538" s="29">
        <f>C2538*J2538</f>
        <v>0.14169599999999999</v>
      </c>
      <c r="N2538" s="30">
        <v>0</v>
      </c>
      <c r="O2538" s="27">
        <v>84</v>
      </c>
      <c r="P2538" s="27">
        <v>8415</v>
      </c>
      <c r="Q2538" s="27" t="s">
        <v>1388</v>
      </c>
      <c r="R2538" s="31">
        <f>VLOOKUP(Q2538,[1]Страна!D$1:F$120,2,FALSE)</f>
        <v>7.0000000000000007E-2</v>
      </c>
      <c r="S2538" s="32" t="s">
        <v>28</v>
      </c>
      <c r="T2538" s="27" t="str">
        <f>VLOOKUP(S2538,[1]Страна!$A$2:$B$246,2,0)</f>
        <v>КИТАЙ</v>
      </c>
      <c r="W2538" s="34"/>
      <c r="X2538" s="35"/>
      <c r="Y2538" s="35"/>
      <c r="Z2538" s="36"/>
      <c r="AA2538" s="37"/>
      <c r="AB2538" s="38"/>
      <c r="AC2538" s="39"/>
    </row>
    <row r="2539" spans="1:29" ht="10.5" customHeight="1">
      <c r="A2539" s="41">
        <v>222861</v>
      </c>
      <c r="B2539" s="42" t="s">
        <v>3376</v>
      </c>
      <c r="C2539" s="43">
        <v>2</v>
      </c>
      <c r="D2539" s="44" t="s">
        <v>26</v>
      </c>
      <c r="E2539" s="45">
        <v>9203</v>
      </c>
      <c r="F2539" s="45">
        <v>18406</v>
      </c>
      <c r="G2539" s="46">
        <v>1288.42</v>
      </c>
      <c r="H2539" s="46">
        <v>9</v>
      </c>
      <c r="I2539" s="46">
        <v>10</v>
      </c>
      <c r="J2539" s="47">
        <v>7.6603000000000004E-2</v>
      </c>
      <c r="K2539" s="46">
        <v>18</v>
      </c>
      <c r="L2539" s="46">
        <v>20</v>
      </c>
      <c r="M2539" s="47">
        <v>0.15320600000000001</v>
      </c>
      <c r="N2539" s="48" t="s">
        <v>3377</v>
      </c>
      <c r="O2539" s="49">
        <v>84</v>
      </c>
      <c r="P2539" s="49">
        <v>8415</v>
      </c>
      <c r="Q2539" s="49" t="s">
        <v>1388</v>
      </c>
      <c r="R2539" s="50">
        <v>7.0000000000000007E-2</v>
      </c>
      <c r="S2539" s="51" t="s">
        <v>28</v>
      </c>
      <c r="T2539" s="27" t="str">
        <f>VLOOKUP(S2539,[1]Страна!$A$2:$B$246,2,0)</f>
        <v>КИТАЙ</v>
      </c>
      <c r="W2539" s="34"/>
      <c r="X2539" s="35"/>
      <c r="Y2539" s="35"/>
      <c r="Z2539" s="36"/>
      <c r="AA2539" s="37"/>
      <c r="AB2539" s="38"/>
      <c r="AC2539" s="39"/>
    </row>
    <row r="2540" spans="1:29" ht="10.5" customHeight="1">
      <c r="A2540" s="41">
        <v>222913</v>
      </c>
      <c r="B2540" s="42" t="s">
        <v>3378</v>
      </c>
      <c r="C2540" s="43">
        <v>2</v>
      </c>
      <c r="D2540" s="44" t="s">
        <v>26</v>
      </c>
      <c r="E2540" s="45">
        <v>1</v>
      </c>
      <c r="F2540" s="45">
        <v>2</v>
      </c>
      <c r="G2540" s="46">
        <v>0.14000000000000001</v>
      </c>
      <c r="H2540" s="46">
        <v>25</v>
      </c>
      <c r="I2540" s="46">
        <v>26.2</v>
      </c>
      <c r="J2540" s="47">
        <v>0.13850999999999999</v>
      </c>
      <c r="K2540" s="46">
        <v>50</v>
      </c>
      <c r="L2540" s="46">
        <v>52.4</v>
      </c>
      <c r="M2540" s="47">
        <v>0.27701999999999999</v>
      </c>
      <c r="N2540" s="48" t="s">
        <v>3379</v>
      </c>
      <c r="O2540" s="49">
        <v>84</v>
      </c>
      <c r="P2540" s="49">
        <v>8415</v>
      </c>
      <c r="Q2540" s="49" t="s">
        <v>1388</v>
      </c>
      <c r="R2540" s="50">
        <v>7.0000000000000007E-2</v>
      </c>
      <c r="S2540" s="51" t="s">
        <v>28</v>
      </c>
      <c r="T2540" s="27" t="str">
        <f>VLOOKUP(S2540,[1]Страна!$A$2:$B$246,2,0)</f>
        <v>КИТАЙ</v>
      </c>
      <c r="W2540" s="40"/>
      <c r="X2540" s="35"/>
      <c r="Y2540" s="35"/>
      <c r="Z2540" s="36"/>
      <c r="AA2540" s="37"/>
      <c r="AB2540" s="38"/>
      <c r="AC2540" s="39"/>
    </row>
    <row r="2541" spans="1:29" ht="10.5" customHeight="1">
      <c r="A2541" s="25">
        <v>222863</v>
      </c>
      <c r="B2541" s="26" t="s">
        <v>3380</v>
      </c>
      <c r="C2541" s="27">
        <v>1</v>
      </c>
      <c r="D2541" s="27" t="s">
        <v>26</v>
      </c>
      <c r="E2541" s="28">
        <v>10925</v>
      </c>
      <c r="F2541" s="28">
        <v>10925</v>
      </c>
      <c r="G2541" s="28">
        <v>764.75000000000011</v>
      </c>
      <c r="H2541" s="28">
        <v>10</v>
      </c>
      <c r="I2541" s="28">
        <v>11</v>
      </c>
      <c r="J2541" s="29">
        <v>7.553E-2</v>
      </c>
      <c r="K2541" s="28">
        <v>10</v>
      </c>
      <c r="L2541" s="28">
        <v>11</v>
      </c>
      <c r="M2541" s="29">
        <f>C2541*J2541</f>
        <v>7.553E-2</v>
      </c>
      <c r="N2541" s="30">
        <v>0</v>
      </c>
      <c r="O2541" s="27">
        <v>84</v>
      </c>
      <c r="P2541" s="27">
        <v>8415</v>
      </c>
      <c r="Q2541" s="27" t="s">
        <v>1388</v>
      </c>
      <c r="R2541" s="31">
        <f>VLOOKUP(Q2541,[1]Страна!D$1:F$120,2,FALSE)</f>
        <v>7.0000000000000007E-2</v>
      </c>
      <c r="S2541" s="32" t="s">
        <v>28</v>
      </c>
      <c r="T2541" s="27" t="str">
        <f>VLOOKUP(S2541,[1]Страна!$A$2:$B$246,2,0)</f>
        <v>КИТАЙ</v>
      </c>
      <c r="W2541" s="40"/>
      <c r="X2541" s="35"/>
      <c r="Y2541" s="35"/>
      <c r="Z2541" s="36"/>
      <c r="AA2541" s="37"/>
      <c r="AB2541" s="38"/>
      <c r="AC2541" s="39"/>
    </row>
    <row r="2542" spans="1:29" ht="10.5" customHeight="1">
      <c r="A2542" s="25">
        <v>222914</v>
      </c>
      <c r="B2542" s="26" t="s">
        <v>3381</v>
      </c>
      <c r="C2542" s="27">
        <v>1</v>
      </c>
      <c r="D2542" s="27" t="s">
        <v>26</v>
      </c>
      <c r="E2542" s="28">
        <v>10</v>
      </c>
      <c r="F2542" s="28">
        <v>10</v>
      </c>
      <c r="G2542" s="28">
        <v>0.70000000000000007</v>
      </c>
      <c r="H2542" s="28">
        <v>30</v>
      </c>
      <c r="I2542" s="28">
        <v>33</v>
      </c>
      <c r="J2542" s="29">
        <v>0.16591600000000001</v>
      </c>
      <c r="K2542" s="28">
        <v>30</v>
      </c>
      <c r="L2542" s="28">
        <v>33</v>
      </c>
      <c r="M2542" s="29">
        <f>C2542*J2542</f>
        <v>0.16591600000000001</v>
      </c>
      <c r="N2542" s="30">
        <v>0</v>
      </c>
      <c r="O2542" s="27">
        <v>84</v>
      </c>
      <c r="P2542" s="27">
        <v>8415</v>
      </c>
      <c r="Q2542" s="27" t="s">
        <v>1388</v>
      </c>
      <c r="R2542" s="31">
        <f>VLOOKUP(Q2542,[1]Страна!D$1:F$120,2,FALSE)</f>
        <v>7.0000000000000007E-2</v>
      </c>
      <c r="S2542" s="32" t="s">
        <v>28</v>
      </c>
      <c r="T2542" s="27" t="str">
        <f>VLOOKUP(S2542,[1]Страна!$A$2:$B$246,2,0)</f>
        <v>КИТАЙ</v>
      </c>
      <c r="W2542" s="34"/>
      <c r="X2542" s="35"/>
      <c r="Y2542" s="35"/>
      <c r="Z2542" s="36"/>
      <c r="AA2542" s="37"/>
      <c r="AB2542" s="38"/>
      <c r="AC2542" s="39"/>
    </row>
    <row r="2543" spans="1:29" ht="10.5" customHeight="1">
      <c r="A2543" s="41">
        <v>175624</v>
      </c>
      <c r="B2543" s="42" t="s">
        <v>3382</v>
      </c>
      <c r="C2543" s="43">
        <v>2</v>
      </c>
      <c r="D2543" s="44" t="s">
        <v>26</v>
      </c>
      <c r="E2543" s="45">
        <v>11153</v>
      </c>
      <c r="F2543" s="45">
        <v>22306</v>
      </c>
      <c r="G2543" s="46">
        <v>1561.42</v>
      </c>
      <c r="H2543" s="46">
        <v>9</v>
      </c>
      <c r="I2543" s="46">
        <v>10</v>
      </c>
      <c r="J2543" s="47">
        <v>6.7405000000000007E-2</v>
      </c>
      <c r="K2543" s="46">
        <v>18</v>
      </c>
      <c r="L2543" s="46">
        <v>20</v>
      </c>
      <c r="M2543" s="47">
        <v>0.13481000000000001</v>
      </c>
      <c r="N2543" s="48" t="s">
        <v>3383</v>
      </c>
      <c r="O2543" s="49">
        <v>84</v>
      </c>
      <c r="P2543" s="49">
        <v>8415</v>
      </c>
      <c r="Q2543" s="49" t="s">
        <v>1388</v>
      </c>
      <c r="R2543" s="50">
        <v>7.0000000000000007E-2</v>
      </c>
      <c r="S2543" s="51" t="s">
        <v>28</v>
      </c>
      <c r="T2543" s="27" t="str">
        <f>VLOOKUP(S2543,[1]Страна!$A$2:$B$246,2,0)</f>
        <v>КИТАЙ</v>
      </c>
      <c r="W2543" s="34"/>
      <c r="X2543" s="35"/>
      <c r="Y2543" s="35"/>
      <c r="Z2543" s="36"/>
      <c r="AA2543" s="37"/>
      <c r="AB2543" s="38"/>
      <c r="AC2543" s="39"/>
    </row>
    <row r="2544" spans="1:29" ht="10.5" customHeight="1">
      <c r="A2544" s="41">
        <v>206511</v>
      </c>
      <c r="B2544" s="42" t="s">
        <v>3384</v>
      </c>
      <c r="C2544" s="43">
        <v>2</v>
      </c>
      <c r="D2544" s="44" t="s">
        <v>26</v>
      </c>
      <c r="E2544" s="45">
        <v>1</v>
      </c>
      <c r="F2544" s="45">
        <v>2</v>
      </c>
      <c r="G2544" s="46">
        <v>0.14000000000000001</v>
      </c>
      <c r="H2544" s="46">
        <v>30</v>
      </c>
      <c r="I2544" s="46">
        <v>32.5</v>
      </c>
      <c r="J2544" s="47">
        <v>0.156</v>
      </c>
      <c r="K2544" s="46">
        <v>60</v>
      </c>
      <c r="L2544" s="46">
        <v>65</v>
      </c>
      <c r="M2544" s="47">
        <v>0.312</v>
      </c>
      <c r="N2544" s="48" t="s">
        <v>3385</v>
      </c>
      <c r="O2544" s="49">
        <v>84</v>
      </c>
      <c r="P2544" s="49">
        <v>8415</v>
      </c>
      <c r="Q2544" s="49" t="s">
        <v>1388</v>
      </c>
      <c r="R2544" s="50">
        <v>7.0000000000000007E-2</v>
      </c>
      <c r="S2544" s="51" t="s">
        <v>28</v>
      </c>
      <c r="T2544" s="27" t="str">
        <f>VLOOKUP(S2544,[1]Страна!$A$2:$B$246,2,0)</f>
        <v>КИТАЙ</v>
      </c>
      <c r="W2544" s="40"/>
      <c r="X2544" s="35"/>
      <c r="Y2544" s="35"/>
      <c r="Z2544" s="36"/>
      <c r="AA2544" s="37"/>
      <c r="AB2544" s="38"/>
      <c r="AC2544" s="39"/>
    </row>
    <row r="2545" spans="1:29" ht="10.5" customHeight="1">
      <c r="A2545" s="25">
        <v>175625</v>
      </c>
      <c r="B2545" s="26" t="s">
        <v>3386</v>
      </c>
      <c r="C2545" s="27">
        <v>2</v>
      </c>
      <c r="D2545" s="27" t="s">
        <v>26</v>
      </c>
      <c r="E2545" s="28">
        <v>18870</v>
      </c>
      <c r="F2545" s="28">
        <v>37740</v>
      </c>
      <c r="G2545" s="28">
        <v>2641.8</v>
      </c>
      <c r="H2545" s="28">
        <v>10</v>
      </c>
      <c r="I2545" s="28">
        <v>12</v>
      </c>
      <c r="J2545" s="29">
        <v>0.113553</v>
      </c>
      <c r="K2545" s="28">
        <v>20</v>
      </c>
      <c r="L2545" s="28">
        <v>24</v>
      </c>
      <c r="M2545" s="29">
        <f>C2545*J2545</f>
        <v>0.227106</v>
      </c>
      <c r="N2545" s="30">
        <v>4680013313371</v>
      </c>
      <c r="O2545" s="27">
        <v>84</v>
      </c>
      <c r="P2545" s="27">
        <v>8415</v>
      </c>
      <c r="Q2545" s="27" t="s">
        <v>1388</v>
      </c>
      <c r="R2545" s="31">
        <f>VLOOKUP(Q2545,[1]Страна!D$1:F$120,2,FALSE)</f>
        <v>7.0000000000000007E-2</v>
      </c>
      <c r="S2545" s="32" t="s">
        <v>28</v>
      </c>
      <c r="T2545" s="27" t="str">
        <f>VLOOKUP(S2545,[1]Страна!$A$2:$B$246,2,0)</f>
        <v>КИТАЙ</v>
      </c>
      <c r="W2545" s="40"/>
      <c r="X2545" s="35"/>
      <c r="Y2545" s="35"/>
      <c r="Z2545" s="36"/>
      <c r="AA2545" s="37"/>
      <c r="AB2545" s="38"/>
      <c r="AC2545" s="39"/>
    </row>
    <row r="2546" spans="1:29" ht="10.5" customHeight="1">
      <c r="A2546" s="25">
        <v>206512</v>
      </c>
      <c r="B2546" s="26" t="s">
        <v>3387</v>
      </c>
      <c r="C2546" s="27">
        <v>2</v>
      </c>
      <c r="D2546" s="27" t="s">
        <v>26</v>
      </c>
      <c r="E2546" s="28">
        <v>9</v>
      </c>
      <c r="F2546" s="28">
        <v>18</v>
      </c>
      <c r="G2546" s="28">
        <v>1.2600000000000002</v>
      </c>
      <c r="H2546" s="28">
        <v>38</v>
      </c>
      <c r="I2546" s="28">
        <v>40</v>
      </c>
      <c r="J2546" s="29">
        <v>0.24834200000000001</v>
      </c>
      <c r="K2546" s="28">
        <v>76</v>
      </c>
      <c r="L2546" s="28">
        <v>80</v>
      </c>
      <c r="M2546" s="29">
        <f>C2546*J2546</f>
        <v>0.49668400000000001</v>
      </c>
      <c r="N2546" s="30">
        <v>4680013313388</v>
      </c>
      <c r="O2546" s="27">
        <v>84</v>
      </c>
      <c r="P2546" s="27">
        <v>8415</v>
      </c>
      <c r="Q2546" s="27" t="s">
        <v>1388</v>
      </c>
      <c r="R2546" s="31">
        <f>VLOOKUP(Q2546,[1]Страна!D$1:F$120,2,FALSE)</f>
        <v>7.0000000000000007E-2</v>
      </c>
      <c r="S2546" s="32" t="s">
        <v>28</v>
      </c>
      <c r="T2546" s="27" t="str">
        <f>VLOOKUP(S2546,[1]Страна!$A$2:$B$246,2,0)</f>
        <v>КИТАЙ</v>
      </c>
      <c r="W2546" s="34"/>
      <c r="X2546" s="35"/>
      <c r="Y2546" s="35"/>
      <c r="Z2546" s="36"/>
      <c r="AA2546" s="37"/>
      <c r="AB2546" s="38"/>
      <c r="AC2546" s="39"/>
    </row>
    <row r="2547" spans="1:29" ht="10.5" customHeight="1">
      <c r="A2547" s="25">
        <v>175626</v>
      </c>
      <c r="B2547" s="26" t="s">
        <v>3388</v>
      </c>
      <c r="C2547" s="27">
        <v>1</v>
      </c>
      <c r="D2547" s="27" t="s">
        <v>26</v>
      </c>
      <c r="E2547" s="28">
        <v>24996</v>
      </c>
      <c r="F2547" s="28">
        <v>24996</v>
      </c>
      <c r="G2547" s="28">
        <v>1749.7200000000003</v>
      </c>
      <c r="H2547" s="28">
        <v>10</v>
      </c>
      <c r="I2547" s="28">
        <v>12</v>
      </c>
      <c r="J2547" s="29">
        <v>0.10878</v>
      </c>
      <c r="K2547" s="28">
        <v>10</v>
      </c>
      <c r="L2547" s="28">
        <v>12</v>
      </c>
      <c r="M2547" s="29">
        <f>C2547*J2547</f>
        <v>0.10878</v>
      </c>
      <c r="N2547" s="30">
        <v>4680013313395</v>
      </c>
      <c r="O2547" s="27">
        <v>84</v>
      </c>
      <c r="P2547" s="27">
        <v>8415</v>
      </c>
      <c r="Q2547" s="27" t="s">
        <v>1388</v>
      </c>
      <c r="R2547" s="31">
        <f>VLOOKUP(Q2547,[1]Страна!D$1:F$120,2,FALSE)</f>
        <v>7.0000000000000007E-2</v>
      </c>
      <c r="S2547" s="32" t="s">
        <v>28</v>
      </c>
      <c r="T2547" s="27" t="str">
        <f>VLOOKUP(S2547,[1]Страна!$A$2:$B$246,2,0)</f>
        <v>КИТАЙ</v>
      </c>
      <c r="W2547" s="34"/>
      <c r="X2547" s="35"/>
      <c r="Y2547" s="35"/>
      <c r="Z2547" s="36"/>
      <c r="AA2547" s="37"/>
      <c r="AB2547" s="38"/>
      <c r="AC2547" s="39"/>
    </row>
    <row r="2548" spans="1:29" ht="10.5" customHeight="1">
      <c r="A2548" s="25">
        <v>206513</v>
      </c>
      <c r="B2548" s="26" t="s">
        <v>3389</v>
      </c>
      <c r="C2548" s="27">
        <v>1</v>
      </c>
      <c r="D2548" s="27" t="s">
        <v>26</v>
      </c>
      <c r="E2548" s="28">
        <v>10</v>
      </c>
      <c r="F2548" s="28">
        <v>10</v>
      </c>
      <c r="G2548" s="28">
        <v>0.70000000000000007</v>
      </c>
      <c r="H2548" s="28">
        <v>52</v>
      </c>
      <c r="I2548" s="28">
        <v>54</v>
      </c>
      <c r="J2548" s="29">
        <v>0.33083600000000002</v>
      </c>
      <c r="K2548" s="28">
        <v>52</v>
      </c>
      <c r="L2548" s="28">
        <v>54</v>
      </c>
      <c r="M2548" s="29">
        <f>C2548*J2548</f>
        <v>0.33083600000000002</v>
      </c>
      <c r="N2548" s="30">
        <v>4680013313401</v>
      </c>
      <c r="O2548" s="27">
        <v>84</v>
      </c>
      <c r="P2548" s="27">
        <v>8415</v>
      </c>
      <c r="Q2548" s="27" t="s">
        <v>1388</v>
      </c>
      <c r="R2548" s="31">
        <f>VLOOKUP(Q2548,[1]Страна!D$1:F$120,2,FALSE)</f>
        <v>7.0000000000000007E-2</v>
      </c>
      <c r="S2548" s="32" t="s">
        <v>28</v>
      </c>
      <c r="T2548" s="27" t="str">
        <f>VLOOKUP(S2548,[1]Страна!$A$2:$B$246,2,0)</f>
        <v>КИТАЙ</v>
      </c>
      <c r="W2548" s="34"/>
      <c r="X2548" s="35"/>
      <c r="Y2548" s="35"/>
      <c r="Z2548" s="36"/>
      <c r="AA2548" s="37"/>
      <c r="AB2548" s="38"/>
      <c r="AC2548" s="39"/>
    </row>
    <row r="2549" spans="1:29" ht="10.5" customHeight="1">
      <c r="A2549" s="25">
        <v>216567</v>
      </c>
      <c r="B2549" s="26" t="s">
        <v>3390</v>
      </c>
      <c r="C2549" s="27">
        <v>1</v>
      </c>
      <c r="D2549" s="27" t="s">
        <v>26</v>
      </c>
      <c r="E2549" s="28">
        <v>21575</v>
      </c>
      <c r="F2549" s="28">
        <v>21575</v>
      </c>
      <c r="G2549" s="28">
        <v>1510.2500000000002</v>
      </c>
      <c r="H2549" s="28">
        <v>33</v>
      </c>
      <c r="I2549" s="28">
        <v>36.299999999999997</v>
      </c>
      <c r="J2549" s="29">
        <v>0.25700000000000001</v>
      </c>
      <c r="K2549" s="28">
        <v>33</v>
      </c>
      <c r="L2549" s="28">
        <v>36.299999999999997</v>
      </c>
      <c r="M2549" s="29">
        <v>0.25700000000000001</v>
      </c>
      <c r="N2549" s="30" t="s">
        <v>3391</v>
      </c>
      <c r="O2549" s="27">
        <v>84</v>
      </c>
      <c r="P2549" s="27">
        <v>8415</v>
      </c>
      <c r="Q2549" s="27" t="s">
        <v>1388</v>
      </c>
      <c r="R2549" s="31">
        <v>7.0000000000000007E-2</v>
      </c>
      <c r="S2549" s="32" t="s">
        <v>28</v>
      </c>
      <c r="T2549" s="27" t="str">
        <f>VLOOKUP(S2549,[1]Страна!$A$2:$B$246,2,0)</f>
        <v>КИТАЙ</v>
      </c>
      <c r="W2549" s="34"/>
      <c r="X2549" s="35"/>
      <c r="Y2549" s="35"/>
      <c r="Z2549" s="36"/>
      <c r="AA2549" s="37"/>
      <c r="AB2549" s="38"/>
      <c r="AC2549" s="39"/>
    </row>
    <row r="2550" spans="1:29" ht="10.5" customHeight="1">
      <c r="A2550" s="25">
        <v>235071</v>
      </c>
      <c r="B2550" s="26" t="s">
        <v>3392</v>
      </c>
      <c r="C2550" s="27">
        <v>1</v>
      </c>
      <c r="D2550" s="27" t="s">
        <v>26</v>
      </c>
      <c r="E2550" s="28">
        <v>10</v>
      </c>
      <c r="F2550" s="28">
        <v>10</v>
      </c>
      <c r="G2550" s="28">
        <v>0.70000000000000007</v>
      </c>
      <c r="H2550" s="28">
        <v>36</v>
      </c>
      <c r="I2550" s="28">
        <v>38</v>
      </c>
      <c r="J2550" s="29">
        <v>0</v>
      </c>
      <c r="K2550" s="28">
        <v>36</v>
      </c>
      <c r="L2550" s="28">
        <v>38</v>
      </c>
      <c r="M2550" s="29">
        <v>0</v>
      </c>
      <c r="N2550" s="30">
        <v>0</v>
      </c>
      <c r="O2550" s="27">
        <v>84</v>
      </c>
      <c r="P2550" s="27">
        <v>8415</v>
      </c>
      <c r="Q2550" s="27" t="s">
        <v>1388</v>
      </c>
      <c r="R2550" s="31">
        <v>7.0000000000000007E-2</v>
      </c>
      <c r="S2550" s="32" t="s">
        <v>28</v>
      </c>
      <c r="T2550" s="27" t="str">
        <f>VLOOKUP(S2550,[1]Страна!$A$2:$B$246,2,0)</f>
        <v>КИТАЙ</v>
      </c>
      <c r="W2550" s="40"/>
      <c r="X2550" s="35"/>
      <c r="Y2550" s="35"/>
      <c r="Z2550" s="36"/>
      <c r="AA2550" s="37"/>
      <c r="AB2550" s="38"/>
      <c r="AC2550" s="39"/>
    </row>
    <row r="2551" spans="1:29" ht="10.5" customHeight="1">
      <c r="A2551" s="41">
        <v>237487</v>
      </c>
      <c r="B2551" s="42" t="s">
        <v>3393</v>
      </c>
      <c r="C2551" s="43">
        <v>1</v>
      </c>
      <c r="D2551" s="44" t="s">
        <v>26</v>
      </c>
      <c r="E2551" s="45">
        <v>11304</v>
      </c>
      <c r="F2551" s="45">
        <v>11304</v>
      </c>
      <c r="G2551" s="46">
        <v>791.28000000000009</v>
      </c>
      <c r="H2551" s="46">
        <v>11</v>
      </c>
      <c r="I2551" s="46">
        <v>14</v>
      </c>
      <c r="J2551" s="47">
        <v>4.4146999999999999E-2</v>
      </c>
      <c r="K2551" s="46">
        <v>11</v>
      </c>
      <c r="L2551" s="46">
        <v>14</v>
      </c>
      <c r="M2551" s="47">
        <v>4.4146999999999999E-2</v>
      </c>
      <c r="N2551" s="48" t="s">
        <v>3394</v>
      </c>
      <c r="O2551" s="49">
        <v>84</v>
      </c>
      <c r="P2551" s="49">
        <v>8415</v>
      </c>
      <c r="Q2551" s="49" t="s">
        <v>1388</v>
      </c>
      <c r="R2551" s="50">
        <v>7.0000000000000007E-2</v>
      </c>
      <c r="S2551" s="51" t="s">
        <v>28</v>
      </c>
      <c r="T2551" s="27" t="str">
        <f>VLOOKUP(S2551,[1]Страна!$A$2:$B$246,2,0)</f>
        <v>КИТАЙ</v>
      </c>
      <c r="W2551" s="40"/>
      <c r="X2551" s="35"/>
      <c r="Y2551" s="35"/>
      <c r="Z2551" s="36"/>
      <c r="AA2551" s="37"/>
      <c r="AB2551" s="38"/>
      <c r="AC2551" s="39"/>
    </row>
    <row r="2552" spans="1:29" ht="10.5" customHeight="1">
      <c r="A2552" s="41">
        <v>237488</v>
      </c>
      <c r="B2552" s="42" t="s">
        <v>3395</v>
      </c>
      <c r="C2552" s="43">
        <v>1</v>
      </c>
      <c r="D2552" s="44" t="s">
        <v>26</v>
      </c>
      <c r="E2552" s="45">
        <v>10</v>
      </c>
      <c r="F2552" s="45">
        <v>10</v>
      </c>
      <c r="G2552" s="46">
        <v>0.70000000000000007</v>
      </c>
      <c r="H2552" s="46">
        <v>27</v>
      </c>
      <c r="I2552" s="46">
        <v>30</v>
      </c>
      <c r="J2552" s="47">
        <v>0.13409299999999999</v>
      </c>
      <c r="K2552" s="46">
        <v>27</v>
      </c>
      <c r="L2552" s="46">
        <v>30</v>
      </c>
      <c r="M2552" s="47">
        <v>0.13409299999999999</v>
      </c>
      <c r="N2552" s="48" t="s">
        <v>3396</v>
      </c>
      <c r="O2552" s="49">
        <v>84</v>
      </c>
      <c r="P2552" s="49">
        <v>8415</v>
      </c>
      <c r="Q2552" s="49" t="s">
        <v>1388</v>
      </c>
      <c r="R2552" s="50">
        <v>7.0000000000000007E-2</v>
      </c>
      <c r="S2552" s="51" t="s">
        <v>28</v>
      </c>
      <c r="T2552" s="27" t="str">
        <f>VLOOKUP(S2552,[1]Страна!$A$2:$B$246,2,0)</f>
        <v>КИТАЙ</v>
      </c>
      <c r="W2552" s="40"/>
      <c r="X2552" s="35"/>
      <c r="Y2552" s="35"/>
      <c r="Z2552" s="36"/>
      <c r="AA2552" s="37"/>
      <c r="AB2552" s="38"/>
      <c r="AC2552" s="39"/>
    </row>
    <row r="2553" spans="1:29" ht="10.5" customHeight="1">
      <c r="A2553" s="25">
        <v>210844</v>
      </c>
      <c r="B2553" s="26" t="s">
        <v>3397</v>
      </c>
      <c r="C2553" s="27">
        <v>1</v>
      </c>
      <c r="D2553" s="27" t="s">
        <v>26</v>
      </c>
      <c r="E2553" s="28">
        <v>9052</v>
      </c>
      <c r="F2553" s="28">
        <v>9052</v>
      </c>
      <c r="G2553" s="28">
        <v>633.6400000000001</v>
      </c>
      <c r="H2553" s="28">
        <v>7.7</v>
      </c>
      <c r="I2553" s="28">
        <v>8.5</v>
      </c>
      <c r="J2553" s="29">
        <v>3.1018E-2</v>
      </c>
      <c r="K2553" s="28">
        <v>7.7</v>
      </c>
      <c r="L2553" s="28">
        <v>8.5</v>
      </c>
      <c r="M2553" s="29">
        <f>C2553*J2553</f>
        <v>3.1018E-2</v>
      </c>
      <c r="N2553" s="30">
        <v>4895156877172</v>
      </c>
      <c r="O2553" s="27">
        <v>84</v>
      </c>
      <c r="P2553" s="27">
        <v>8415</v>
      </c>
      <c r="Q2553" s="27" t="s">
        <v>1388</v>
      </c>
      <c r="R2553" s="31">
        <f>VLOOKUP(Q2553,[1]Страна!D$1:F$120,2,FALSE)</f>
        <v>7.0000000000000007E-2</v>
      </c>
      <c r="S2553" s="32" t="s">
        <v>28</v>
      </c>
      <c r="T2553" s="27" t="str">
        <f>VLOOKUP(S2553,[1]Страна!$A$2:$B$246,2,0)</f>
        <v>КИТАЙ</v>
      </c>
      <c r="W2553" s="40"/>
      <c r="X2553" s="35"/>
      <c r="Y2553" s="35"/>
      <c r="Z2553" s="36"/>
      <c r="AA2553" s="37"/>
      <c r="AB2553" s="38"/>
      <c r="AC2553" s="39"/>
    </row>
    <row r="2554" spans="1:29" ht="10.5" customHeight="1">
      <c r="A2554" s="25">
        <v>210845</v>
      </c>
      <c r="B2554" s="26" t="s">
        <v>3398</v>
      </c>
      <c r="C2554" s="27">
        <v>1</v>
      </c>
      <c r="D2554" s="27" t="s">
        <v>26</v>
      </c>
      <c r="E2554" s="28">
        <v>1</v>
      </c>
      <c r="F2554" s="28">
        <v>1</v>
      </c>
      <c r="G2554" s="28">
        <v>7.0000000000000007E-2</v>
      </c>
      <c r="H2554" s="28">
        <v>22.5</v>
      </c>
      <c r="I2554" s="28">
        <v>25</v>
      </c>
      <c r="J2554" s="29">
        <v>6.9599999999999995E-2</v>
      </c>
      <c r="K2554" s="28">
        <v>22.5</v>
      </c>
      <c r="L2554" s="28">
        <v>25</v>
      </c>
      <c r="M2554" s="29">
        <f>C2554*J2554</f>
        <v>6.9599999999999995E-2</v>
      </c>
      <c r="N2554" s="30">
        <v>4895156877189</v>
      </c>
      <c r="O2554" s="27">
        <v>84</v>
      </c>
      <c r="P2554" s="27">
        <v>8415</v>
      </c>
      <c r="Q2554" s="27" t="s">
        <v>1388</v>
      </c>
      <c r="R2554" s="31">
        <f>VLOOKUP(Q2554,[1]Страна!D$1:F$120,2,FALSE)</f>
        <v>7.0000000000000007E-2</v>
      </c>
      <c r="S2554" s="32" t="s">
        <v>28</v>
      </c>
      <c r="T2554" s="27" t="str">
        <f>VLOOKUP(S2554,[1]Страна!$A$2:$B$246,2,0)</f>
        <v>КИТАЙ</v>
      </c>
      <c r="W2554" s="34"/>
      <c r="X2554" s="35"/>
      <c r="Y2554" s="35"/>
      <c r="Z2554" s="36"/>
      <c r="AA2554" s="37"/>
      <c r="AB2554" s="38"/>
      <c r="AC2554" s="39"/>
    </row>
    <row r="2555" spans="1:29" ht="10.5" customHeight="1">
      <c r="A2555" s="25">
        <v>210846</v>
      </c>
      <c r="B2555" s="26" t="s">
        <v>3399</v>
      </c>
      <c r="C2555" s="27">
        <v>1</v>
      </c>
      <c r="D2555" s="27" t="s">
        <v>26</v>
      </c>
      <c r="E2555" s="28">
        <v>12707</v>
      </c>
      <c r="F2555" s="28">
        <v>12707</v>
      </c>
      <c r="G2555" s="28">
        <v>889.49000000000012</v>
      </c>
      <c r="H2555" s="28">
        <v>10.8</v>
      </c>
      <c r="I2555" s="28">
        <v>12</v>
      </c>
      <c r="J2555" s="29">
        <v>3.1018E-2</v>
      </c>
      <c r="K2555" s="28">
        <v>10.8</v>
      </c>
      <c r="L2555" s="28">
        <v>12</v>
      </c>
      <c r="M2555" s="29">
        <f>C2555*J2555</f>
        <v>3.1018E-2</v>
      </c>
      <c r="N2555" s="30">
        <v>4895156877196</v>
      </c>
      <c r="O2555" s="27">
        <v>84</v>
      </c>
      <c r="P2555" s="27">
        <v>8415</v>
      </c>
      <c r="Q2555" s="27" t="s">
        <v>1388</v>
      </c>
      <c r="R2555" s="31">
        <f>VLOOKUP(Q2555,[1]Страна!D$1:F$120,2,FALSE)</f>
        <v>7.0000000000000007E-2</v>
      </c>
      <c r="S2555" s="32" t="s">
        <v>28</v>
      </c>
      <c r="T2555" s="27" t="str">
        <f>VLOOKUP(S2555,[1]Страна!$A$2:$B$246,2,0)</f>
        <v>КИТАЙ</v>
      </c>
      <c r="W2555" s="34"/>
      <c r="X2555" s="35"/>
      <c r="Y2555" s="35"/>
      <c r="Z2555" s="36"/>
      <c r="AA2555" s="37"/>
      <c r="AB2555" s="38"/>
      <c r="AC2555" s="39"/>
    </row>
    <row r="2556" spans="1:29" ht="10.5" customHeight="1">
      <c r="A2556" s="25">
        <v>210847</v>
      </c>
      <c r="B2556" s="26" t="s">
        <v>3400</v>
      </c>
      <c r="C2556" s="27">
        <v>1</v>
      </c>
      <c r="D2556" s="27" t="s">
        <v>26</v>
      </c>
      <c r="E2556" s="28">
        <v>10</v>
      </c>
      <c r="F2556" s="28">
        <v>10</v>
      </c>
      <c r="G2556" s="28">
        <v>0.70000000000000007</v>
      </c>
      <c r="H2556" s="28">
        <v>19.8</v>
      </c>
      <c r="I2556" s="28">
        <v>22</v>
      </c>
      <c r="J2556" s="29">
        <v>6.9599999999999995E-2</v>
      </c>
      <c r="K2556" s="28">
        <v>19.8</v>
      </c>
      <c r="L2556" s="28">
        <v>22</v>
      </c>
      <c r="M2556" s="29">
        <f>C2556*J2556</f>
        <v>6.9599999999999995E-2</v>
      </c>
      <c r="N2556" s="30">
        <v>4895156877202</v>
      </c>
      <c r="O2556" s="27">
        <v>84</v>
      </c>
      <c r="P2556" s="27">
        <v>8415</v>
      </c>
      <c r="Q2556" s="27" t="s">
        <v>1388</v>
      </c>
      <c r="R2556" s="31">
        <f>VLOOKUP(Q2556,[1]Страна!D$1:F$120,2,FALSE)</f>
        <v>7.0000000000000007E-2</v>
      </c>
      <c r="S2556" s="32" t="s">
        <v>28</v>
      </c>
      <c r="T2556" s="27" t="str">
        <f>VLOOKUP(S2556,[1]Страна!$A$2:$B$246,2,0)</f>
        <v>КИТАЙ</v>
      </c>
      <c r="W2556" s="34"/>
      <c r="X2556" s="35"/>
      <c r="Y2556" s="35"/>
      <c r="Z2556" s="36"/>
      <c r="AA2556" s="37"/>
      <c r="AB2556" s="38"/>
      <c r="AC2556" s="39"/>
    </row>
    <row r="2557" spans="1:29" ht="10.5" customHeight="1">
      <c r="A2557" s="25" t="s">
        <v>3401</v>
      </c>
      <c r="B2557" s="26" t="s">
        <v>3402</v>
      </c>
      <c r="C2557" s="27">
        <v>30</v>
      </c>
      <c r="D2557" s="27" t="s">
        <v>26</v>
      </c>
      <c r="E2557" s="28">
        <v>7953.57</v>
      </c>
      <c r="F2557" s="28">
        <v>238607.09999999998</v>
      </c>
      <c r="G2557" s="28">
        <v>4772.1419999999998</v>
      </c>
      <c r="H2557" s="28">
        <v>30.5</v>
      </c>
      <c r="I2557" s="28">
        <v>33.5</v>
      </c>
      <c r="J2557" s="29">
        <v>0.217</v>
      </c>
      <c r="K2557" s="28"/>
      <c r="L2557" s="28"/>
      <c r="M2557" s="29"/>
      <c r="N2557" s="30"/>
      <c r="O2557" s="27">
        <v>84</v>
      </c>
      <c r="P2557" s="27">
        <v>8415</v>
      </c>
      <c r="Q2557" s="27" t="s">
        <v>1388</v>
      </c>
      <c r="R2557" s="31">
        <f>VLOOKUP(Q2557,[1]Страна!D$1:F$120,2,FALSE)</f>
        <v>7.0000000000000007E-2</v>
      </c>
      <c r="S2557" s="32" t="s">
        <v>28</v>
      </c>
      <c r="T2557" s="27" t="str">
        <f>VLOOKUP(S2557,[1]Страна!$A$2:$B$246,2,0)</f>
        <v>КИТАЙ</v>
      </c>
      <c r="W2557" s="34"/>
      <c r="X2557" s="35"/>
      <c r="Y2557" s="35"/>
      <c r="Z2557" s="36"/>
      <c r="AA2557" s="37"/>
      <c r="AB2557" s="38"/>
      <c r="AC2557" s="39"/>
    </row>
    <row r="2558" spans="1:29" ht="10.5" customHeight="1">
      <c r="A2558" s="25">
        <v>14204</v>
      </c>
      <c r="B2558" s="26" t="s">
        <v>3403</v>
      </c>
      <c r="C2558" s="27">
        <v>2</v>
      </c>
      <c r="D2558" s="27" t="s">
        <v>26</v>
      </c>
      <c r="E2558" s="28">
        <v>1139</v>
      </c>
      <c r="F2558" s="28">
        <v>2278</v>
      </c>
      <c r="G2558" s="28">
        <v>68.34</v>
      </c>
      <c r="H2558" s="28">
        <v>2.7</v>
      </c>
      <c r="I2558" s="28">
        <v>3</v>
      </c>
      <c r="J2558" s="29">
        <v>7.1999999999999998E-3</v>
      </c>
      <c r="K2558" s="28">
        <v>5.4</v>
      </c>
      <c r="L2558" s="28">
        <v>6</v>
      </c>
      <c r="M2558" s="29">
        <v>1.44E-2</v>
      </c>
      <c r="N2558" s="30" t="s">
        <v>3404</v>
      </c>
      <c r="O2558" s="27">
        <v>85</v>
      </c>
      <c r="P2558" s="27">
        <v>8504</v>
      </c>
      <c r="Q2558" s="27" t="s">
        <v>3405</v>
      </c>
      <c r="R2558" s="31">
        <f>VLOOKUP(Q2558,[1]Страна!D$1:F$120,2,FALSE)</f>
        <v>0.03</v>
      </c>
      <c r="S2558" s="32" t="s">
        <v>28</v>
      </c>
      <c r="T2558" s="27" t="str">
        <f>VLOOKUP(S2558,[1]Страна!$A$2:$B$246,2,0)</f>
        <v>КИТАЙ</v>
      </c>
      <c r="W2558" s="34"/>
      <c r="X2558" s="35"/>
      <c r="Y2558" s="35"/>
      <c r="Z2558" s="36"/>
      <c r="AA2558" s="37"/>
      <c r="AB2558" s="38"/>
      <c r="AC2558" s="39"/>
    </row>
    <row r="2559" spans="1:29" ht="10.5" customHeight="1">
      <c r="A2559" s="25">
        <v>15651</v>
      </c>
      <c r="B2559" s="26" t="s">
        <v>3406</v>
      </c>
      <c r="C2559" s="27">
        <v>1</v>
      </c>
      <c r="D2559" s="27" t="s">
        <v>26</v>
      </c>
      <c r="E2559" s="28">
        <v>1658</v>
      </c>
      <c r="F2559" s="28">
        <v>1658</v>
      </c>
      <c r="G2559" s="28">
        <v>49.739999999999995</v>
      </c>
      <c r="H2559" s="28">
        <v>4.3</v>
      </c>
      <c r="I2559" s="28">
        <v>4.9000000000000004</v>
      </c>
      <c r="J2559" s="29">
        <v>1.8815999999999999E-2</v>
      </c>
      <c r="K2559" s="28">
        <v>4.3</v>
      </c>
      <c r="L2559" s="28">
        <v>4.9000000000000004</v>
      </c>
      <c r="M2559" s="29">
        <f>C2559*J2559</f>
        <v>1.8815999999999999E-2</v>
      </c>
      <c r="N2559" s="30">
        <v>4712279990178</v>
      </c>
      <c r="O2559" s="27">
        <v>85</v>
      </c>
      <c r="P2559" s="27">
        <v>8504</v>
      </c>
      <c r="Q2559" s="27" t="s">
        <v>3405</v>
      </c>
      <c r="R2559" s="31">
        <f>VLOOKUP(Q2559,[1]Страна!D$1:F$120,2,FALSE)</f>
        <v>0.03</v>
      </c>
      <c r="S2559" s="32" t="s">
        <v>28</v>
      </c>
      <c r="T2559" s="27" t="str">
        <f>VLOOKUP(S2559,[1]Страна!$A$2:$B$246,2,0)</f>
        <v>КИТАЙ</v>
      </c>
      <c r="W2559" s="34"/>
      <c r="X2559" s="35"/>
      <c r="Y2559" s="35"/>
      <c r="Z2559" s="36"/>
      <c r="AA2559" s="37"/>
      <c r="AB2559" s="38"/>
      <c r="AC2559" s="39"/>
    </row>
    <row r="2560" spans="1:29" ht="10.5" customHeight="1">
      <c r="A2560" s="25">
        <v>14644</v>
      </c>
      <c r="B2560" s="26" t="s">
        <v>3407</v>
      </c>
      <c r="C2560" s="27">
        <v>1</v>
      </c>
      <c r="D2560" s="27" t="s">
        <v>26</v>
      </c>
      <c r="E2560" s="28">
        <v>1245</v>
      </c>
      <c r="F2560" s="28">
        <v>1245</v>
      </c>
      <c r="G2560" s="28">
        <v>37.35</v>
      </c>
      <c r="H2560" s="28">
        <v>2.1</v>
      </c>
      <c r="I2560" s="28">
        <v>2.6</v>
      </c>
      <c r="J2560" s="29">
        <v>7.4799999999999997E-3</v>
      </c>
      <c r="K2560" s="28">
        <v>2.1</v>
      </c>
      <c r="L2560" s="28">
        <v>2.6</v>
      </c>
      <c r="M2560" s="29">
        <f>C2560*J2560</f>
        <v>7.4799999999999997E-3</v>
      </c>
      <c r="N2560" s="30">
        <v>4712279990253</v>
      </c>
      <c r="O2560" s="27">
        <v>85</v>
      </c>
      <c r="P2560" s="27">
        <v>8504</v>
      </c>
      <c r="Q2560" s="27" t="s">
        <v>3405</v>
      </c>
      <c r="R2560" s="31">
        <f>VLOOKUP(Q2560,[1]Страна!D$1:F$120,2,FALSE)</f>
        <v>0.03</v>
      </c>
      <c r="S2560" s="32" t="s">
        <v>28</v>
      </c>
      <c r="T2560" s="27" t="str">
        <f>VLOOKUP(S2560,[1]Страна!$A$2:$B$246,2,0)</f>
        <v>КИТАЙ</v>
      </c>
      <c r="W2560" s="34"/>
      <c r="X2560" s="35"/>
      <c r="Y2560" s="35"/>
      <c r="Z2560" s="36"/>
      <c r="AA2560" s="37"/>
      <c r="AB2560" s="38"/>
      <c r="AC2560" s="39"/>
    </row>
    <row r="2561" spans="1:29" ht="10.5" customHeight="1">
      <c r="A2561" s="25">
        <v>17117</v>
      </c>
      <c r="B2561" s="26" t="s">
        <v>3408</v>
      </c>
      <c r="C2561" s="27">
        <v>1</v>
      </c>
      <c r="D2561" s="27" t="s">
        <v>26</v>
      </c>
      <c r="E2561" s="28">
        <v>1569</v>
      </c>
      <c r="F2561" s="28">
        <v>1569</v>
      </c>
      <c r="G2561" s="28">
        <v>47.07</v>
      </c>
      <c r="H2561" s="28">
        <v>2.38</v>
      </c>
      <c r="I2561" s="28">
        <v>5</v>
      </c>
      <c r="J2561" s="29">
        <v>1.1717999999999999E-2</v>
      </c>
      <c r="K2561" s="28">
        <v>5</v>
      </c>
      <c r="L2561" s="28">
        <v>2.38</v>
      </c>
      <c r="M2561" s="29">
        <f>C2561*J2561</f>
        <v>1.1717999999999999E-2</v>
      </c>
      <c r="N2561" s="30">
        <v>4712279990208</v>
      </c>
      <c r="O2561" s="27">
        <v>85</v>
      </c>
      <c r="P2561" s="27">
        <v>8504</v>
      </c>
      <c r="Q2561" s="27" t="s">
        <v>3405</v>
      </c>
      <c r="R2561" s="31">
        <f>VLOOKUP(Q2561,[1]Страна!D$1:F$120,2,FALSE)</f>
        <v>0.03</v>
      </c>
      <c r="S2561" s="32" t="s">
        <v>28</v>
      </c>
      <c r="T2561" s="27" t="str">
        <f>VLOOKUP(S2561,[1]Страна!$A$2:$B$246,2,0)</f>
        <v>КИТАЙ</v>
      </c>
      <c r="W2561" s="34"/>
      <c r="X2561" s="35"/>
      <c r="Y2561" s="35"/>
      <c r="Z2561" s="36"/>
      <c r="AA2561" s="37"/>
      <c r="AB2561" s="38"/>
      <c r="AC2561" s="39"/>
    </row>
    <row r="2562" spans="1:29" ht="10.5" customHeight="1">
      <c r="A2562" s="25">
        <v>17118</v>
      </c>
      <c r="B2562" s="26" t="s">
        <v>3409</v>
      </c>
      <c r="C2562" s="27">
        <v>1</v>
      </c>
      <c r="D2562" s="27" t="s">
        <v>26</v>
      </c>
      <c r="E2562" s="28">
        <v>1726</v>
      </c>
      <c r="F2562" s="28">
        <v>1726</v>
      </c>
      <c r="G2562" s="28">
        <v>51.78</v>
      </c>
      <c r="H2562" s="28">
        <v>7</v>
      </c>
      <c r="I2562" s="28">
        <v>7.4</v>
      </c>
      <c r="J2562" s="29">
        <v>1.1717999999999999E-2</v>
      </c>
      <c r="K2562" s="28">
        <v>7</v>
      </c>
      <c r="L2562" s="28">
        <v>7.4</v>
      </c>
      <c r="M2562" s="29">
        <f>C2562*J2562</f>
        <v>1.1717999999999999E-2</v>
      </c>
      <c r="N2562" s="30">
        <v>4712279990215</v>
      </c>
      <c r="O2562" s="27">
        <v>85</v>
      </c>
      <c r="P2562" s="27">
        <v>8504</v>
      </c>
      <c r="Q2562" s="27" t="s">
        <v>3405</v>
      </c>
      <c r="R2562" s="31">
        <f>VLOOKUP(Q2562,[1]Страна!D$1:F$120,2,FALSE)</f>
        <v>0.03</v>
      </c>
      <c r="S2562" s="32" t="s">
        <v>28</v>
      </c>
      <c r="T2562" s="27" t="str">
        <f>VLOOKUP(S2562,[1]Страна!$A$2:$B$246,2,0)</f>
        <v>КИТАЙ</v>
      </c>
      <c r="W2562" s="34"/>
      <c r="X2562" s="35"/>
      <c r="Y2562" s="35"/>
      <c r="Z2562" s="36"/>
      <c r="AA2562" s="37"/>
      <c r="AB2562" s="38"/>
      <c r="AC2562" s="39"/>
    </row>
    <row r="2563" spans="1:29" ht="10.5" customHeight="1">
      <c r="A2563" s="41">
        <v>242523</v>
      </c>
      <c r="B2563" s="42" t="s">
        <v>3410</v>
      </c>
      <c r="C2563" s="52">
        <v>1</v>
      </c>
      <c r="D2563" s="53" t="s">
        <v>26</v>
      </c>
      <c r="E2563" s="54">
        <v>961</v>
      </c>
      <c r="F2563" s="54">
        <v>961</v>
      </c>
      <c r="G2563" s="46">
        <v>28.83</v>
      </c>
      <c r="H2563" s="46">
        <v>1.7</v>
      </c>
      <c r="I2563" s="46">
        <v>2</v>
      </c>
      <c r="J2563" s="47">
        <v>3.7439999999999999E-3</v>
      </c>
      <c r="K2563" s="46">
        <v>1.7</v>
      </c>
      <c r="L2563" s="46">
        <v>2</v>
      </c>
      <c r="M2563" s="47">
        <v>3.7439999999999999E-3</v>
      </c>
      <c r="N2563" s="48" t="s">
        <v>3411</v>
      </c>
      <c r="O2563" s="49">
        <v>85</v>
      </c>
      <c r="P2563" s="49">
        <v>8504</v>
      </c>
      <c r="Q2563" s="49" t="s">
        <v>3405</v>
      </c>
      <c r="R2563" s="31">
        <f>VLOOKUP(Q2563,[1]Страна!D$1:F$120,2,FALSE)</f>
        <v>0.03</v>
      </c>
      <c r="S2563" s="51" t="s">
        <v>28</v>
      </c>
      <c r="T2563" s="27" t="str">
        <f>VLOOKUP(S2563,[1]Страна!$A$2:$B$246,2,0)</f>
        <v>КИТАЙ</v>
      </c>
      <c r="W2563" s="34"/>
      <c r="X2563" s="35"/>
      <c r="Y2563" s="35"/>
      <c r="Z2563" s="36"/>
      <c r="AA2563" s="37"/>
      <c r="AB2563" s="38"/>
      <c r="AC2563" s="39"/>
    </row>
    <row r="2564" spans="1:29" ht="10.5" customHeight="1">
      <c r="A2564" s="25">
        <v>202227</v>
      </c>
      <c r="B2564" s="26" t="s">
        <v>3412</v>
      </c>
      <c r="C2564" s="27">
        <v>1</v>
      </c>
      <c r="D2564" s="27" t="s">
        <v>26</v>
      </c>
      <c r="E2564" s="28">
        <v>1590</v>
      </c>
      <c r="F2564" s="28">
        <v>1590</v>
      </c>
      <c r="G2564" s="28">
        <v>47.699999999999996</v>
      </c>
      <c r="H2564" s="28">
        <v>2.7</v>
      </c>
      <c r="I2564" s="28">
        <v>3</v>
      </c>
      <c r="J2564" s="29">
        <v>1.3679999999999999E-2</v>
      </c>
      <c r="K2564" s="28">
        <v>2.7</v>
      </c>
      <c r="L2564" s="28">
        <v>3</v>
      </c>
      <c r="M2564" s="29">
        <f t="shared" ref="M2564:M2571" si="207">C2564*J2564</f>
        <v>1.3679999999999999E-2</v>
      </c>
      <c r="N2564" s="30">
        <v>4714033990158</v>
      </c>
      <c r="O2564" s="27">
        <v>85</v>
      </c>
      <c r="P2564" s="27">
        <v>8504</v>
      </c>
      <c r="Q2564" s="27" t="s">
        <v>3405</v>
      </c>
      <c r="R2564" s="31">
        <f>VLOOKUP(Q2564,[1]Страна!D$1:F$120,2,FALSE)</f>
        <v>0.03</v>
      </c>
      <c r="S2564" s="32" t="s">
        <v>28</v>
      </c>
      <c r="T2564" s="27" t="str">
        <f>VLOOKUP(S2564,[1]Страна!$A$2:$B$246,2,0)</f>
        <v>КИТАЙ</v>
      </c>
      <c r="W2564" s="40"/>
      <c r="X2564" s="35"/>
      <c r="Y2564" s="35"/>
      <c r="Z2564" s="36"/>
      <c r="AA2564" s="37"/>
      <c r="AB2564" s="38"/>
      <c r="AC2564" s="39"/>
    </row>
    <row r="2565" spans="1:29" ht="10.5" customHeight="1">
      <c r="A2565" s="25">
        <v>127004</v>
      </c>
      <c r="B2565" s="26" t="s">
        <v>3413</v>
      </c>
      <c r="C2565" s="27">
        <v>1</v>
      </c>
      <c r="D2565" s="27" t="s">
        <v>26</v>
      </c>
      <c r="E2565" s="28">
        <v>757</v>
      </c>
      <c r="F2565" s="28">
        <v>757</v>
      </c>
      <c r="G2565" s="28">
        <v>22.71</v>
      </c>
      <c r="H2565" s="28">
        <v>0.3</v>
      </c>
      <c r="I2565" s="28">
        <v>0.4</v>
      </c>
      <c r="J2565" s="29">
        <v>2.7000000000000001E-3</v>
      </c>
      <c r="K2565" s="28">
        <v>0.3</v>
      </c>
      <c r="L2565" s="28">
        <v>0.4</v>
      </c>
      <c r="M2565" s="29">
        <f t="shared" si="207"/>
        <v>2.7000000000000001E-3</v>
      </c>
      <c r="N2565" s="30">
        <v>5055323601620</v>
      </c>
      <c r="O2565" s="27">
        <v>85</v>
      </c>
      <c r="P2565" s="27">
        <v>8516</v>
      </c>
      <c r="Q2565" s="27" t="s">
        <v>983</v>
      </c>
      <c r="R2565" s="31">
        <f>VLOOKUP(Q2565,[1]Страна!D$1:F$120,2,FALSE)</f>
        <v>0.03</v>
      </c>
      <c r="S2565" s="32" t="s">
        <v>28</v>
      </c>
      <c r="T2565" s="27" t="str">
        <f>VLOOKUP(S2565,[1]Страна!$A$2:$B$246,2,0)</f>
        <v>КИТАЙ</v>
      </c>
      <c r="W2565" s="34"/>
      <c r="X2565" s="35"/>
      <c r="Y2565" s="35"/>
      <c r="Z2565" s="36"/>
      <c r="AA2565" s="37"/>
      <c r="AB2565" s="38"/>
      <c r="AC2565" s="39"/>
    </row>
    <row r="2566" spans="1:29" ht="10.5" customHeight="1">
      <c r="A2566" s="25" t="s">
        <v>3414</v>
      </c>
      <c r="B2566" s="26" t="s">
        <v>3415</v>
      </c>
      <c r="C2566" s="27">
        <v>5</v>
      </c>
      <c r="D2566" s="27"/>
      <c r="E2566" s="28">
        <v>81</v>
      </c>
      <c r="F2566" s="28">
        <v>405</v>
      </c>
      <c r="G2566" s="28">
        <v>12.15</v>
      </c>
      <c r="H2566" s="28">
        <v>1.9</v>
      </c>
      <c r="I2566" s="28">
        <v>2.4</v>
      </c>
      <c r="J2566" s="29">
        <v>8.0000000000000002E-3</v>
      </c>
      <c r="K2566" s="28"/>
      <c r="L2566" s="28"/>
      <c r="M2566" s="29">
        <f t="shared" si="207"/>
        <v>0.04</v>
      </c>
      <c r="N2566" s="30"/>
      <c r="O2566" s="27"/>
      <c r="P2566" s="27"/>
      <c r="Q2566" s="27" t="s">
        <v>175</v>
      </c>
      <c r="R2566" s="31">
        <f>VLOOKUP(Q2566,[1]Страна!D$1:F$120,2,FALSE)</f>
        <v>0.03</v>
      </c>
      <c r="S2566" s="32" t="s">
        <v>1795</v>
      </c>
      <c r="T2566" s="27" t="str">
        <f>VLOOKUP(S2566,[1]Страна!$A$2:$B$246,2,0)</f>
        <v xml:space="preserve">МАЛАЙЗИЯ </v>
      </c>
      <c r="W2566" s="34"/>
      <c r="X2566" s="35"/>
      <c r="Y2566" s="35"/>
      <c r="Z2566" s="36"/>
      <c r="AA2566" s="37"/>
      <c r="AB2566" s="38"/>
      <c r="AC2566" s="39"/>
    </row>
    <row r="2567" spans="1:29" ht="10.5" customHeight="1">
      <c r="A2567" s="25" t="s">
        <v>3416</v>
      </c>
      <c r="B2567" s="26" t="s">
        <v>3417</v>
      </c>
      <c r="C2567" s="27">
        <v>5</v>
      </c>
      <c r="D2567" s="27"/>
      <c r="E2567" s="28">
        <v>83</v>
      </c>
      <c r="F2567" s="28">
        <v>415</v>
      </c>
      <c r="G2567" s="28">
        <v>12.45</v>
      </c>
      <c r="H2567" s="28">
        <v>4.0999999999999996</v>
      </c>
      <c r="I2567" s="28">
        <v>4.3</v>
      </c>
      <c r="J2567" s="29">
        <v>8.0000000000000002E-3</v>
      </c>
      <c r="K2567" s="28"/>
      <c r="L2567" s="28"/>
      <c r="M2567" s="29">
        <f t="shared" si="207"/>
        <v>0.04</v>
      </c>
      <c r="N2567" s="30"/>
      <c r="O2567" s="27"/>
      <c r="P2567" s="27"/>
      <c r="Q2567" s="27" t="s">
        <v>175</v>
      </c>
      <c r="R2567" s="31">
        <f>VLOOKUP(Q2567,[1]Страна!D$1:F$120,2,FALSE)</f>
        <v>0.03</v>
      </c>
      <c r="S2567" s="32" t="s">
        <v>1795</v>
      </c>
      <c r="T2567" s="27" t="str">
        <f>VLOOKUP(S2567,[1]Страна!$A$2:$B$246,2,0)</f>
        <v xml:space="preserve">МАЛАЙЗИЯ </v>
      </c>
      <c r="W2567" s="34"/>
      <c r="X2567" s="35"/>
      <c r="Y2567" s="35"/>
      <c r="Z2567" s="36"/>
      <c r="AA2567" s="37"/>
      <c r="AB2567" s="38"/>
      <c r="AC2567" s="39"/>
    </row>
    <row r="2568" spans="1:29" ht="10.5" customHeight="1">
      <c r="A2568" s="25">
        <v>60962</v>
      </c>
      <c r="B2568" s="26" t="s">
        <v>3418</v>
      </c>
      <c r="C2568" s="27">
        <v>2</v>
      </c>
      <c r="D2568" s="27" t="s">
        <v>26</v>
      </c>
      <c r="E2568" s="28">
        <v>27370</v>
      </c>
      <c r="F2568" s="28">
        <v>54740</v>
      </c>
      <c r="G2568" s="28">
        <v>2737</v>
      </c>
      <c r="H2568" s="28">
        <v>63</v>
      </c>
      <c r="I2568" s="28">
        <v>65</v>
      </c>
      <c r="J2568" s="29">
        <v>0.32524799999999998</v>
      </c>
      <c r="K2568" s="28">
        <v>126</v>
      </c>
      <c r="L2568" s="28">
        <v>130</v>
      </c>
      <c r="M2568" s="29">
        <f t="shared" si="207"/>
        <v>0.65049599999999996</v>
      </c>
      <c r="N2568" s="30">
        <v>8806084851253</v>
      </c>
      <c r="O2568" s="27">
        <v>84</v>
      </c>
      <c r="P2568" s="27">
        <v>8450</v>
      </c>
      <c r="Q2568" s="27" t="s">
        <v>3419</v>
      </c>
      <c r="R2568" s="31">
        <f>VLOOKUP(Q2568,[1]Страна!D$1:F$120,2,FALSE)</f>
        <v>0.05</v>
      </c>
      <c r="S2568" s="32" t="s">
        <v>47</v>
      </c>
      <c r="T2568" s="27" t="str">
        <f>VLOOKUP(S2568,[1]Страна!$A$2:$B$246,2,0)</f>
        <v>РОССИЯ</v>
      </c>
      <c r="W2568" s="34"/>
      <c r="X2568" s="35"/>
      <c r="Y2568" s="35"/>
      <c r="Z2568" s="36"/>
      <c r="AA2568" s="37"/>
      <c r="AB2568" s="38"/>
      <c r="AC2568" s="39"/>
    </row>
    <row r="2569" spans="1:29" ht="10.5" customHeight="1">
      <c r="A2569" s="25">
        <v>208502</v>
      </c>
      <c r="B2569" s="26" t="s">
        <v>3420</v>
      </c>
      <c r="C2569" s="27">
        <v>1</v>
      </c>
      <c r="D2569" s="27" t="s">
        <v>26</v>
      </c>
      <c r="E2569" s="28">
        <v>13855</v>
      </c>
      <c r="F2569" s="28">
        <v>13855</v>
      </c>
      <c r="G2569" s="28">
        <v>692.75</v>
      </c>
      <c r="H2569" s="28">
        <v>50</v>
      </c>
      <c r="I2569" s="28">
        <v>57</v>
      </c>
      <c r="J2569" s="29">
        <v>0.31303999999999998</v>
      </c>
      <c r="K2569" s="28">
        <v>50</v>
      </c>
      <c r="L2569" s="28">
        <v>57</v>
      </c>
      <c r="M2569" s="29">
        <f t="shared" si="207"/>
        <v>0.31303999999999998</v>
      </c>
      <c r="N2569" s="30">
        <v>5906006401320</v>
      </c>
      <c r="O2569" s="27">
        <v>84</v>
      </c>
      <c r="P2569" s="27">
        <v>8450</v>
      </c>
      <c r="Q2569" s="27" t="s">
        <v>3421</v>
      </c>
      <c r="R2569" s="31">
        <f>VLOOKUP(Q2569,[1]Страна!D$1:F$120,2,FALSE)</f>
        <v>0.05</v>
      </c>
      <c r="S2569" s="32" t="s">
        <v>28</v>
      </c>
      <c r="T2569" s="27" t="str">
        <f>VLOOKUP(S2569,[1]Страна!$A$2:$B$246,2,0)</f>
        <v>КИТАЙ</v>
      </c>
      <c r="W2569" s="34"/>
      <c r="X2569" s="35"/>
      <c r="Y2569" s="35"/>
      <c r="Z2569" s="36"/>
      <c r="AA2569" s="37"/>
      <c r="AB2569" s="38"/>
      <c r="AC2569" s="39"/>
    </row>
    <row r="2570" spans="1:29" ht="10.5" customHeight="1">
      <c r="A2570" s="25">
        <v>190958</v>
      </c>
      <c r="B2570" s="26" t="s">
        <v>3422</v>
      </c>
      <c r="C2570" s="27">
        <v>2</v>
      </c>
      <c r="D2570" s="27" t="s">
        <v>26</v>
      </c>
      <c r="E2570" s="28">
        <v>4112</v>
      </c>
      <c r="F2570" s="28">
        <v>8224</v>
      </c>
      <c r="G2570" s="28">
        <v>411.20000000000005</v>
      </c>
      <c r="H2570" s="28">
        <v>10</v>
      </c>
      <c r="I2570" s="28">
        <v>12</v>
      </c>
      <c r="J2570" s="29">
        <v>0.18470400000000001</v>
      </c>
      <c r="K2570" s="28">
        <v>20</v>
      </c>
      <c r="L2570" s="28">
        <v>24</v>
      </c>
      <c r="M2570" s="29">
        <f t="shared" si="207"/>
        <v>0.36940800000000001</v>
      </c>
      <c r="N2570" s="30">
        <v>4610018230342</v>
      </c>
      <c r="O2570" s="27">
        <v>84</v>
      </c>
      <c r="P2570" s="27">
        <v>8450</v>
      </c>
      <c r="Q2570" s="27" t="s">
        <v>3423</v>
      </c>
      <c r="R2570" s="31">
        <f>VLOOKUP(Q2570,[1]Страна!D$1:F$120,2,FALSE)</f>
        <v>0.05</v>
      </c>
      <c r="S2570" s="32" t="s">
        <v>28</v>
      </c>
      <c r="T2570" s="27" t="str">
        <f>VLOOKUP(S2570,[1]Страна!$A$2:$B$246,2,0)</f>
        <v>КИТАЙ</v>
      </c>
      <c r="W2570" s="34"/>
      <c r="X2570" s="35"/>
      <c r="Y2570" s="35"/>
      <c r="Z2570" s="36"/>
      <c r="AA2570" s="37"/>
      <c r="AB2570" s="38"/>
      <c r="AC2570" s="39"/>
    </row>
    <row r="2571" spans="1:29" ht="10.5" customHeight="1">
      <c r="A2571" s="25">
        <v>175727</v>
      </c>
      <c r="B2571" s="26" t="s">
        <v>3424</v>
      </c>
      <c r="C2571" s="27">
        <v>1</v>
      </c>
      <c r="D2571" s="27" t="s">
        <v>26</v>
      </c>
      <c r="E2571" s="28">
        <v>4786</v>
      </c>
      <c r="F2571" s="28">
        <v>4786</v>
      </c>
      <c r="G2571" s="28">
        <v>239.3</v>
      </c>
      <c r="H2571" s="28">
        <v>12</v>
      </c>
      <c r="I2571" s="28">
        <v>14</v>
      </c>
      <c r="J2571" s="29">
        <v>0.222306</v>
      </c>
      <c r="K2571" s="28">
        <v>12</v>
      </c>
      <c r="L2571" s="28">
        <v>14</v>
      </c>
      <c r="M2571" s="29">
        <f t="shared" si="207"/>
        <v>0.222306</v>
      </c>
      <c r="N2571" s="30">
        <v>4610012359926</v>
      </c>
      <c r="O2571" s="27">
        <v>84</v>
      </c>
      <c r="P2571" s="27">
        <v>8450</v>
      </c>
      <c r="Q2571" s="27" t="s">
        <v>3423</v>
      </c>
      <c r="R2571" s="31">
        <f>VLOOKUP(Q2571,[1]Страна!D$1:F$120,2,FALSE)</f>
        <v>0.05</v>
      </c>
      <c r="S2571" s="32" t="s">
        <v>28</v>
      </c>
      <c r="T2571" s="27" t="str">
        <f>VLOOKUP(S2571,[1]Страна!$A$2:$B$246,2,0)</f>
        <v>КИТАЙ</v>
      </c>
      <c r="W2571" s="34"/>
      <c r="X2571" s="35"/>
      <c r="Y2571" s="35"/>
      <c r="Z2571" s="36"/>
      <c r="AA2571" s="37"/>
      <c r="AB2571" s="38"/>
      <c r="AC2571" s="39"/>
    </row>
    <row r="2572" spans="1:29" ht="10.5" customHeight="1">
      <c r="A2572" s="41">
        <v>29587</v>
      </c>
      <c r="B2572" s="42" t="s">
        <v>3425</v>
      </c>
      <c r="C2572" s="43">
        <v>1</v>
      </c>
      <c r="D2572" s="44" t="s">
        <v>26</v>
      </c>
      <c r="E2572" s="45">
        <v>2976</v>
      </c>
      <c r="F2572" s="45">
        <v>2976</v>
      </c>
      <c r="G2572" s="46">
        <v>148.80000000000001</v>
      </c>
      <c r="H2572" s="46">
        <v>9</v>
      </c>
      <c r="I2572" s="46">
        <v>10.5</v>
      </c>
      <c r="J2572" s="47">
        <v>0.147839</v>
      </c>
      <c r="K2572" s="46">
        <v>9</v>
      </c>
      <c r="L2572" s="46">
        <v>10.5</v>
      </c>
      <c r="M2572" s="47">
        <v>0.147839</v>
      </c>
      <c r="N2572" s="48" t="s">
        <v>3426</v>
      </c>
      <c r="O2572" s="49">
        <v>84</v>
      </c>
      <c r="P2572" s="49">
        <v>8450</v>
      </c>
      <c r="Q2572" s="49" t="s">
        <v>3423</v>
      </c>
      <c r="R2572" s="50">
        <v>0.05</v>
      </c>
      <c r="S2572" s="51" t="s">
        <v>28</v>
      </c>
      <c r="T2572" s="27" t="str">
        <f>VLOOKUP(S2572,[1]Страна!$A$2:$B$246,2,0)</f>
        <v>КИТАЙ</v>
      </c>
      <c r="W2572" s="34"/>
      <c r="X2572" s="35"/>
      <c r="Y2572" s="35"/>
      <c r="Z2572" s="36"/>
      <c r="AA2572" s="37"/>
      <c r="AB2572" s="38"/>
      <c r="AC2572" s="39"/>
    </row>
    <row r="2573" spans="1:29" ht="10.5" customHeight="1">
      <c r="A2573" s="25">
        <v>38475</v>
      </c>
      <c r="B2573" s="26" t="s">
        <v>3427</v>
      </c>
      <c r="C2573" s="27">
        <v>2</v>
      </c>
      <c r="D2573" s="27" t="s">
        <v>26</v>
      </c>
      <c r="E2573" s="28">
        <v>5736</v>
      </c>
      <c r="F2573" s="28">
        <v>11472</v>
      </c>
      <c r="G2573" s="28">
        <v>573.6</v>
      </c>
      <c r="H2573" s="28">
        <v>19.2</v>
      </c>
      <c r="I2573" s="28">
        <v>21.4</v>
      </c>
      <c r="J2573" s="29">
        <v>0.27387400000000001</v>
      </c>
      <c r="K2573" s="28">
        <v>38.4</v>
      </c>
      <c r="L2573" s="28">
        <v>42.8</v>
      </c>
      <c r="M2573" s="29">
        <f>C2573*J2573</f>
        <v>0.54774800000000001</v>
      </c>
      <c r="N2573" s="30">
        <v>4680013311704</v>
      </c>
      <c r="O2573" s="27">
        <v>84</v>
      </c>
      <c r="P2573" s="27">
        <v>8450</v>
      </c>
      <c r="Q2573" s="27" t="s">
        <v>3423</v>
      </c>
      <c r="R2573" s="31">
        <f>VLOOKUP(Q2573,[1]Страна!D$1:F$120,2,FALSE)</f>
        <v>0.05</v>
      </c>
      <c r="S2573" s="32" t="s">
        <v>28</v>
      </c>
      <c r="T2573" s="27" t="str">
        <f>VLOOKUP(S2573,[1]Страна!$A$2:$B$246,2,0)</f>
        <v>КИТАЙ</v>
      </c>
      <c r="W2573" s="40"/>
      <c r="X2573" s="35"/>
      <c r="Y2573" s="35"/>
      <c r="Z2573" s="36"/>
      <c r="AA2573" s="37"/>
      <c r="AB2573" s="38"/>
      <c r="AC2573" s="39"/>
    </row>
    <row r="2574" spans="1:29" ht="10.5" customHeight="1">
      <c r="A2574" s="25">
        <v>29595</v>
      </c>
      <c r="B2574" s="26" t="s">
        <v>3428</v>
      </c>
      <c r="C2574" s="27">
        <v>1</v>
      </c>
      <c r="D2574" s="27" t="s">
        <v>26</v>
      </c>
      <c r="E2574" s="28">
        <v>4157</v>
      </c>
      <c r="F2574" s="28">
        <v>4157</v>
      </c>
      <c r="G2574" s="28">
        <v>207.85000000000002</v>
      </c>
      <c r="H2574" s="28">
        <v>11.5</v>
      </c>
      <c r="I2574" s="28">
        <v>13.7</v>
      </c>
      <c r="J2574" s="29">
        <v>0.24076800000000001</v>
      </c>
      <c r="K2574" s="28">
        <v>11.5</v>
      </c>
      <c r="L2574" s="28">
        <v>13.7</v>
      </c>
      <c r="M2574" s="29">
        <f>C2574*J2574</f>
        <v>0.24076800000000001</v>
      </c>
      <c r="N2574" s="30">
        <v>6518800000006</v>
      </c>
      <c r="O2574" s="27">
        <v>84</v>
      </c>
      <c r="P2574" s="27">
        <v>8450</v>
      </c>
      <c r="Q2574" s="27" t="s">
        <v>3423</v>
      </c>
      <c r="R2574" s="31">
        <f>VLOOKUP(Q2574,[1]Страна!D$1:F$120,2,FALSE)</f>
        <v>0.05</v>
      </c>
      <c r="S2574" s="32" t="s">
        <v>28</v>
      </c>
      <c r="T2574" s="27" t="str">
        <f>VLOOKUP(S2574,[1]Страна!$A$2:$B$246,2,0)</f>
        <v>КИТАЙ</v>
      </c>
      <c r="W2574" s="34"/>
      <c r="X2574" s="35"/>
      <c r="Y2574" s="35"/>
      <c r="Z2574" s="36"/>
      <c r="AA2574" s="37"/>
      <c r="AB2574" s="38"/>
      <c r="AC2574" s="39"/>
    </row>
    <row r="2575" spans="1:29" ht="10.5" customHeight="1">
      <c r="A2575" s="41">
        <v>34602</v>
      </c>
      <c r="B2575" s="42" t="s">
        <v>3429</v>
      </c>
      <c r="C2575" s="43">
        <v>1</v>
      </c>
      <c r="D2575" s="44" t="s">
        <v>26</v>
      </c>
      <c r="E2575" s="45">
        <v>5539</v>
      </c>
      <c r="F2575" s="45">
        <v>5539</v>
      </c>
      <c r="G2575" s="46">
        <v>276.95</v>
      </c>
      <c r="H2575" s="46">
        <v>18.399999999999999</v>
      </c>
      <c r="I2575" s="46">
        <v>21.4</v>
      </c>
      <c r="J2575" s="47">
        <v>0.27713399999999999</v>
      </c>
      <c r="K2575" s="46">
        <v>18.399999999999999</v>
      </c>
      <c r="L2575" s="46">
        <v>21.4</v>
      </c>
      <c r="M2575" s="47">
        <v>0.27713399999999999</v>
      </c>
      <c r="N2575" s="48" t="s">
        <v>3430</v>
      </c>
      <c r="O2575" s="49">
        <v>84</v>
      </c>
      <c r="P2575" s="49">
        <v>8450</v>
      </c>
      <c r="Q2575" s="49" t="s">
        <v>3423</v>
      </c>
      <c r="R2575" s="50">
        <v>0.05</v>
      </c>
      <c r="S2575" s="51" t="s">
        <v>28</v>
      </c>
      <c r="T2575" s="27" t="str">
        <f>VLOOKUP(S2575,[1]Страна!$A$2:$B$246,2,0)</f>
        <v>КИТАЙ</v>
      </c>
      <c r="W2575" s="34"/>
      <c r="X2575" s="35"/>
      <c r="Y2575" s="35"/>
      <c r="Z2575" s="36"/>
      <c r="AA2575" s="37"/>
      <c r="AB2575" s="38"/>
      <c r="AC2575" s="39"/>
    </row>
    <row r="2576" spans="1:29" ht="10.5" customHeight="1">
      <c r="A2576" s="25">
        <v>35155</v>
      </c>
      <c r="B2576" s="26" t="s">
        <v>3431</v>
      </c>
      <c r="C2576" s="27">
        <v>1</v>
      </c>
      <c r="D2576" s="27" t="s">
        <v>26</v>
      </c>
      <c r="E2576" s="28">
        <v>6554</v>
      </c>
      <c r="F2576" s="28">
        <v>6554</v>
      </c>
      <c r="G2576" s="28">
        <v>327.70000000000005</v>
      </c>
      <c r="H2576" s="28">
        <v>20.3</v>
      </c>
      <c r="I2576" s="28">
        <v>23.3</v>
      </c>
      <c r="J2576" s="29">
        <v>0.32260800000000001</v>
      </c>
      <c r="K2576" s="28">
        <v>20.3</v>
      </c>
      <c r="L2576" s="28">
        <v>23.3</v>
      </c>
      <c r="M2576" s="29">
        <f t="shared" ref="M2576:M2582" si="208">C2576*J2576</f>
        <v>0.32260800000000001</v>
      </c>
      <c r="N2576" s="30">
        <v>4680013310158</v>
      </c>
      <c r="O2576" s="27">
        <v>84</v>
      </c>
      <c r="P2576" s="27">
        <v>8450</v>
      </c>
      <c r="Q2576" s="27" t="s">
        <v>3423</v>
      </c>
      <c r="R2576" s="31">
        <f>VLOOKUP(Q2576,[1]Страна!D$1:F$120,2,FALSE)</f>
        <v>0.05</v>
      </c>
      <c r="S2576" s="32" t="s">
        <v>28</v>
      </c>
      <c r="T2576" s="27" t="str">
        <f>VLOOKUP(S2576,[1]Страна!$A$2:$B$246,2,0)</f>
        <v>КИТАЙ</v>
      </c>
      <c r="W2576" s="40"/>
      <c r="X2576" s="35"/>
      <c r="Y2576" s="35"/>
      <c r="Z2576" s="36"/>
      <c r="AA2576" s="37"/>
      <c r="AB2576" s="38"/>
      <c r="AC2576" s="39"/>
    </row>
    <row r="2577" spans="1:29" ht="10.5" customHeight="1">
      <c r="A2577" s="25" t="s">
        <v>3432</v>
      </c>
      <c r="B2577" s="26" t="s">
        <v>3433</v>
      </c>
      <c r="C2577" s="27">
        <v>15</v>
      </c>
      <c r="D2577" s="27" t="s">
        <v>26</v>
      </c>
      <c r="E2577" s="28">
        <v>12340</v>
      </c>
      <c r="F2577" s="28">
        <v>185100</v>
      </c>
      <c r="G2577" s="28">
        <v>9255</v>
      </c>
      <c r="H2577" s="28">
        <v>51</v>
      </c>
      <c r="I2577" s="28">
        <v>52</v>
      </c>
      <c r="J2577" s="29">
        <v>0.32260800000000001</v>
      </c>
      <c r="K2577" s="28">
        <v>765</v>
      </c>
      <c r="L2577" s="28">
        <v>780</v>
      </c>
      <c r="M2577" s="29">
        <f t="shared" si="208"/>
        <v>4.8391200000000003</v>
      </c>
      <c r="N2577" s="30" t="e">
        <v>#N/A</v>
      </c>
      <c r="O2577" s="27">
        <v>84</v>
      </c>
      <c r="P2577" s="27">
        <v>8450</v>
      </c>
      <c r="Q2577" s="27" t="s">
        <v>3421</v>
      </c>
      <c r="R2577" s="31">
        <f>VLOOKUP(Q2577,[1]Страна!D$1:F$120,2,FALSE)</f>
        <v>0.05</v>
      </c>
      <c r="S2577" s="32" t="s">
        <v>47</v>
      </c>
      <c r="T2577" s="27" t="str">
        <f>VLOOKUP(S2577,[1]Страна!$A$2:$B$246,2,0)</f>
        <v>РОССИЯ</v>
      </c>
      <c r="W2577" s="34"/>
      <c r="X2577" s="35"/>
      <c r="Y2577" s="35"/>
      <c r="Z2577" s="36"/>
      <c r="AA2577" s="37"/>
      <c r="AB2577" s="38"/>
      <c r="AC2577" s="39"/>
    </row>
    <row r="2578" spans="1:29" ht="10.5" customHeight="1">
      <c r="A2578" s="25">
        <v>59942</v>
      </c>
      <c r="B2578" s="26" t="s">
        <v>3434</v>
      </c>
      <c r="C2578" s="27">
        <v>1</v>
      </c>
      <c r="D2578" s="27" t="s">
        <v>26</v>
      </c>
      <c r="E2578" s="28">
        <v>11948</v>
      </c>
      <c r="F2578" s="28">
        <v>11948</v>
      </c>
      <c r="G2578" s="28">
        <v>597.4</v>
      </c>
      <c r="H2578" s="28">
        <v>51</v>
      </c>
      <c r="I2578" s="28">
        <v>56</v>
      </c>
      <c r="J2578" s="29">
        <v>0.31363200000000002</v>
      </c>
      <c r="K2578" s="28">
        <v>51</v>
      </c>
      <c r="L2578" s="28">
        <v>56</v>
      </c>
      <c r="M2578" s="29">
        <f t="shared" si="208"/>
        <v>0.31363200000000002</v>
      </c>
      <c r="N2578" s="30">
        <v>0</v>
      </c>
      <c r="O2578" s="27">
        <v>84</v>
      </c>
      <c r="P2578" s="27">
        <v>8450</v>
      </c>
      <c r="Q2578" s="27" t="s">
        <v>3421</v>
      </c>
      <c r="R2578" s="31">
        <f>VLOOKUP(Q2578,[1]Страна!D$1:F$120,2,FALSE)</f>
        <v>0.05</v>
      </c>
      <c r="S2578" s="32" t="s">
        <v>47</v>
      </c>
      <c r="T2578" s="27" t="str">
        <f>VLOOKUP(S2578,[1]Страна!$A$2:$B$246,2,0)</f>
        <v>РОССИЯ</v>
      </c>
      <c r="W2578" s="34"/>
      <c r="X2578" s="35"/>
      <c r="Y2578" s="35"/>
      <c r="Z2578" s="36"/>
      <c r="AA2578" s="37"/>
      <c r="AB2578" s="38"/>
      <c r="AC2578" s="39"/>
    </row>
    <row r="2579" spans="1:29" ht="10.5" customHeight="1">
      <c r="A2579" s="25" t="s">
        <v>3435</v>
      </c>
      <c r="B2579" s="26" t="s">
        <v>3436</v>
      </c>
      <c r="C2579" s="27">
        <v>10</v>
      </c>
      <c r="D2579" s="27" t="s">
        <v>26</v>
      </c>
      <c r="E2579" s="28">
        <v>13906</v>
      </c>
      <c r="F2579" s="28">
        <v>139060</v>
      </c>
      <c r="G2579" s="28">
        <v>6953</v>
      </c>
      <c r="H2579" s="28">
        <v>58</v>
      </c>
      <c r="I2579" s="28">
        <v>59</v>
      </c>
      <c r="J2579" s="29">
        <v>0.32260800000000001</v>
      </c>
      <c r="K2579" s="28">
        <v>580</v>
      </c>
      <c r="L2579" s="28">
        <v>590</v>
      </c>
      <c r="M2579" s="29">
        <f t="shared" si="208"/>
        <v>3.2260800000000001</v>
      </c>
      <c r="N2579" s="30" t="e">
        <v>#N/A</v>
      </c>
      <c r="O2579" s="27">
        <v>84</v>
      </c>
      <c r="P2579" s="27">
        <v>8450</v>
      </c>
      <c r="Q2579" s="27" t="s">
        <v>3421</v>
      </c>
      <c r="R2579" s="31">
        <f>VLOOKUP(Q2579,[1]Страна!D$1:F$120,2,FALSE)</f>
        <v>0.05</v>
      </c>
      <c r="S2579" s="32" t="s">
        <v>47</v>
      </c>
      <c r="T2579" s="27" t="str">
        <f>VLOOKUP(S2579,[1]Страна!$A$2:$B$246,2,0)</f>
        <v>РОССИЯ</v>
      </c>
      <c r="W2579" s="34"/>
      <c r="X2579" s="35"/>
      <c r="Y2579" s="35"/>
      <c r="Z2579" s="36"/>
      <c r="AA2579" s="37"/>
      <c r="AB2579" s="38"/>
      <c r="AC2579" s="39"/>
    </row>
    <row r="2580" spans="1:29" ht="10.5" customHeight="1">
      <c r="A2580" s="25">
        <v>23216</v>
      </c>
      <c r="B2580" s="26" t="s">
        <v>3437</v>
      </c>
      <c r="C2580" s="27">
        <v>1</v>
      </c>
      <c r="D2580" s="27" t="s">
        <v>26</v>
      </c>
      <c r="E2580" s="28">
        <v>13516</v>
      </c>
      <c r="F2580" s="28">
        <v>13516</v>
      </c>
      <c r="G2580" s="28">
        <v>675.80000000000007</v>
      </c>
      <c r="H2580" s="28">
        <v>61</v>
      </c>
      <c r="I2580" s="28">
        <v>67</v>
      </c>
      <c r="J2580" s="29">
        <v>0.24024000000000001</v>
      </c>
      <c r="K2580" s="28">
        <v>61</v>
      </c>
      <c r="L2580" s="28">
        <v>67</v>
      </c>
      <c r="M2580" s="29">
        <f t="shared" si="208"/>
        <v>0.24024000000000001</v>
      </c>
      <c r="N2580" s="30"/>
      <c r="O2580" s="27">
        <v>84</v>
      </c>
      <c r="P2580" s="27">
        <v>8450</v>
      </c>
      <c r="Q2580" s="27" t="s">
        <v>3421</v>
      </c>
      <c r="R2580" s="31">
        <f>VLOOKUP(Q2580,[1]Страна!D$1:F$120,2,FALSE)</f>
        <v>0.05</v>
      </c>
      <c r="S2580" s="32" t="s">
        <v>47</v>
      </c>
      <c r="T2580" s="27" t="str">
        <f>VLOOKUP(S2580,[1]Страна!$A$2:$B$246,2,0)</f>
        <v>РОССИЯ</v>
      </c>
      <c r="W2580" s="34"/>
      <c r="X2580" s="35"/>
      <c r="Y2580" s="35"/>
      <c r="Z2580" s="36"/>
      <c r="AA2580" s="37"/>
      <c r="AB2580" s="38"/>
      <c r="AC2580" s="39"/>
    </row>
    <row r="2581" spans="1:29" ht="10.5" customHeight="1">
      <c r="A2581" s="25">
        <v>23612</v>
      </c>
      <c r="B2581" s="26" t="s">
        <v>3438</v>
      </c>
      <c r="C2581" s="27">
        <v>1</v>
      </c>
      <c r="D2581" s="27" t="s">
        <v>26</v>
      </c>
      <c r="E2581" s="28">
        <v>11750</v>
      </c>
      <c r="F2581" s="28">
        <v>11750</v>
      </c>
      <c r="G2581" s="28">
        <v>235</v>
      </c>
      <c r="H2581" s="28">
        <v>61</v>
      </c>
      <c r="I2581" s="28">
        <v>67</v>
      </c>
      <c r="J2581" s="29">
        <v>0.24024000000000001</v>
      </c>
      <c r="K2581" s="28">
        <v>61</v>
      </c>
      <c r="L2581" s="28">
        <v>67</v>
      </c>
      <c r="M2581" s="29">
        <f t="shared" si="208"/>
        <v>0.24024000000000001</v>
      </c>
      <c r="N2581" s="30">
        <v>4607144782081</v>
      </c>
      <c r="O2581" s="27">
        <v>84</v>
      </c>
      <c r="P2581" s="27">
        <v>8450</v>
      </c>
      <c r="Q2581" s="27" t="s">
        <v>3421</v>
      </c>
      <c r="R2581" s="31">
        <f>VLOOKUP(Q2581,[1]Страна!D$1:F$120,2,FALSE)</f>
        <v>0.05</v>
      </c>
      <c r="S2581" s="32" t="s">
        <v>47</v>
      </c>
      <c r="T2581" s="27" t="str">
        <f>VLOOKUP(S2581,[1]Страна!$A$2:$B$246,2,0)</f>
        <v>РОССИЯ</v>
      </c>
      <c r="W2581" s="34"/>
      <c r="X2581" s="35"/>
      <c r="Y2581" s="35"/>
      <c r="Z2581" s="36"/>
      <c r="AA2581" s="37"/>
      <c r="AB2581" s="38"/>
      <c r="AC2581" s="39"/>
    </row>
    <row r="2582" spans="1:29" ht="10.5" customHeight="1">
      <c r="A2582" s="25" t="s">
        <v>3439</v>
      </c>
      <c r="B2582" s="26" t="s">
        <v>3440</v>
      </c>
      <c r="C2582" s="27">
        <v>5</v>
      </c>
      <c r="D2582" s="27" t="s">
        <v>26</v>
      </c>
      <c r="E2582" s="28">
        <v>13844</v>
      </c>
      <c r="F2582" s="28">
        <v>69220</v>
      </c>
      <c r="G2582" s="28">
        <v>3461</v>
      </c>
      <c r="H2582" s="28">
        <v>63</v>
      </c>
      <c r="I2582" s="28">
        <v>64</v>
      </c>
      <c r="J2582" s="29">
        <v>0.32260800000000001</v>
      </c>
      <c r="K2582" s="28">
        <v>315</v>
      </c>
      <c r="L2582" s="28">
        <v>320</v>
      </c>
      <c r="M2582" s="29">
        <f t="shared" si="208"/>
        <v>1.61304</v>
      </c>
      <c r="N2582" s="30" t="e">
        <v>#N/A</v>
      </c>
      <c r="O2582" s="27">
        <v>84</v>
      </c>
      <c r="P2582" s="27">
        <v>8450</v>
      </c>
      <c r="Q2582" s="27" t="s">
        <v>3421</v>
      </c>
      <c r="R2582" s="31">
        <f>VLOOKUP(Q2582,[1]Страна!D$1:F$120,2,FALSE)</f>
        <v>0.05</v>
      </c>
      <c r="S2582" s="32" t="s">
        <v>47</v>
      </c>
      <c r="T2582" s="27" t="str">
        <f>VLOOKUP(S2582,[1]Страна!$A$2:$B$246,2,0)</f>
        <v>РОССИЯ</v>
      </c>
      <c r="W2582" s="34"/>
      <c r="X2582" s="35"/>
      <c r="Y2582" s="35"/>
      <c r="Z2582" s="36"/>
      <c r="AA2582" s="37"/>
      <c r="AB2582" s="38"/>
      <c r="AC2582" s="39"/>
    </row>
    <row r="2583" spans="1:29" ht="10.5" customHeight="1">
      <c r="A2583" s="41">
        <v>59941</v>
      </c>
      <c r="B2583" s="42" t="s">
        <v>3441</v>
      </c>
      <c r="C2583" s="43">
        <v>1</v>
      </c>
      <c r="D2583" s="44" t="s">
        <v>26</v>
      </c>
      <c r="E2583" s="45">
        <v>9651</v>
      </c>
      <c r="F2583" s="45">
        <v>9651</v>
      </c>
      <c r="G2583" s="46">
        <v>482.55</v>
      </c>
      <c r="H2583" s="46">
        <v>51</v>
      </c>
      <c r="I2583" s="46">
        <v>56</v>
      </c>
      <c r="J2583" s="47">
        <v>0.24393599999999999</v>
      </c>
      <c r="K2583" s="46">
        <v>51</v>
      </c>
      <c r="L2583" s="46">
        <v>56</v>
      </c>
      <c r="M2583" s="47">
        <v>0.24393599999999999</v>
      </c>
      <c r="N2583" s="48" t="s">
        <v>3442</v>
      </c>
      <c r="O2583" s="49">
        <v>84</v>
      </c>
      <c r="P2583" s="49">
        <v>8450</v>
      </c>
      <c r="Q2583" s="49" t="s">
        <v>3421</v>
      </c>
      <c r="R2583" s="50">
        <v>0.05</v>
      </c>
      <c r="S2583" s="51" t="s">
        <v>47</v>
      </c>
      <c r="T2583" s="27" t="str">
        <f>VLOOKUP(S2583,[1]Страна!$A$2:$B$246,2,0)</f>
        <v>РОССИЯ</v>
      </c>
      <c r="W2583" s="34"/>
      <c r="X2583" s="35"/>
      <c r="Y2583" s="35"/>
      <c r="Z2583" s="36"/>
      <c r="AA2583" s="37"/>
      <c r="AB2583" s="38"/>
      <c r="AC2583" s="39"/>
    </row>
    <row r="2584" spans="1:29" ht="10.5" customHeight="1">
      <c r="A2584" s="25">
        <v>132080</v>
      </c>
      <c r="B2584" s="26" t="s">
        <v>3443</v>
      </c>
      <c r="C2584" s="27">
        <v>1</v>
      </c>
      <c r="D2584" s="27" t="s">
        <v>26</v>
      </c>
      <c r="E2584" s="28">
        <v>13446</v>
      </c>
      <c r="F2584" s="28">
        <v>13446</v>
      </c>
      <c r="G2584" s="28">
        <v>672.30000000000007</v>
      </c>
      <c r="H2584" s="28">
        <v>65.5</v>
      </c>
      <c r="I2584" s="28">
        <v>67</v>
      </c>
      <c r="J2584" s="29">
        <v>0.23091200000000001</v>
      </c>
      <c r="K2584" s="28">
        <v>65.5</v>
      </c>
      <c r="L2584" s="28">
        <v>67</v>
      </c>
      <c r="M2584" s="29">
        <f>C2584*J2584</f>
        <v>0.23091200000000001</v>
      </c>
      <c r="N2584" s="30">
        <v>0</v>
      </c>
      <c r="O2584" s="27">
        <v>84</v>
      </c>
      <c r="P2584" s="27">
        <v>8450</v>
      </c>
      <c r="Q2584" s="27" t="s">
        <v>3421</v>
      </c>
      <c r="R2584" s="31">
        <f>VLOOKUP(Q2584,[1]Страна!D$1:F$120,2,FALSE)</f>
        <v>0.05</v>
      </c>
      <c r="S2584" s="32" t="s">
        <v>47</v>
      </c>
      <c r="T2584" s="27" t="str">
        <f>VLOOKUP(S2584,[1]Страна!$A$2:$B$246,2,0)</f>
        <v>РОССИЯ</v>
      </c>
      <c r="W2584" s="40"/>
      <c r="X2584" s="35"/>
      <c r="Y2584" s="35"/>
      <c r="Z2584" s="36"/>
      <c r="AA2584" s="37"/>
      <c r="AB2584" s="38"/>
      <c r="AC2584" s="39"/>
    </row>
    <row r="2585" spans="1:29" ht="10.5" customHeight="1">
      <c r="A2585" s="25">
        <v>23217</v>
      </c>
      <c r="B2585" s="26" t="s">
        <v>3444</v>
      </c>
      <c r="C2585" s="27">
        <v>1</v>
      </c>
      <c r="D2585" s="27" t="s">
        <v>26</v>
      </c>
      <c r="E2585" s="28">
        <v>10314</v>
      </c>
      <c r="F2585" s="28">
        <v>10314</v>
      </c>
      <c r="G2585" s="28">
        <v>515.70000000000005</v>
      </c>
      <c r="H2585" s="28">
        <v>48</v>
      </c>
      <c r="I2585" s="28">
        <v>52</v>
      </c>
      <c r="J2585" s="29">
        <v>0.22730400000000001</v>
      </c>
      <c r="K2585" s="28">
        <v>48</v>
      </c>
      <c r="L2585" s="28">
        <v>52</v>
      </c>
      <c r="M2585" s="29">
        <v>0.22730400000000001</v>
      </c>
      <c r="N2585" s="30">
        <v>4607144782067</v>
      </c>
      <c r="O2585" s="27">
        <v>84</v>
      </c>
      <c r="P2585" s="27">
        <v>8450</v>
      </c>
      <c r="Q2585" s="27" t="s">
        <v>3421</v>
      </c>
      <c r="R2585" s="31">
        <f>VLOOKUP(Q2585,[1]Страна!D$1:F$120,2,FALSE)</f>
        <v>0.05</v>
      </c>
      <c r="S2585" s="32" t="s">
        <v>47</v>
      </c>
      <c r="T2585" s="27" t="str">
        <f>VLOOKUP(S2585,[1]Страна!$A$2:$B$246,2,0)</f>
        <v>РОССИЯ</v>
      </c>
      <c r="W2585" s="34"/>
      <c r="X2585" s="35"/>
      <c r="Y2585" s="35"/>
      <c r="Z2585" s="36"/>
      <c r="AA2585" s="37"/>
      <c r="AB2585" s="38"/>
      <c r="AC2585" s="39"/>
    </row>
    <row r="2586" spans="1:29" ht="10.5" customHeight="1">
      <c r="A2586" s="25">
        <v>32258</v>
      </c>
      <c r="B2586" s="26" t="s">
        <v>3445</v>
      </c>
      <c r="C2586" s="27">
        <v>1</v>
      </c>
      <c r="D2586" s="27" t="s">
        <v>26</v>
      </c>
      <c r="E2586" s="28">
        <v>15028</v>
      </c>
      <c r="F2586" s="28">
        <v>15028</v>
      </c>
      <c r="G2586" s="28">
        <v>751.40000000000009</v>
      </c>
      <c r="H2586" s="28">
        <v>49</v>
      </c>
      <c r="I2586" s="28">
        <v>52</v>
      </c>
      <c r="J2586" s="29">
        <v>0.24024000000000001</v>
      </c>
      <c r="K2586" s="28">
        <v>49</v>
      </c>
      <c r="L2586" s="28">
        <v>52</v>
      </c>
      <c r="M2586" s="29">
        <f>C2586*J2586</f>
        <v>0.24024000000000001</v>
      </c>
      <c r="N2586" s="30">
        <v>0</v>
      </c>
      <c r="O2586" s="27">
        <v>84</v>
      </c>
      <c r="P2586" s="27">
        <v>8450</v>
      </c>
      <c r="Q2586" s="27" t="s">
        <v>3421</v>
      </c>
      <c r="R2586" s="31">
        <f>VLOOKUP(Q2586,[1]Страна!D$1:F$120,2,FALSE)</f>
        <v>0.05</v>
      </c>
      <c r="S2586" s="32" t="s">
        <v>47</v>
      </c>
      <c r="T2586" s="27" t="str">
        <f>VLOOKUP(S2586,[1]Страна!$A$2:$B$246,2,0)</f>
        <v>РОССИЯ</v>
      </c>
      <c r="W2586" s="34"/>
      <c r="X2586" s="35"/>
      <c r="Y2586" s="35"/>
      <c r="Z2586" s="36"/>
      <c r="AA2586" s="37"/>
      <c r="AB2586" s="38"/>
      <c r="AC2586" s="39"/>
    </row>
    <row r="2587" spans="1:29" ht="10.5" customHeight="1">
      <c r="A2587" s="25">
        <v>32023</v>
      </c>
      <c r="B2587" s="26" t="s">
        <v>3446</v>
      </c>
      <c r="C2587" s="27">
        <v>1</v>
      </c>
      <c r="D2587" s="27" t="s">
        <v>26</v>
      </c>
      <c r="E2587" s="28">
        <v>11722</v>
      </c>
      <c r="F2587" s="28">
        <v>11722</v>
      </c>
      <c r="G2587" s="28">
        <v>586.1</v>
      </c>
      <c r="H2587" s="28">
        <v>44.8</v>
      </c>
      <c r="I2587" s="28">
        <v>52</v>
      </c>
      <c r="J2587" s="29">
        <v>0.30201600000000001</v>
      </c>
      <c r="K2587" s="28">
        <v>44.8</v>
      </c>
      <c r="L2587" s="28">
        <v>52</v>
      </c>
      <c r="M2587" s="29">
        <v>0.30201600000000001</v>
      </c>
      <c r="N2587" s="30" t="s">
        <v>3447</v>
      </c>
      <c r="O2587" s="27">
        <v>84</v>
      </c>
      <c r="P2587" s="27">
        <v>8450</v>
      </c>
      <c r="Q2587" s="27" t="s">
        <v>3421</v>
      </c>
      <c r="R2587" s="31">
        <f>VLOOKUP(Q2587,[1]Страна!D$1:F$120,2,FALSE)</f>
        <v>0.05</v>
      </c>
      <c r="S2587" s="32" t="s">
        <v>47</v>
      </c>
      <c r="T2587" s="27" t="str">
        <f>VLOOKUP(S2587,[1]Страна!$A$2:$B$246,2,0)</f>
        <v>РОССИЯ</v>
      </c>
      <c r="W2587" s="34"/>
      <c r="X2587" s="35"/>
      <c r="Y2587" s="35"/>
      <c r="Z2587" s="36"/>
      <c r="AA2587" s="37"/>
      <c r="AB2587" s="38"/>
      <c r="AC2587" s="39"/>
    </row>
    <row r="2588" spans="1:29" ht="10.5" customHeight="1">
      <c r="A2588" s="25" t="s">
        <v>3448</v>
      </c>
      <c r="B2588" s="26" t="s">
        <v>3449</v>
      </c>
      <c r="C2588" s="27">
        <v>15</v>
      </c>
      <c r="D2588" s="27" t="s">
        <v>26</v>
      </c>
      <c r="E2588" s="28">
        <v>12676</v>
      </c>
      <c r="F2588" s="28">
        <v>190140</v>
      </c>
      <c r="G2588" s="28">
        <v>9507</v>
      </c>
      <c r="H2588" s="28">
        <v>63</v>
      </c>
      <c r="I2588" s="28">
        <v>64</v>
      </c>
      <c r="J2588" s="29">
        <v>0.26884000000000002</v>
      </c>
      <c r="K2588" s="28">
        <v>945</v>
      </c>
      <c r="L2588" s="28">
        <v>960</v>
      </c>
      <c r="M2588" s="29">
        <f>C2588*J2588</f>
        <v>4.0326000000000004</v>
      </c>
      <c r="N2588" s="30" t="e">
        <v>#N/A</v>
      </c>
      <c r="O2588" s="27">
        <v>84</v>
      </c>
      <c r="P2588" s="27">
        <v>8450</v>
      </c>
      <c r="Q2588" s="27" t="s">
        <v>3421</v>
      </c>
      <c r="R2588" s="31">
        <f>VLOOKUP(Q2588,[1]Страна!D$1:F$120,2,FALSE)</f>
        <v>0.05</v>
      </c>
      <c r="S2588" s="32" t="s">
        <v>47</v>
      </c>
      <c r="T2588" s="27" t="str">
        <f>VLOOKUP(S2588,[1]Страна!$A$2:$B$246,2,0)</f>
        <v>РОССИЯ</v>
      </c>
      <c r="W2588" s="40"/>
      <c r="X2588" s="35"/>
      <c r="Y2588" s="35"/>
      <c r="Z2588" s="36"/>
      <c r="AA2588" s="37"/>
      <c r="AB2588" s="38"/>
      <c r="AC2588" s="39"/>
    </row>
    <row r="2589" spans="1:29" ht="10.5" customHeight="1">
      <c r="A2589" s="25">
        <v>52372</v>
      </c>
      <c r="B2589" s="26" t="s">
        <v>3450</v>
      </c>
      <c r="C2589" s="27">
        <v>1</v>
      </c>
      <c r="D2589" s="27" t="s">
        <v>1009</v>
      </c>
      <c r="E2589" s="28">
        <v>13461</v>
      </c>
      <c r="F2589" s="28">
        <v>13461</v>
      </c>
      <c r="G2589" s="28">
        <v>673.05000000000007</v>
      </c>
      <c r="H2589" s="28">
        <v>54</v>
      </c>
      <c r="I2589" s="28">
        <v>56</v>
      </c>
      <c r="J2589" s="29">
        <v>0.26884000000000002</v>
      </c>
      <c r="K2589" s="28">
        <v>54</v>
      </c>
      <c r="L2589" s="28">
        <v>56</v>
      </c>
      <c r="M2589" s="29">
        <f>C2589*J2589</f>
        <v>0.26884000000000002</v>
      </c>
      <c r="N2589" s="30">
        <v>0</v>
      </c>
      <c r="O2589" s="27">
        <v>84</v>
      </c>
      <c r="P2589" s="27">
        <v>8450</v>
      </c>
      <c r="Q2589" s="27" t="s">
        <v>3421</v>
      </c>
      <c r="R2589" s="31">
        <f>VLOOKUP(Q2589,[1]Страна!D$1:F$120,2,FALSE)</f>
        <v>0.05</v>
      </c>
      <c r="S2589" s="32" t="s">
        <v>47</v>
      </c>
      <c r="T2589" s="27" t="str">
        <f>VLOOKUP(S2589,[1]Страна!$A$2:$B$246,2,0)</f>
        <v>РОССИЯ</v>
      </c>
      <c r="W2589" s="34"/>
      <c r="X2589" s="35"/>
      <c r="Y2589" s="35"/>
      <c r="Z2589" s="36"/>
      <c r="AA2589" s="37"/>
      <c r="AB2589" s="38"/>
      <c r="AC2589" s="39"/>
    </row>
    <row r="2590" spans="1:29" ht="10.5" customHeight="1">
      <c r="A2590" s="25">
        <v>52742</v>
      </c>
      <c r="B2590" s="26" t="s">
        <v>3451</v>
      </c>
      <c r="C2590" s="27">
        <v>2</v>
      </c>
      <c r="D2590" s="27" t="s">
        <v>26</v>
      </c>
      <c r="E2590" s="28">
        <v>13583</v>
      </c>
      <c r="F2590" s="28">
        <v>27166</v>
      </c>
      <c r="G2590" s="28">
        <v>1358.3000000000002</v>
      </c>
      <c r="H2590" s="28">
        <v>54</v>
      </c>
      <c r="I2590" s="28">
        <v>56</v>
      </c>
      <c r="J2590" s="29">
        <v>0.27648</v>
      </c>
      <c r="K2590" s="28">
        <v>108</v>
      </c>
      <c r="L2590" s="28">
        <v>112</v>
      </c>
      <c r="M2590" s="29">
        <f>C2590*J2590</f>
        <v>0.55296000000000001</v>
      </c>
      <c r="N2590" s="30">
        <v>0</v>
      </c>
      <c r="O2590" s="27">
        <v>84</v>
      </c>
      <c r="P2590" s="27">
        <v>8450</v>
      </c>
      <c r="Q2590" s="27" t="s">
        <v>3421</v>
      </c>
      <c r="R2590" s="31">
        <f>VLOOKUP(Q2590,[1]Страна!D$1:F$120,2,FALSE)</f>
        <v>0.05</v>
      </c>
      <c r="S2590" s="32" t="s">
        <v>47</v>
      </c>
      <c r="T2590" s="27" t="str">
        <f>VLOOKUP(S2590,[1]Страна!$A$2:$B$246,2,0)</f>
        <v>РОССИЯ</v>
      </c>
      <c r="W2590" s="34"/>
      <c r="X2590" s="35"/>
      <c r="Y2590" s="35"/>
      <c r="Z2590" s="36"/>
      <c r="AA2590" s="37"/>
      <c r="AB2590" s="38"/>
      <c r="AC2590" s="39"/>
    </row>
    <row r="2591" spans="1:29" ht="10.5" customHeight="1">
      <c r="A2591" s="25">
        <v>52788</v>
      </c>
      <c r="B2591" s="26" t="s">
        <v>3452</v>
      </c>
      <c r="C2591" s="27">
        <v>1</v>
      </c>
      <c r="D2591" s="27" t="s">
        <v>26</v>
      </c>
      <c r="E2591" s="28">
        <v>12361</v>
      </c>
      <c r="F2591" s="28">
        <v>12361</v>
      </c>
      <c r="G2591" s="28">
        <v>618.05000000000007</v>
      </c>
      <c r="H2591" s="28">
        <v>50</v>
      </c>
      <c r="I2591" s="28">
        <v>56</v>
      </c>
      <c r="J2591" s="29">
        <v>0.336864</v>
      </c>
      <c r="K2591" s="28">
        <v>50</v>
      </c>
      <c r="L2591" s="28">
        <v>56</v>
      </c>
      <c r="M2591" s="29">
        <f>C2591*J2591</f>
        <v>0.336864</v>
      </c>
      <c r="N2591" s="30">
        <v>0</v>
      </c>
      <c r="O2591" s="27">
        <v>84</v>
      </c>
      <c r="P2591" s="27">
        <v>8450</v>
      </c>
      <c r="Q2591" s="27" t="s">
        <v>3421</v>
      </c>
      <c r="R2591" s="31">
        <f>VLOOKUP(Q2591,[1]Страна!D$1:F$120,2,FALSE)</f>
        <v>0.05</v>
      </c>
      <c r="S2591" s="32" t="s">
        <v>47</v>
      </c>
      <c r="T2591" s="27" t="str">
        <f>VLOOKUP(S2591,[1]Страна!$A$2:$B$246,2,0)</f>
        <v>РОССИЯ</v>
      </c>
      <c r="W2591" s="34"/>
      <c r="X2591" s="35"/>
      <c r="Y2591" s="35"/>
      <c r="Z2591" s="36"/>
      <c r="AA2591" s="37"/>
      <c r="AB2591" s="38"/>
      <c r="AC2591" s="39"/>
    </row>
    <row r="2592" spans="1:29" ht="10.5" customHeight="1">
      <c r="A2592" s="25" t="s">
        <v>3453</v>
      </c>
      <c r="B2592" s="26" t="s">
        <v>3454</v>
      </c>
      <c r="C2592" s="27">
        <v>5</v>
      </c>
      <c r="D2592" s="27" t="s">
        <v>26</v>
      </c>
      <c r="E2592" s="28">
        <v>14470</v>
      </c>
      <c r="F2592" s="28">
        <v>72350</v>
      </c>
      <c r="G2592" s="28">
        <v>3617.5</v>
      </c>
      <c r="H2592" s="28">
        <v>63</v>
      </c>
      <c r="I2592" s="28">
        <v>64</v>
      </c>
      <c r="J2592" s="29">
        <v>0.26597999999999999</v>
      </c>
      <c r="K2592" s="28">
        <v>315</v>
      </c>
      <c r="L2592" s="28">
        <v>320</v>
      </c>
      <c r="M2592" s="29">
        <f>C2592*J2592</f>
        <v>1.3298999999999999</v>
      </c>
      <c r="N2592" s="30" t="e">
        <v>#N/A</v>
      </c>
      <c r="O2592" s="27">
        <v>84</v>
      </c>
      <c r="P2592" s="27">
        <v>8450</v>
      </c>
      <c r="Q2592" s="27" t="s">
        <v>3421</v>
      </c>
      <c r="R2592" s="31">
        <f>VLOOKUP(Q2592,[1]Страна!D$1:F$120,2,FALSE)</f>
        <v>0.05</v>
      </c>
      <c r="S2592" s="32" t="s">
        <v>47</v>
      </c>
      <c r="T2592" s="27" t="str">
        <f>VLOOKUP(S2592,[1]Страна!$A$2:$B$246,2,0)</f>
        <v>РОССИЯ</v>
      </c>
      <c r="W2592" s="34"/>
      <c r="X2592" s="35"/>
      <c r="Y2592" s="35"/>
      <c r="Z2592" s="36"/>
      <c r="AA2592" s="37"/>
      <c r="AB2592" s="38"/>
      <c r="AC2592" s="39"/>
    </row>
    <row r="2593" spans="1:29" ht="10.5" customHeight="1">
      <c r="A2593" s="41">
        <v>59938</v>
      </c>
      <c r="B2593" s="42" t="s">
        <v>3455</v>
      </c>
      <c r="C2593" s="43">
        <v>2</v>
      </c>
      <c r="D2593" s="44" t="s">
        <v>26</v>
      </c>
      <c r="E2593" s="45">
        <v>10218</v>
      </c>
      <c r="F2593" s="45">
        <v>20436</v>
      </c>
      <c r="G2593" s="46">
        <v>1021.8000000000001</v>
      </c>
      <c r="H2593" s="46">
        <v>55</v>
      </c>
      <c r="I2593" s="46">
        <v>65</v>
      </c>
      <c r="J2593" s="47">
        <v>0.26716800000000002</v>
      </c>
      <c r="K2593" s="46">
        <v>110</v>
      </c>
      <c r="L2593" s="46">
        <v>130</v>
      </c>
      <c r="M2593" s="47">
        <v>0.53433600000000003</v>
      </c>
      <c r="N2593" s="48" t="s">
        <v>3456</v>
      </c>
      <c r="O2593" s="49">
        <v>84</v>
      </c>
      <c r="P2593" s="49">
        <v>8450</v>
      </c>
      <c r="Q2593" s="49" t="s">
        <v>3421</v>
      </c>
      <c r="R2593" s="50">
        <v>0.05</v>
      </c>
      <c r="S2593" s="51" t="s">
        <v>47</v>
      </c>
      <c r="T2593" s="27" t="str">
        <f>VLOOKUP(S2593,[1]Страна!$A$2:$B$246,2,0)</f>
        <v>РОССИЯ</v>
      </c>
      <c r="W2593" s="34"/>
      <c r="X2593" s="35"/>
      <c r="Y2593" s="35"/>
      <c r="Z2593" s="36"/>
      <c r="AA2593" s="37"/>
      <c r="AB2593" s="38"/>
      <c r="AC2593" s="39"/>
    </row>
    <row r="2594" spans="1:29" ht="10.5" customHeight="1">
      <c r="A2594" s="25">
        <v>52374</v>
      </c>
      <c r="B2594" s="26" t="s">
        <v>3457</v>
      </c>
      <c r="C2594" s="27">
        <v>2</v>
      </c>
      <c r="D2594" s="27" t="s">
        <v>26</v>
      </c>
      <c r="E2594" s="28">
        <v>13871</v>
      </c>
      <c r="F2594" s="28">
        <v>27742</v>
      </c>
      <c r="G2594" s="28">
        <v>1387.1000000000001</v>
      </c>
      <c r="H2594" s="28">
        <v>54</v>
      </c>
      <c r="I2594" s="28">
        <v>56</v>
      </c>
      <c r="J2594" s="29">
        <v>0.26884000000000002</v>
      </c>
      <c r="K2594" s="28">
        <v>108</v>
      </c>
      <c r="L2594" s="28">
        <v>112</v>
      </c>
      <c r="M2594" s="29">
        <f>C2594*J2594</f>
        <v>0.53768000000000005</v>
      </c>
      <c r="N2594" s="30">
        <v>0</v>
      </c>
      <c r="O2594" s="27">
        <v>84</v>
      </c>
      <c r="P2594" s="27">
        <v>8450</v>
      </c>
      <c r="Q2594" s="27" t="s">
        <v>3421</v>
      </c>
      <c r="R2594" s="31">
        <f>VLOOKUP(Q2594,[1]Страна!D$1:F$120,2,FALSE)</f>
        <v>0.05</v>
      </c>
      <c r="S2594" s="32" t="s">
        <v>47</v>
      </c>
      <c r="T2594" s="27" t="str">
        <f>VLOOKUP(S2594,[1]Страна!$A$2:$B$246,2,0)</f>
        <v>РОССИЯ</v>
      </c>
      <c r="W2594" s="40"/>
      <c r="X2594" s="35"/>
      <c r="Y2594" s="35"/>
      <c r="Z2594" s="36"/>
      <c r="AA2594" s="37"/>
      <c r="AB2594" s="38"/>
      <c r="AC2594" s="39"/>
    </row>
    <row r="2595" spans="1:29" ht="10.5" customHeight="1">
      <c r="A2595" s="25" t="s">
        <v>3458</v>
      </c>
      <c r="B2595" s="26" t="s">
        <v>3457</v>
      </c>
      <c r="C2595" s="27"/>
      <c r="D2595" s="27" t="s">
        <v>26</v>
      </c>
      <c r="E2595" s="28"/>
      <c r="F2595" s="28"/>
      <c r="G2595" s="28"/>
      <c r="H2595" s="28">
        <v>63</v>
      </c>
      <c r="I2595" s="28">
        <v>64</v>
      </c>
      <c r="J2595" s="29">
        <v>0.26597999999999999</v>
      </c>
      <c r="K2595" s="28"/>
      <c r="L2595" s="28"/>
      <c r="M2595" s="29">
        <f>C2595*J2595</f>
        <v>0</v>
      </c>
      <c r="N2595" s="30"/>
      <c r="O2595" s="27">
        <v>84</v>
      </c>
      <c r="P2595" s="27">
        <v>8450</v>
      </c>
      <c r="Q2595" s="27" t="s">
        <v>3421</v>
      </c>
      <c r="R2595" s="31">
        <f>VLOOKUP(Q2595,[1]Страна!D$1:F$120,2,FALSE)</f>
        <v>0.05</v>
      </c>
      <c r="S2595" s="32" t="s">
        <v>47</v>
      </c>
      <c r="T2595" s="27" t="str">
        <f>VLOOKUP(S2595,[1]Страна!$A$2:$B$246,2,0)</f>
        <v>РОССИЯ</v>
      </c>
      <c r="W2595" s="34"/>
      <c r="X2595" s="35"/>
      <c r="Y2595" s="35"/>
      <c r="Z2595" s="36"/>
      <c r="AA2595" s="37"/>
      <c r="AB2595" s="38"/>
      <c r="AC2595" s="39"/>
    </row>
    <row r="2596" spans="1:29" ht="10.5" customHeight="1">
      <c r="A2596" s="25" t="s">
        <v>3459</v>
      </c>
      <c r="B2596" s="26" t="s">
        <v>3460</v>
      </c>
      <c r="C2596" s="27">
        <v>7</v>
      </c>
      <c r="D2596" s="27" t="s">
        <v>26</v>
      </c>
      <c r="E2596" s="28">
        <v>13227</v>
      </c>
      <c r="F2596" s="28">
        <v>92589</v>
      </c>
      <c r="G2596" s="28">
        <v>4629.45</v>
      </c>
      <c r="H2596" s="28">
        <v>63</v>
      </c>
      <c r="I2596" s="28">
        <v>67</v>
      </c>
      <c r="J2596" s="29">
        <v>0.32524799999999998</v>
      </c>
      <c r="K2596" s="28">
        <v>441</v>
      </c>
      <c r="L2596" s="28">
        <v>469</v>
      </c>
      <c r="M2596" s="29">
        <f>C2596*J2596</f>
        <v>2.2767359999999996</v>
      </c>
      <c r="N2596" s="30" t="e">
        <v>#N/A</v>
      </c>
      <c r="O2596" s="27">
        <v>84</v>
      </c>
      <c r="P2596" s="27">
        <v>8450</v>
      </c>
      <c r="Q2596" s="27" t="s">
        <v>3421</v>
      </c>
      <c r="R2596" s="31">
        <f>VLOOKUP(Q2596,[1]Страна!D$1:F$120,2,FALSE)</f>
        <v>0.05</v>
      </c>
      <c r="S2596" s="32" t="s">
        <v>47</v>
      </c>
      <c r="T2596" s="27" t="str">
        <f>VLOOKUP(S2596,[1]Страна!$A$2:$B$246,2,0)</f>
        <v>РОССИЯ</v>
      </c>
      <c r="W2596" s="34"/>
      <c r="X2596" s="35"/>
      <c r="Y2596" s="35"/>
      <c r="Z2596" s="36"/>
      <c r="AA2596" s="37"/>
      <c r="AB2596" s="38"/>
      <c r="AC2596" s="39"/>
    </row>
    <row r="2597" spans="1:29" ht="10.5" customHeight="1">
      <c r="A2597" s="25">
        <v>52789</v>
      </c>
      <c r="B2597" s="26" t="s">
        <v>3461</v>
      </c>
      <c r="C2597" s="27">
        <v>1</v>
      </c>
      <c r="D2597" s="27" t="s">
        <v>26</v>
      </c>
      <c r="E2597" s="28">
        <v>12069</v>
      </c>
      <c r="F2597" s="28">
        <v>12069</v>
      </c>
      <c r="G2597" s="28">
        <v>603.45000000000005</v>
      </c>
      <c r="H2597" s="28">
        <v>55</v>
      </c>
      <c r="I2597" s="28">
        <v>56</v>
      </c>
      <c r="J2597" s="29">
        <v>0.32524799999999998</v>
      </c>
      <c r="K2597" s="28">
        <v>55</v>
      </c>
      <c r="L2597" s="28">
        <v>56</v>
      </c>
      <c r="M2597" s="29">
        <f>C2597*J2597</f>
        <v>0.32524799999999998</v>
      </c>
      <c r="N2597" s="30">
        <v>0</v>
      </c>
      <c r="O2597" s="27">
        <v>84</v>
      </c>
      <c r="P2597" s="27">
        <v>8450</v>
      </c>
      <c r="Q2597" s="27" t="s">
        <v>3421</v>
      </c>
      <c r="R2597" s="31">
        <f>VLOOKUP(Q2597,[1]Страна!D$1:F$120,2,FALSE)</f>
        <v>0.05</v>
      </c>
      <c r="S2597" s="32" t="s">
        <v>47</v>
      </c>
      <c r="T2597" s="27" t="str">
        <f>VLOOKUP(S2597,[1]Страна!$A$2:$B$246,2,0)</f>
        <v>РОССИЯ</v>
      </c>
      <c r="W2597" s="34"/>
      <c r="X2597" s="35"/>
      <c r="Y2597" s="35"/>
      <c r="Z2597" s="36"/>
      <c r="AA2597" s="37"/>
      <c r="AB2597" s="38"/>
      <c r="AC2597" s="39"/>
    </row>
    <row r="2598" spans="1:29" ht="10.5" customHeight="1">
      <c r="A2598" s="25">
        <v>52376</v>
      </c>
      <c r="B2598" s="26" t="s">
        <v>3462</v>
      </c>
      <c r="C2598" s="27">
        <v>4</v>
      </c>
      <c r="D2598" s="27" t="s">
        <v>26</v>
      </c>
      <c r="E2598" s="28">
        <v>12237</v>
      </c>
      <c r="F2598" s="28">
        <v>48948</v>
      </c>
      <c r="G2598" s="28">
        <v>978.96</v>
      </c>
      <c r="H2598" s="28">
        <v>55</v>
      </c>
      <c r="I2598" s="28">
        <v>56</v>
      </c>
      <c r="J2598" s="29">
        <v>0.26884000000000002</v>
      </c>
      <c r="K2598" s="28">
        <v>220</v>
      </c>
      <c r="L2598" s="28">
        <v>224</v>
      </c>
      <c r="M2598" s="29">
        <v>1.0753600000000001</v>
      </c>
      <c r="N2598" s="30">
        <v>4607144783880</v>
      </c>
      <c r="O2598" s="27">
        <v>84</v>
      </c>
      <c r="P2598" s="27">
        <v>8450</v>
      </c>
      <c r="Q2598" s="27" t="s">
        <v>3421</v>
      </c>
      <c r="R2598" s="31">
        <f>VLOOKUP(Q2598,[1]Страна!D$1:F$120,2,FALSE)</f>
        <v>0.05</v>
      </c>
      <c r="S2598" s="32" t="s">
        <v>47</v>
      </c>
      <c r="T2598" s="27" t="str">
        <f>VLOOKUP(S2598,[1]Страна!$A$2:$B$246,2,0)</f>
        <v>РОССИЯ</v>
      </c>
      <c r="W2598" s="34"/>
      <c r="X2598" s="35"/>
      <c r="Y2598" s="35"/>
      <c r="Z2598" s="36"/>
      <c r="AA2598" s="37"/>
      <c r="AB2598" s="38"/>
      <c r="AC2598" s="39"/>
    </row>
    <row r="2599" spans="1:29" ht="10.5" customHeight="1">
      <c r="A2599" s="25">
        <v>59949</v>
      </c>
      <c r="B2599" s="26" t="s">
        <v>3463</v>
      </c>
      <c r="C2599" s="27">
        <v>1</v>
      </c>
      <c r="D2599" s="27" t="s">
        <v>26</v>
      </c>
      <c r="E2599" s="28">
        <v>15708</v>
      </c>
      <c r="F2599" s="28">
        <v>15708</v>
      </c>
      <c r="G2599" s="28">
        <v>785.40000000000009</v>
      </c>
      <c r="H2599" s="28">
        <v>50</v>
      </c>
      <c r="I2599" s="28">
        <v>56</v>
      </c>
      <c r="J2599" s="29">
        <v>0.26597999999999999</v>
      </c>
      <c r="K2599" s="28">
        <v>50</v>
      </c>
      <c r="L2599" s="28">
        <v>56</v>
      </c>
      <c r="M2599" s="29">
        <f>C2599*J2599</f>
        <v>0.26597999999999999</v>
      </c>
      <c r="N2599" s="30">
        <v>0</v>
      </c>
      <c r="O2599" s="27">
        <v>84</v>
      </c>
      <c r="P2599" s="27">
        <v>8450</v>
      </c>
      <c r="Q2599" s="27" t="s">
        <v>3421</v>
      </c>
      <c r="R2599" s="31">
        <f>VLOOKUP(Q2599,[1]Страна!D$1:F$120,2,FALSE)</f>
        <v>0.05</v>
      </c>
      <c r="S2599" s="32" t="s">
        <v>47</v>
      </c>
      <c r="T2599" s="27" t="str">
        <f>VLOOKUP(S2599,[1]Страна!$A$2:$B$246,2,0)</f>
        <v>РОССИЯ</v>
      </c>
      <c r="W2599" s="34"/>
      <c r="X2599" s="35"/>
      <c r="Y2599" s="35"/>
      <c r="Z2599" s="36"/>
      <c r="AA2599" s="37"/>
      <c r="AB2599" s="38"/>
      <c r="AC2599" s="39"/>
    </row>
    <row r="2600" spans="1:29" ht="10.5" customHeight="1">
      <c r="A2600" s="25">
        <v>133609</v>
      </c>
      <c r="B2600" s="26" t="s">
        <v>3464</v>
      </c>
      <c r="C2600" s="27">
        <v>1</v>
      </c>
      <c r="D2600" s="27" t="s">
        <v>26</v>
      </c>
      <c r="E2600" s="28">
        <v>9334</v>
      </c>
      <c r="F2600" s="28">
        <v>9334</v>
      </c>
      <c r="G2600" s="28">
        <v>466.7</v>
      </c>
      <c r="H2600" s="28">
        <v>42</v>
      </c>
      <c r="I2600" s="28">
        <v>45</v>
      </c>
      <c r="J2600" s="29">
        <v>0.23452000000000001</v>
      </c>
      <c r="K2600" s="28">
        <v>42</v>
      </c>
      <c r="L2600" s="28">
        <v>45</v>
      </c>
      <c r="M2600" s="29">
        <f>C2600*J2600</f>
        <v>0.23452000000000001</v>
      </c>
      <c r="N2600" s="30">
        <v>4607144784689</v>
      </c>
      <c r="O2600" s="27">
        <v>84</v>
      </c>
      <c r="P2600" s="27">
        <v>8450</v>
      </c>
      <c r="Q2600" s="27" t="s">
        <v>3421</v>
      </c>
      <c r="R2600" s="31">
        <f>VLOOKUP(Q2600,[1]Страна!D$1:F$120,2,FALSE)</f>
        <v>0.05</v>
      </c>
      <c r="S2600" s="32" t="s">
        <v>47</v>
      </c>
      <c r="T2600" s="27" t="str">
        <f>VLOOKUP(S2600,[1]Страна!$A$2:$B$246,2,0)</f>
        <v>РОССИЯ</v>
      </c>
      <c r="W2600" s="34"/>
      <c r="X2600" s="35"/>
      <c r="Y2600" s="35"/>
      <c r="Z2600" s="36"/>
      <c r="AA2600" s="37"/>
      <c r="AB2600" s="38"/>
      <c r="AC2600" s="39"/>
    </row>
    <row r="2601" spans="1:29" ht="10.5" customHeight="1">
      <c r="A2601" s="25">
        <v>52378</v>
      </c>
      <c r="B2601" s="26" t="s">
        <v>3465</v>
      </c>
      <c r="C2601" s="27">
        <v>1</v>
      </c>
      <c r="D2601" s="27" t="s">
        <v>26</v>
      </c>
      <c r="E2601" s="28">
        <v>12920</v>
      </c>
      <c r="F2601" s="28">
        <v>12920</v>
      </c>
      <c r="G2601" s="28">
        <v>646</v>
      </c>
      <c r="H2601" s="28">
        <v>54</v>
      </c>
      <c r="I2601" s="28">
        <v>56</v>
      </c>
      <c r="J2601" s="29">
        <v>0.336864</v>
      </c>
      <c r="K2601" s="28">
        <v>54</v>
      </c>
      <c r="L2601" s="28">
        <v>56</v>
      </c>
      <c r="M2601" s="29">
        <f>C2601*J2601</f>
        <v>0.336864</v>
      </c>
      <c r="N2601" s="30">
        <v>0</v>
      </c>
      <c r="O2601" s="27">
        <v>84</v>
      </c>
      <c r="P2601" s="27">
        <v>8450</v>
      </c>
      <c r="Q2601" s="27" t="s">
        <v>3421</v>
      </c>
      <c r="R2601" s="31">
        <f>VLOOKUP(Q2601,[1]Страна!D$1:F$120,2,FALSE)</f>
        <v>0.05</v>
      </c>
      <c r="S2601" s="32" t="s">
        <v>47</v>
      </c>
      <c r="T2601" s="27" t="str">
        <f>VLOOKUP(S2601,[1]Страна!$A$2:$B$246,2,0)</f>
        <v>РОССИЯ</v>
      </c>
      <c r="W2601" s="34"/>
      <c r="X2601" s="35"/>
      <c r="Y2601" s="35"/>
      <c r="Z2601" s="36"/>
      <c r="AA2601" s="37"/>
      <c r="AB2601" s="38"/>
      <c r="AC2601" s="39"/>
    </row>
    <row r="2602" spans="1:29" ht="10.5" customHeight="1">
      <c r="A2602" s="25">
        <v>60761</v>
      </c>
      <c r="B2602" s="26" t="s">
        <v>3466</v>
      </c>
      <c r="C2602" s="27">
        <v>1</v>
      </c>
      <c r="D2602" s="27" t="s">
        <v>26</v>
      </c>
      <c r="E2602" s="28">
        <v>11721</v>
      </c>
      <c r="F2602" s="28">
        <f>C2602*E2602</f>
        <v>11721</v>
      </c>
      <c r="G2602" s="28">
        <f>F2602*R2602</f>
        <v>586.05000000000007</v>
      </c>
      <c r="H2602" s="28">
        <v>64</v>
      </c>
      <c r="I2602" s="28">
        <v>65</v>
      </c>
      <c r="J2602" s="29">
        <v>0.29171999999999998</v>
      </c>
      <c r="K2602" s="28">
        <f>H2602*C2602</f>
        <v>64</v>
      </c>
      <c r="L2602" s="28">
        <f>I2602*C2602</f>
        <v>65</v>
      </c>
      <c r="M2602" s="29">
        <f>J2602*C2602</f>
        <v>0.29171999999999998</v>
      </c>
      <c r="N2602" s="30" t="s">
        <v>3467</v>
      </c>
      <c r="O2602" s="27">
        <v>84</v>
      </c>
      <c r="P2602" s="27">
        <v>8450</v>
      </c>
      <c r="Q2602" s="27" t="s">
        <v>3419</v>
      </c>
      <c r="R2602" s="31">
        <f>VLOOKUP(Q2602,[1]Страна!D$1:F$120,2,FALSE)</f>
        <v>0.05</v>
      </c>
      <c r="S2602" s="32" t="s">
        <v>47</v>
      </c>
      <c r="T2602" s="27" t="str">
        <f>VLOOKUP(S2602,[1]Страна!$A$2:$B$246,2,0)</f>
        <v>РОССИЯ</v>
      </c>
      <c r="W2602" s="34"/>
      <c r="X2602" s="35"/>
      <c r="Y2602" s="35"/>
      <c r="Z2602" s="36"/>
      <c r="AA2602" s="37"/>
      <c r="AB2602" s="38"/>
      <c r="AC2602" s="39"/>
    </row>
    <row r="2603" spans="1:29" ht="10.5" customHeight="1">
      <c r="A2603" s="25">
        <v>52424</v>
      </c>
      <c r="B2603" s="26" t="s">
        <v>3468</v>
      </c>
      <c r="C2603" s="27">
        <v>1</v>
      </c>
      <c r="D2603" s="27" t="s">
        <v>26</v>
      </c>
      <c r="E2603" s="28">
        <v>12507</v>
      </c>
      <c r="F2603" s="28">
        <v>12507</v>
      </c>
      <c r="G2603" s="28">
        <v>625.35</v>
      </c>
      <c r="H2603" s="28">
        <v>64</v>
      </c>
      <c r="I2603" s="28">
        <v>65</v>
      </c>
      <c r="J2603" s="29">
        <v>0.29743999999999998</v>
      </c>
      <c r="K2603" s="28">
        <v>64</v>
      </c>
      <c r="L2603" s="28">
        <v>65</v>
      </c>
      <c r="M2603" s="29">
        <f>C2603*J2603</f>
        <v>0.29743999999999998</v>
      </c>
      <c r="N2603" s="30">
        <v>4607144783798</v>
      </c>
      <c r="O2603" s="27">
        <v>84</v>
      </c>
      <c r="P2603" s="27">
        <v>8450</v>
      </c>
      <c r="Q2603" s="27" t="s">
        <v>3419</v>
      </c>
      <c r="R2603" s="31">
        <f>VLOOKUP(Q2603,[1]Страна!D$1:F$120,2,FALSE)</f>
        <v>0.05</v>
      </c>
      <c r="S2603" s="32" t="s">
        <v>47</v>
      </c>
      <c r="T2603" s="27" t="str">
        <f>VLOOKUP(S2603,[1]Страна!$A$2:$B$246,2,0)</f>
        <v>РОССИЯ</v>
      </c>
      <c r="W2603" s="34"/>
      <c r="X2603" s="35"/>
      <c r="Y2603" s="35"/>
      <c r="Z2603" s="36"/>
      <c r="AA2603" s="37"/>
      <c r="AB2603" s="38"/>
      <c r="AC2603" s="39"/>
    </row>
    <row r="2604" spans="1:29" ht="10.5" customHeight="1">
      <c r="A2604" s="25">
        <v>241008</v>
      </c>
      <c r="B2604" s="26" t="s">
        <v>3469</v>
      </c>
      <c r="C2604" s="27">
        <v>5</v>
      </c>
      <c r="D2604" s="27" t="s">
        <v>26</v>
      </c>
      <c r="E2604" s="28">
        <v>10151</v>
      </c>
      <c r="F2604" s="28">
        <v>50755</v>
      </c>
      <c r="G2604" s="28">
        <v>2537.75</v>
      </c>
      <c r="H2604" s="28">
        <v>53</v>
      </c>
      <c r="I2604" s="28">
        <v>56</v>
      </c>
      <c r="J2604" s="29">
        <v>0.26600000000000001</v>
      </c>
      <c r="K2604" s="28">
        <v>265</v>
      </c>
      <c r="L2604" s="28">
        <v>280</v>
      </c>
      <c r="M2604" s="29">
        <v>1.33</v>
      </c>
      <c r="N2604" s="30" t="s">
        <v>3470</v>
      </c>
      <c r="O2604" s="27">
        <v>84</v>
      </c>
      <c r="P2604" s="27">
        <v>8450</v>
      </c>
      <c r="Q2604" s="27" t="s">
        <v>3421</v>
      </c>
      <c r="R2604" s="31">
        <f>VLOOKUP(Q2604,[1]Страна!D$1:F$120,2,FALSE)</f>
        <v>0.05</v>
      </c>
      <c r="S2604" s="32" t="s">
        <v>47</v>
      </c>
      <c r="T2604" s="27" t="str">
        <f>VLOOKUP(S2604,[1]Страна!$A$2:$B$246,2,0)</f>
        <v>РОССИЯ</v>
      </c>
      <c r="W2604" s="34"/>
      <c r="X2604" s="35"/>
      <c r="Y2604" s="35"/>
      <c r="Z2604" s="36"/>
      <c r="AA2604" s="37"/>
      <c r="AB2604" s="38"/>
      <c r="AC2604" s="39"/>
    </row>
    <row r="2605" spans="1:29" ht="10.5" customHeight="1">
      <c r="A2605" s="25">
        <v>241009</v>
      </c>
      <c r="B2605" s="26" t="s">
        <v>3471</v>
      </c>
      <c r="C2605" s="27">
        <v>2</v>
      </c>
      <c r="D2605" s="27" t="s">
        <v>26</v>
      </c>
      <c r="E2605" s="28">
        <v>10810</v>
      </c>
      <c r="F2605" s="28">
        <v>21620</v>
      </c>
      <c r="G2605" s="28">
        <v>1081</v>
      </c>
      <c r="H2605" s="28">
        <v>54</v>
      </c>
      <c r="I2605" s="28">
        <v>56</v>
      </c>
      <c r="J2605" s="29">
        <v>0.26884000000000002</v>
      </c>
      <c r="K2605" s="28">
        <v>108</v>
      </c>
      <c r="L2605" s="28">
        <v>112</v>
      </c>
      <c r="M2605" s="29">
        <v>0.53768000000000005</v>
      </c>
      <c r="N2605" s="30" t="s">
        <v>3472</v>
      </c>
      <c r="O2605" s="27">
        <v>84</v>
      </c>
      <c r="P2605" s="27">
        <v>8450</v>
      </c>
      <c r="Q2605" s="27" t="s">
        <v>3421</v>
      </c>
      <c r="R2605" s="31">
        <f>VLOOKUP(Q2605,[1]Страна!D$1:F$120,2,FALSE)</f>
        <v>0.05</v>
      </c>
      <c r="S2605" s="32" t="s">
        <v>47</v>
      </c>
      <c r="T2605" s="27" t="str">
        <f>VLOOKUP(S2605,[1]Страна!$A$2:$B$246,2,0)</f>
        <v>РОССИЯ</v>
      </c>
      <c r="W2605" s="34"/>
      <c r="X2605" s="35"/>
      <c r="Y2605" s="35"/>
      <c r="Z2605" s="36"/>
      <c r="AA2605" s="37"/>
      <c r="AB2605" s="38"/>
      <c r="AC2605" s="39"/>
    </row>
    <row r="2606" spans="1:29" ht="10.5" customHeight="1">
      <c r="A2606" s="25">
        <v>240464</v>
      </c>
      <c r="B2606" s="26" t="s">
        <v>3473</v>
      </c>
      <c r="C2606" s="27">
        <v>1</v>
      </c>
      <c r="D2606" s="27" t="s">
        <v>26</v>
      </c>
      <c r="E2606" s="28">
        <v>11065</v>
      </c>
      <c r="F2606" s="28">
        <v>11065</v>
      </c>
      <c r="G2606" s="28">
        <v>553.25</v>
      </c>
      <c r="H2606" s="28">
        <v>54</v>
      </c>
      <c r="I2606" s="28">
        <v>56</v>
      </c>
      <c r="J2606" s="29">
        <v>0.26884000000000002</v>
      </c>
      <c r="K2606" s="28">
        <v>54</v>
      </c>
      <c r="L2606" s="28">
        <v>56</v>
      </c>
      <c r="M2606" s="29">
        <v>0.26884000000000002</v>
      </c>
      <c r="N2606" s="30" t="s">
        <v>3474</v>
      </c>
      <c r="O2606" s="27">
        <v>84</v>
      </c>
      <c r="P2606" s="27">
        <v>8450</v>
      </c>
      <c r="Q2606" s="27" t="s">
        <v>3421</v>
      </c>
      <c r="R2606" s="31">
        <f>VLOOKUP(Q2606,[1]Страна!D$1:F$120,2,FALSE)</f>
        <v>0.05</v>
      </c>
      <c r="S2606" s="32" t="s">
        <v>47</v>
      </c>
      <c r="T2606" s="27" t="str">
        <f>VLOOKUP(S2606,[1]Страна!$A$2:$B$246,2,0)</f>
        <v>РОССИЯ</v>
      </c>
      <c r="W2606" s="34"/>
      <c r="X2606" s="35"/>
      <c r="Y2606" s="35"/>
      <c r="Z2606" s="36"/>
      <c r="AA2606" s="37"/>
      <c r="AB2606" s="38"/>
      <c r="AC2606" s="39"/>
    </row>
    <row r="2607" spans="1:29" ht="10.5" customHeight="1">
      <c r="A2607" s="25">
        <v>242082</v>
      </c>
      <c r="B2607" s="26" t="s">
        <v>3475</v>
      </c>
      <c r="C2607" s="27">
        <v>1</v>
      </c>
      <c r="D2607" s="27" t="s">
        <v>26</v>
      </c>
      <c r="E2607" s="28">
        <v>12141</v>
      </c>
      <c r="F2607" s="28">
        <v>12141</v>
      </c>
      <c r="G2607" s="28">
        <v>607.05000000000007</v>
      </c>
      <c r="H2607" s="28">
        <v>55</v>
      </c>
      <c r="I2607" s="28">
        <v>60</v>
      </c>
      <c r="J2607" s="29">
        <v>0.4</v>
      </c>
      <c r="K2607" s="28">
        <v>55</v>
      </c>
      <c r="L2607" s="28">
        <v>60</v>
      </c>
      <c r="M2607" s="29">
        <v>0.4</v>
      </c>
      <c r="N2607" s="30">
        <v>0</v>
      </c>
      <c r="O2607" s="27">
        <v>84</v>
      </c>
      <c r="P2607" s="27">
        <v>8450</v>
      </c>
      <c r="Q2607" s="27" t="s">
        <v>3419</v>
      </c>
      <c r="R2607" s="31">
        <f>VLOOKUP(Q2607,[1]Страна!D$1:F$120,2,FALSE)</f>
        <v>0.05</v>
      </c>
      <c r="S2607" s="32" t="s">
        <v>47</v>
      </c>
      <c r="T2607" s="27" t="str">
        <f>VLOOKUP(S2607,[1]Страна!$A$2:$B$246,2,0)</f>
        <v>РОССИЯ</v>
      </c>
      <c r="W2607" s="34"/>
      <c r="X2607" s="35"/>
      <c r="Y2607" s="35"/>
      <c r="Z2607" s="36"/>
      <c r="AA2607" s="37"/>
      <c r="AB2607" s="38"/>
      <c r="AC2607" s="39"/>
    </row>
    <row r="2608" spans="1:29" ht="10.5" customHeight="1">
      <c r="A2608" s="25">
        <v>242081</v>
      </c>
      <c r="B2608" s="26" t="s">
        <v>3476</v>
      </c>
      <c r="C2608" s="27">
        <v>4</v>
      </c>
      <c r="D2608" s="27" t="s">
        <v>26</v>
      </c>
      <c r="E2608" s="28">
        <v>9428</v>
      </c>
      <c r="F2608" s="28">
        <v>37712</v>
      </c>
      <c r="G2608" s="28">
        <v>1885.6000000000001</v>
      </c>
      <c r="H2608" s="28">
        <v>51</v>
      </c>
      <c r="I2608" s="28">
        <v>54</v>
      </c>
      <c r="J2608" s="29">
        <v>0.34</v>
      </c>
      <c r="K2608" s="28">
        <v>204</v>
      </c>
      <c r="L2608" s="28">
        <v>216</v>
      </c>
      <c r="M2608" s="29">
        <v>1.36</v>
      </c>
      <c r="N2608" s="30">
        <v>0</v>
      </c>
      <c r="O2608" s="27">
        <v>84</v>
      </c>
      <c r="P2608" s="27">
        <v>8450</v>
      </c>
      <c r="Q2608" s="27" t="s">
        <v>3421</v>
      </c>
      <c r="R2608" s="31">
        <f>VLOOKUP(Q2608,[1]Страна!D$1:F$120,2,FALSE)</f>
        <v>0.05</v>
      </c>
      <c r="S2608" s="32" t="s">
        <v>47</v>
      </c>
      <c r="T2608" s="27" t="str">
        <f>VLOOKUP(S2608,[1]Страна!$A$2:$B$246,2,0)</f>
        <v>РОССИЯ</v>
      </c>
      <c r="W2608" s="34"/>
      <c r="X2608" s="35"/>
      <c r="Y2608" s="35"/>
      <c r="Z2608" s="36"/>
      <c r="AA2608" s="37"/>
      <c r="AB2608" s="38"/>
      <c r="AC2608" s="39"/>
    </row>
    <row r="2609" spans="1:29" ht="10.5" customHeight="1">
      <c r="A2609" s="25">
        <v>241208</v>
      </c>
      <c r="B2609" s="26" t="s">
        <v>3477</v>
      </c>
      <c r="C2609" s="27">
        <v>1</v>
      </c>
      <c r="D2609" s="27" t="s">
        <v>26</v>
      </c>
      <c r="E2609" s="28">
        <v>10218</v>
      </c>
      <c r="F2609" s="28">
        <v>10218</v>
      </c>
      <c r="G2609" s="28">
        <v>510.90000000000003</v>
      </c>
      <c r="H2609" s="28">
        <v>48</v>
      </c>
      <c r="I2609" s="28">
        <v>52</v>
      </c>
      <c r="J2609" s="29">
        <v>0.24024000000000001</v>
      </c>
      <c r="K2609" s="28">
        <v>48</v>
      </c>
      <c r="L2609" s="28">
        <v>52</v>
      </c>
      <c r="M2609" s="29">
        <v>0.24024000000000001</v>
      </c>
      <c r="N2609" s="30" t="s">
        <v>3478</v>
      </c>
      <c r="O2609" s="27">
        <v>84</v>
      </c>
      <c r="P2609" s="27">
        <v>8450</v>
      </c>
      <c r="Q2609" s="27" t="s">
        <v>3421</v>
      </c>
      <c r="R2609" s="31">
        <f>VLOOKUP(Q2609,[1]Страна!D$1:F$120,2,FALSE)</f>
        <v>0.05</v>
      </c>
      <c r="S2609" s="32" t="s">
        <v>47</v>
      </c>
      <c r="T2609" s="27" t="str">
        <f>VLOOKUP(S2609,[1]Страна!$A$2:$B$246,2,0)</f>
        <v>РОССИЯ</v>
      </c>
      <c r="W2609" s="34"/>
      <c r="X2609" s="35"/>
      <c r="Y2609" s="35"/>
      <c r="Z2609" s="36"/>
      <c r="AA2609" s="37"/>
      <c r="AB2609" s="38"/>
      <c r="AC2609" s="39"/>
    </row>
    <row r="2610" spans="1:29" ht="10.5" customHeight="1">
      <c r="A2610" s="25">
        <v>240485</v>
      </c>
      <c r="B2610" s="26" t="s">
        <v>3479</v>
      </c>
      <c r="C2610" s="27">
        <v>1</v>
      </c>
      <c r="D2610" s="27" t="s">
        <v>26</v>
      </c>
      <c r="E2610" s="28">
        <v>11640</v>
      </c>
      <c r="F2610" s="28">
        <v>11640</v>
      </c>
      <c r="G2610" s="28">
        <v>582</v>
      </c>
      <c r="H2610" s="28">
        <v>50</v>
      </c>
      <c r="I2610" s="28">
        <v>52</v>
      </c>
      <c r="J2610" s="29">
        <v>0.23699999999999999</v>
      </c>
      <c r="K2610" s="28">
        <v>50</v>
      </c>
      <c r="L2610" s="28">
        <v>52</v>
      </c>
      <c r="M2610" s="29">
        <v>0.23699999999999999</v>
      </c>
      <c r="N2610" s="30" t="s">
        <v>3480</v>
      </c>
      <c r="O2610" s="27">
        <v>84</v>
      </c>
      <c r="P2610" s="27">
        <v>8450</v>
      </c>
      <c r="Q2610" s="27" t="s">
        <v>3421</v>
      </c>
      <c r="R2610" s="31">
        <v>0.05</v>
      </c>
      <c r="S2610" s="32" t="s">
        <v>47</v>
      </c>
      <c r="T2610" s="27" t="str">
        <f>VLOOKUP(S2610,[1]Страна!$A$2:$B$246,2,0)</f>
        <v>РОССИЯ</v>
      </c>
      <c r="W2610" s="34"/>
      <c r="X2610" s="35"/>
      <c r="Y2610" s="35"/>
      <c r="Z2610" s="36"/>
      <c r="AA2610" s="37"/>
      <c r="AB2610" s="38"/>
      <c r="AC2610" s="39"/>
    </row>
    <row r="2611" spans="1:29" ht="10.5" customHeight="1">
      <c r="A2611" s="25">
        <v>239491</v>
      </c>
      <c r="B2611" s="26" t="s">
        <v>3481</v>
      </c>
      <c r="C2611" s="27">
        <v>6</v>
      </c>
      <c r="D2611" s="27" t="s">
        <v>26</v>
      </c>
      <c r="E2611" s="28">
        <v>10258</v>
      </c>
      <c r="F2611" s="28">
        <v>61548</v>
      </c>
      <c r="G2611" s="28">
        <v>3077.4</v>
      </c>
      <c r="H2611" s="28">
        <v>53</v>
      </c>
      <c r="I2611" s="28">
        <v>56</v>
      </c>
      <c r="J2611" s="29">
        <v>0.25613000000000002</v>
      </c>
      <c r="K2611" s="28">
        <v>318</v>
      </c>
      <c r="L2611" s="28">
        <v>336</v>
      </c>
      <c r="M2611" s="29">
        <v>1.5367800000000003</v>
      </c>
      <c r="N2611" s="30">
        <v>0</v>
      </c>
      <c r="O2611" s="27">
        <v>84</v>
      </c>
      <c r="P2611" s="27">
        <v>8450</v>
      </c>
      <c r="Q2611" s="27" t="s">
        <v>3421</v>
      </c>
      <c r="R2611" s="31">
        <f>VLOOKUP(Q2611,[1]Страна!D$1:F$120,2,FALSE)</f>
        <v>0.05</v>
      </c>
      <c r="S2611" s="32" t="s">
        <v>47</v>
      </c>
      <c r="T2611" s="27" t="str">
        <f>VLOOKUP(S2611,[1]Страна!$A$2:$B$246,2,0)</f>
        <v>РОССИЯ</v>
      </c>
      <c r="W2611" s="40"/>
      <c r="X2611" s="35"/>
      <c r="Y2611" s="35"/>
      <c r="Z2611" s="36"/>
      <c r="AA2611" s="37"/>
      <c r="AB2611" s="38"/>
      <c r="AC2611" s="39"/>
    </row>
    <row r="2612" spans="1:29" ht="10.5" customHeight="1">
      <c r="A2612" s="25">
        <v>52853</v>
      </c>
      <c r="B2612" s="26" t="s">
        <v>3482</v>
      </c>
      <c r="C2612" s="27">
        <v>1</v>
      </c>
      <c r="D2612" s="27" t="s">
        <v>26</v>
      </c>
      <c r="E2612" s="28">
        <v>15453</v>
      </c>
      <c r="F2612" s="28">
        <v>15453</v>
      </c>
      <c r="G2612" s="28">
        <v>772.65000000000009</v>
      </c>
      <c r="H2612" s="28">
        <v>45</v>
      </c>
      <c r="I2612" s="28">
        <v>50</v>
      </c>
      <c r="J2612" s="29">
        <v>0.24360000000000001</v>
      </c>
      <c r="K2612" s="28">
        <v>45</v>
      </c>
      <c r="L2612" s="28">
        <v>50</v>
      </c>
      <c r="M2612" s="29">
        <f t="shared" ref="M2612:M2620" si="209">C2612*J2612</f>
        <v>0.24360000000000001</v>
      </c>
      <c r="N2612" s="30">
        <v>8016361870598</v>
      </c>
      <c r="O2612" s="27">
        <v>84</v>
      </c>
      <c r="P2612" s="27">
        <v>8450</v>
      </c>
      <c r="Q2612" s="27" t="s">
        <v>3421</v>
      </c>
      <c r="R2612" s="31">
        <f>VLOOKUP(Q2612,[1]Страна!D$1:F$120,2,FALSE)</f>
        <v>0.05</v>
      </c>
      <c r="S2612" s="32" t="s">
        <v>47</v>
      </c>
      <c r="T2612" s="27" t="str">
        <f>VLOOKUP(S2612,[1]Страна!$A$2:$B$246,2,0)</f>
        <v>РОССИЯ</v>
      </c>
      <c r="W2612" s="34"/>
      <c r="X2612" s="35"/>
      <c r="Y2612" s="35"/>
      <c r="Z2612" s="36"/>
      <c r="AA2612" s="37"/>
      <c r="AB2612" s="38"/>
      <c r="AC2612" s="39"/>
    </row>
    <row r="2613" spans="1:29" ht="10.5" customHeight="1">
      <c r="A2613" s="25">
        <v>220124</v>
      </c>
      <c r="B2613" s="26" t="s">
        <v>3483</v>
      </c>
      <c r="C2613" s="27">
        <v>1</v>
      </c>
      <c r="D2613" s="27" t="s">
        <v>26</v>
      </c>
      <c r="E2613" s="28">
        <v>15352</v>
      </c>
      <c r="F2613" s="28">
        <v>15352</v>
      </c>
      <c r="G2613" s="28">
        <v>767.6</v>
      </c>
      <c r="H2613" s="28">
        <v>67</v>
      </c>
      <c r="I2613" s="28">
        <v>71</v>
      </c>
      <c r="J2613" s="29">
        <v>0.28570000000000001</v>
      </c>
      <c r="K2613" s="28">
        <v>67</v>
      </c>
      <c r="L2613" s="28">
        <v>71</v>
      </c>
      <c r="M2613" s="29">
        <f t="shared" si="209"/>
        <v>0.28570000000000001</v>
      </c>
      <c r="N2613" s="30">
        <v>0</v>
      </c>
      <c r="O2613" s="27">
        <v>84</v>
      </c>
      <c r="P2613" s="27">
        <v>8450</v>
      </c>
      <c r="Q2613" s="27" t="s">
        <v>3421</v>
      </c>
      <c r="R2613" s="31">
        <f>VLOOKUP(Q2613,[1]Страна!D$1:F$120,2,FALSE)</f>
        <v>0.05</v>
      </c>
      <c r="S2613" s="32" t="s">
        <v>47</v>
      </c>
      <c r="T2613" s="27" t="str">
        <f>VLOOKUP(S2613,[1]Страна!$A$2:$B$246,2,0)</f>
        <v>РОССИЯ</v>
      </c>
      <c r="W2613" s="34"/>
      <c r="X2613" s="35"/>
      <c r="Y2613" s="35"/>
      <c r="Z2613" s="36"/>
      <c r="AA2613" s="37"/>
      <c r="AB2613" s="38"/>
      <c r="AC2613" s="39"/>
    </row>
    <row r="2614" spans="1:29" ht="10.5" customHeight="1">
      <c r="A2614" s="25">
        <v>220125</v>
      </c>
      <c r="B2614" s="26" t="s">
        <v>3484</v>
      </c>
      <c r="C2614" s="27">
        <v>1</v>
      </c>
      <c r="D2614" s="27" t="s">
        <v>26</v>
      </c>
      <c r="E2614" s="28">
        <v>15902</v>
      </c>
      <c r="F2614" s="28">
        <v>15902</v>
      </c>
      <c r="G2614" s="28">
        <v>795.1</v>
      </c>
      <c r="H2614" s="28">
        <v>65</v>
      </c>
      <c r="I2614" s="28">
        <v>68</v>
      </c>
      <c r="J2614" s="29">
        <v>0.28570000000000001</v>
      </c>
      <c r="K2614" s="28">
        <v>65</v>
      </c>
      <c r="L2614" s="28">
        <v>68</v>
      </c>
      <c r="M2614" s="29">
        <f t="shared" si="209"/>
        <v>0.28570000000000001</v>
      </c>
      <c r="N2614" s="30">
        <v>0</v>
      </c>
      <c r="O2614" s="27">
        <v>84</v>
      </c>
      <c r="P2614" s="27">
        <v>8450</v>
      </c>
      <c r="Q2614" s="27" t="s">
        <v>3419</v>
      </c>
      <c r="R2614" s="31">
        <f>VLOOKUP(Q2614,[1]Страна!D$1:F$120,2,FALSE)</f>
        <v>0.05</v>
      </c>
      <c r="S2614" s="32" t="s">
        <v>47</v>
      </c>
      <c r="T2614" s="27" t="str">
        <f>VLOOKUP(S2614,[1]Страна!$A$2:$B$246,2,0)</f>
        <v>РОССИЯ</v>
      </c>
      <c r="W2614" s="34"/>
      <c r="X2614" s="35"/>
      <c r="Y2614" s="35"/>
      <c r="Z2614" s="36"/>
      <c r="AA2614" s="37"/>
      <c r="AB2614" s="38"/>
      <c r="AC2614" s="39"/>
    </row>
    <row r="2615" spans="1:29" ht="10.5" customHeight="1">
      <c r="A2615" s="25">
        <v>51456</v>
      </c>
      <c r="B2615" s="26" t="s">
        <v>3485</v>
      </c>
      <c r="C2615" s="27">
        <v>1</v>
      </c>
      <c r="D2615" s="27" t="s">
        <v>26</v>
      </c>
      <c r="E2615" s="28">
        <v>22756</v>
      </c>
      <c r="F2615" s="28">
        <v>22756</v>
      </c>
      <c r="G2615" s="28">
        <v>1137.8</v>
      </c>
      <c r="H2615" s="28">
        <v>47</v>
      </c>
      <c r="I2615" s="28">
        <v>52</v>
      </c>
      <c r="J2615" s="29">
        <v>0.30259999999999998</v>
      </c>
      <c r="K2615" s="28">
        <v>47</v>
      </c>
      <c r="L2615" s="28">
        <v>52</v>
      </c>
      <c r="M2615" s="29">
        <f t="shared" si="209"/>
        <v>0.30259999999999998</v>
      </c>
      <c r="N2615" s="30">
        <v>8016361889231</v>
      </c>
      <c r="O2615" s="27">
        <v>84</v>
      </c>
      <c r="P2615" s="27">
        <v>8450</v>
      </c>
      <c r="Q2615" s="27" t="s">
        <v>3419</v>
      </c>
      <c r="R2615" s="31">
        <f>VLOOKUP(Q2615,[1]Страна!D$1:F$120,2,FALSE)</f>
        <v>0.05</v>
      </c>
      <c r="S2615" s="32" t="s">
        <v>47</v>
      </c>
      <c r="T2615" s="27" t="str">
        <f>VLOOKUP(S2615,[1]Страна!$A$2:$B$246,2,0)</f>
        <v>РОССИЯ</v>
      </c>
      <c r="W2615" s="34"/>
      <c r="X2615" s="35"/>
      <c r="Y2615" s="35"/>
      <c r="Z2615" s="36"/>
      <c r="AA2615" s="37"/>
      <c r="AB2615" s="38"/>
      <c r="AC2615" s="39"/>
    </row>
    <row r="2616" spans="1:29" ht="10.5" customHeight="1">
      <c r="A2616" s="25">
        <v>51457</v>
      </c>
      <c r="B2616" s="26" t="s">
        <v>3486</v>
      </c>
      <c r="C2616" s="27">
        <v>1</v>
      </c>
      <c r="D2616" s="27" t="s">
        <v>26</v>
      </c>
      <c r="E2616" s="28">
        <v>20406</v>
      </c>
      <c r="F2616" s="28">
        <v>20406</v>
      </c>
      <c r="G2616" s="28">
        <v>1020.3000000000001</v>
      </c>
      <c r="H2616" s="28">
        <v>47</v>
      </c>
      <c r="I2616" s="28">
        <v>52</v>
      </c>
      <c r="J2616" s="29">
        <v>0.28556799999999999</v>
      </c>
      <c r="K2616" s="28">
        <v>47</v>
      </c>
      <c r="L2616" s="28">
        <v>52</v>
      </c>
      <c r="M2616" s="29">
        <f t="shared" si="209"/>
        <v>0.28556799999999999</v>
      </c>
      <c r="N2616" s="30">
        <v>8016361890831</v>
      </c>
      <c r="O2616" s="27">
        <v>84</v>
      </c>
      <c r="P2616" s="27">
        <v>8450</v>
      </c>
      <c r="Q2616" s="27" t="s">
        <v>3419</v>
      </c>
      <c r="R2616" s="31">
        <f>VLOOKUP(Q2616,[1]Страна!D$1:F$120,2,FALSE)</f>
        <v>0.05</v>
      </c>
      <c r="S2616" s="32" t="s">
        <v>28</v>
      </c>
      <c r="T2616" s="27" t="str">
        <f>VLOOKUP(S2616,[1]Страна!$A$2:$B$246,2,0)</f>
        <v>КИТАЙ</v>
      </c>
      <c r="W2616" s="34"/>
      <c r="X2616" s="35"/>
      <c r="Y2616" s="35"/>
      <c r="Z2616" s="36"/>
      <c r="AA2616" s="37"/>
      <c r="AB2616" s="38"/>
      <c r="AC2616" s="39"/>
    </row>
    <row r="2617" spans="1:29" ht="10.5" customHeight="1">
      <c r="A2617" s="25">
        <v>209390</v>
      </c>
      <c r="B2617" s="26" t="s">
        <v>3487</v>
      </c>
      <c r="C2617" s="27">
        <v>1</v>
      </c>
      <c r="D2617" s="27" t="s">
        <v>26</v>
      </c>
      <c r="E2617" s="28">
        <v>13646</v>
      </c>
      <c r="F2617" s="28">
        <v>13646</v>
      </c>
      <c r="G2617" s="28">
        <v>682.30000000000007</v>
      </c>
      <c r="H2617" s="28">
        <v>60.5</v>
      </c>
      <c r="I2617" s="28">
        <v>62</v>
      </c>
      <c r="J2617" s="29">
        <v>0.31363200000000002</v>
      </c>
      <c r="K2617" s="28">
        <v>60.5</v>
      </c>
      <c r="L2617" s="28">
        <v>62</v>
      </c>
      <c r="M2617" s="29">
        <f t="shared" si="209"/>
        <v>0.31363200000000002</v>
      </c>
      <c r="N2617" s="30">
        <v>8016361914582</v>
      </c>
      <c r="O2617" s="27">
        <v>84</v>
      </c>
      <c r="P2617" s="27">
        <v>8450</v>
      </c>
      <c r="Q2617" s="27" t="s">
        <v>3421</v>
      </c>
      <c r="R2617" s="31">
        <f>VLOOKUP(Q2617,[1]Страна!D$1:F$120,2,FALSE)</f>
        <v>0.05</v>
      </c>
      <c r="S2617" s="32" t="s">
        <v>47</v>
      </c>
      <c r="T2617" s="27" t="str">
        <f>VLOOKUP(S2617,[1]Страна!$A$2:$B$246,2,0)</f>
        <v>РОССИЯ</v>
      </c>
      <c r="W2617" s="34"/>
      <c r="X2617" s="35"/>
      <c r="Y2617" s="35"/>
      <c r="Z2617" s="36"/>
      <c r="AA2617" s="37"/>
      <c r="AB2617" s="38"/>
      <c r="AC2617" s="39"/>
    </row>
    <row r="2618" spans="1:29" ht="10.5" customHeight="1">
      <c r="A2618" s="25">
        <v>51458</v>
      </c>
      <c r="B2618" s="26" t="s">
        <v>3488</v>
      </c>
      <c r="C2618" s="27">
        <v>1</v>
      </c>
      <c r="D2618" s="27" t="s">
        <v>26</v>
      </c>
      <c r="E2618" s="28">
        <v>14011</v>
      </c>
      <c r="F2618" s="28">
        <v>14011</v>
      </c>
      <c r="G2618" s="28">
        <v>700.55000000000007</v>
      </c>
      <c r="H2618" s="28">
        <v>45</v>
      </c>
      <c r="I2618" s="28">
        <v>50</v>
      </c>
      <c r="J2618" s="29">
        <v>0.2848</v>
      </c>
      <c r="K2618" s="28">
        <v>45</v>
      </c>
      <c r="L2618" s="28">
        <v>50</v>
      </c>
      <c r="M2618" s="29">
        <f t="shared" si="209"/>
        <v>0.2848</v>
      </c>
      <c r="N2618" s="30">
        <v>8016361849983</v>
      </c>
      <c r="O2618" s="27">
        <v>84</v>
      </c>
      <c r="P2618" s="27">
        <v>8450</v>
      </c>
      <c r="Q2618" s="27" t="s">
        <v>3419</v>
      </c>
      <c r="R2618" s="31">
        <f>VLOOKUP(Q2618,[1]Страна!D$1:F$120,2,FALSE)</f>
        <v>0.05</v>
      </c>
      <c r="S2618" s="32" t="s">
        <v>47</v>
      </c>
      <c r="T2618" s="27" t="str">
        <f>VLOOKUP(S2618,[1]Страна!$A$2:$B$246,2,0)</f>
        <v>РОССИЯ</v>
      </c>
      <c r="W2618" s="34"/>
      <c r="X2618" s="35"/>
      <c r="Y2618" s="35"/>
      <c r="Z2618" s="36"/>
      <c r="AA2618" s="37"/>
      <c r="AB2618" s="38"/>
      <c r="AC2618" s="39"/>
    </row>
    <row r="2619" spans="1:29" ht="10.5" customHeight="1">
      <c r="A2619" s="25">
        <v>134425</v>
      </c>
      <c r="B2619" s="26" t="s">
        <v>3489</v>
      </c>
      <c r="C2619" s="27">
        <v>1</v>
      </c>
      <c r="D2619" s="27" t="s">
        <v>26</v>
      </c>
      <c r="E2619" s="28">
        <v>16641</v>
      </c>
      <c r="F2619" s="28">
        <v>16641</v>
      </c>
      <c r="G2619" s="28">
        <v>832.05000000000007</v>
      </c>
      <c r="H2619" s="28">
        <v>63.5</v>
      </c>
      <c r="I2619" s="28">
        <v>70</v>
      </c>
      <c r="J2619" s="29">
        <v>0.27038200000000001</v>
      </c>
      <c r="K2619" s="28">
        <v>63.5</v>
      </c>
      <c r="L2619" s="28">
        <v>70</v>
      </c>
      <c r="M2619" s="29">
        <f t="shared" si="209"/>
        <v>0.27038200000000001</v>
      </c>
      <c r="N2619" s="30">
        <v>8016361892316</v>
      </c>
      <c r="O2619" s="27">
        <v>84</v>
      </c>
      <c r="P2619" s="27">
        <v>8450</v>
      </c>
      <c r="Q2619" s="27" t="s">
        <v>3421</v>
      </c>
      <c r="R2619" s="31">
        <f>VLOOKUP(Q2619,[1]Страна!D$1:F$120,2,FALSE)</f>
        <v>0.05</v>
      </c>
      <c r="S2619" s="32" t="s">
        <v>47</v>
      </c>
      <c r="T2619" s="27" t="str">
        <f>VLOOKUP(S2619,[1]Страна!$A$2:$B$246,2,0)</f>
        <v>РОССИЯ</v>
      </c>
      <c r="W2619" s="34"/>
      <c r="X2619" s="35"/>
      <c r="Y2619" s="35"/>
      <c r="Z2619" s="36"/>
      <c r="AA2619" s="37"/>
      <c r="AB2619" s="38"/>
      <c r="AC2619" s="39"/>
    </row>
    <row r="2620" spans="1:29" ht="10.5" customHeight="1">
      <c r="A2620" s="25">
        <v>183624</v>
      </c>
      <c r="B2620" s="26" t="s">
        <v>3490</v>
      </c>
      <c r="C2620" s="27">
        <v>1</v>
      </c>
      <c r="D2620" s="27" t="s">
        <v>26</v>
      </c>
      <c r="E2620" s="28">
        <v>19343</v>
      </c>
      <c r="F2620" s="28">
        <v>19343</v>
      </c>
      <c r="G2620" s="28">
        <v>967.15000000000009</v>
      </c>
      <c r="H2620" s="28">
        <v>63.5</v>
      </c>
      <c r="I2620" s="28">
        <v>67</v>
      </c>
      <c r="J2620" s="29">
        <v>0.28799999999999998</v>
      </c>
      <c r="K2620" s="28">
        <v>63.5</v>
      </c>
      <c r="L2620" s="28">
        <v>67</v>
      </c>
      <c r="M2620" s="29">
        <f t="shared" si="209"/>
        <v>0.28799999999999998</v>
      </c>
      <c r="N2620" s="30">
        <v>8016361892330</v>
      </c>
      <c r="O2620" s="27">
        <v>84</v>
      </c>
      <c r="P2620" s="27">
        <v>8450</v>
      </c>
      <c r="Q2620" s="27" t="s">
        <v>3419</v>
      </c>
      <c r="R2620" s="31">
        <f>VLOOKUP(Q2620,[1]Страна!D$1:F$120,2,FALSE)</f>
        <v>0.05</v>
      </c>
      <c r="S2620" s="32" t="s">
        <v>47</v>
      </c>
      <c r="T2620" s="27" t="str">
        <f>VLOOKUP(S2620,[1]Страна!$A$2:$B$246,2,0)</f>
        <v>РОССИЯ</v>
      </c>
      <c r="W2620" s="34"/>
      <c r="X2620" s="35"/>
      <c r="Y2620" s="35"/>
      <c r="Z2620" s="36"/>
      <c r="AA2620" s="37"/>
      <c r="AB2620" s="38"/>
      <c r="AC2620" s="39"/>
    </row>
    <row r="2621" spans="1:29" ht="10.5" customHeight="1">
      <c r="A2621" s="25">
        <v>241792</v>
      </c>
      <c r="B2621" s="26" t="s">
        <v>3491</v>
      </c>
      <c r="C2621" s="27">
        <v>3</v>
      </c>
      <c r="D2621" s="27" t="s">
        <v>26</v>
      </c>
      <c r="E2621" s="28">
        <v>14296</v>
      </c>
      <c r="F2621" s="28">
        <v>42888</v>
      </c>
      <c r="G2621" s="28">
        <v>2144.4</v>
      </c>
      <c r="H2621" s="28">
        <v>62</v>
      </c>
      <c r="I2621" s="28">
        <v>65</v>
      </c>
      <c r="J2621" s="29">
        <v>0.28599999999999998</v>
      </c>
      <c r="K2621" s="28">
        <v>186</v>
      </c>
      <c r="L2621" s="28">
        <v>195</v>
      </c>
      <c r="M2621" s="29">
        <v>0.85799999999999987</v>
      </c>
      <c r="N2621" s="30">
        <v>8016361942172</v>
      </c>
      <c r="O2621" s="27">
        <v>84</v>
      </c>
      <c r="P2621" s="27">
        <v>8450</v>
      </c>
      <c r="Q2621" s="27" t="s">
        <v>3419</v>
      </c>
      <c r="R2621" s="31">
        <v>0.05</v>
      </c>
      <c r="S2621" s="32" t="s">
        <v>47</v>
      </c>
      <c r="T2621" s="27" t="str">
        <f>VLOOKUP(S2621,[1]Страна!$A$2:$B$246,2,0)</f>
        <v>РОССИЯ</v>
      </c>
      <c r="W2621" s="34"/>
      <c r="X2621" s="35"/>
      <c r="Y2621" s="35"/>
      <c r="Z2621" s="36"/>
      <c r="AA2621" s="37"/>
      <c r="AB2621" s="38"/>
      <c r="AC2621" s="39"/>
    </row>
    <row r="2622" spans="1:29" ht="10.5" customHeight="1">
      <c r="A2622" s="25">
        <v>242634</v>
      </c>
      <c r="B2622" s="26" t="s">
        <v>3492</v>
      </c>
      <c r="C2622" s="27">
        <v>3</v>
      </c>
      <c r="D2622" s="27" t="s">
        <v>26</v>
      </c>
      <c r="E2622" s="28">
        <v>13960</v>
      </c>
      <c r="F2622" s="28">
        <v>41880</v>
      </c>
      <c r="G2622" s="28">
        <v>2094</v>
      </c>
      <c r="H2622" s="28">
        <v>63</v>
      </c>
      <c r="I2622" s="28">
        <v>65</v>
      </c>
      <c r="J2622" s="29">
        <v>0.30199999999999999</v>
      </c>
      <c r="K2622" s="28">
        <v>189</v>
      </c>
      <c r="L2622" s="28">
        <v>195</v>
      </c>
      <c r="M2622" s="29">
        <v>0.90599999999999992</v>
      </c>
      <c r="N2622" s="30">
        <v>8016361938632</v>
      </c>
      <c r="O2622" s="27">
        <v>84</v>
      </c>
      <c r="P2622" s="27">
        <v>8450</v>
      </c>
      <c r="Q2622" s="27" t="s">
        <v>3419</v>
      </c>
      <c r="R2622" s="31">
        <v>0.05</v>
      </c>
      <c r="S2622" s="32" t="s">
        <v>47</v>
      </c>
      <c r="T2622" s="27" t="str">
        <f>VLOOKUP(S2622,[1]Страна!$A$2:$B$246,2,0)</f>
        <v>РОССИЯ</v>
      </c>
      <c r="W2622" s="40"/>
      <c r="X2622" s="35"/>
      <c r="Y2622" s="35"/>
      <c r="Z2622" s="36"/>
      <c r="AA2622" s="37"/>
      <c r="AB2622" s="38"/>
      <c r="AC2622" s="39"/>
    </row>
    <row r="2623" spans="1:29" ht="10.5" customHeight="1">
      <c r="A2623" s="25">
        <v>163797</v>
      </c>
      <c r="B2623" s="26" t="s">
        <v>3493</v>
      </c>
      <c r="C2623" s="27">
        <v>1</v>
      </c>
      <c r="D2623" s="27" t="s">
        <v>26</v>
      </c>
      <c r="E2623" s="28">
        <v>24461</v>
      </c>
      <c r="F2623" s="28">
        <v>24461</v>
      </c>
      <c r="G2623" s="28">
        <v>1223.05</v>
      </c>
      <c r="H2623" s="28">
        <v>45</v>
      </c>
      <c r="I2623" s="28">
        <v>50</v>
      </c>
      <c r="J2623" s="29">
        <v>0.30759999999999998</v>
      </c>
      <c r="K2623" s="28">
        <v>45</v>
      </c>
      <c r="L2623" s="28">
        <v>50</v>
      </c>
      <c r="M2623" s="29">
        <f>C2623*J2623</f>
        <v>0.30759999999999998</v>
      </c>
      <c r="N2623" s="30">
        <v>0</v>
      </c>
      <c r="O2623" s="27">
        <v>84</v>
      </c>
      <c r="P2623" s="27">
        <v>8450</v>
      </c>
      <c r="Q2623" s="27" t="s">
        <v>3421</v>
      </c>
      <c r="R2623" s="31">
        <f>VLOOKUP(Q2623,[1]Страна!D$1:F$120,2,FALSE)</f>
        <v>0.05</v>
      </c>
      <c r="S2623" s="32" t="s">
        <v>47</v>
      </c>
      <c r="T2623" s="27" t="str">
        <f>VLOOKUP(S2623,[1]Страна!$A$2:$B$246,2,0)</f>
        <v>РОССИЯ</v>
      </c>
      <c r="W2623" s="40"/>
      <c r="X2623" s="35"/>
      <c r="Y2623" s="35"/>
      <c r="Z2623" s="36"/>
      <c r="AA2623" s="37"/>
      <c r="AB2623" s="38"/>
      <c r="AC2623" s="39"/>
    </row>
    <row r="2624" spans="1:29" ht="10.5" customHeight="1">
      <c r="A2624" s="41">
        <v>183627</v>
      </c>
      <c r="B2624" s="42" t="s">
        <v>3494</v>
      </c>
      <c r="C2624" s="52">
        <v>1</v>
      </c>
      <c r="D2624" s="53" t="s">
        <v>26</v>
      </c>
      <c r="E2624" s="54">
        <v>18700</v>
      </c>
      <c r="F2624" s="54">
        <v>18700</v>
      </c>
      <c r="G2624" s="46">
        <v>935</v>
      </c>
      <c r="H2624" s="46">
        <v>45</v>
      </c>
      <c r="I2624" s="46">
        <v>65</v>
      </c>
      <c r="J2624" s="47">
        <v>0.36608000000000002</v>
      </c>
      <c r="K2624" s="46">
        <v>45</v>
      </c>
      <c r="L2624" s="46">
        <v>65</v>
      </c>
      <c r="M2624" s="47">
        <v>0.36608000000000002</v>
      </c>
      <c r="N2624" s="48" t="s">
        <v>3495</v>
      </c>
      <c r="O2624" s="49">
        <v>84</v>
      </c>
      <c r="P2624" s="49">
        <v>8450</v>
      </c>
      <c r="Q2624" s="49" t="s">
        <v>3419</v>
      </c>
      <c r="R2624" s="31">
        <f>VLOOKUP(Q2624,[1]Страна!D$1:F$120,2,FALSE)</f>
        <v>0.05</v>
      </c>
      <c r="S2624" s="51" t="s">
        <v>131</v>
      </c>
      <c r="T2624" s="27" t="str">
        <f>VLOOKUP(S2624,[1]Страна!$A$2:$B$246,2,0)</f>
        <v>КОРЕЯ</v>
      </c>
      <c r="W2624" s="34"/>
      <c r="X2624" s="35"/>
      <c r="Y2624" s="35"/>
      <c r="Z2624" s="36"/>
      <c r="AA2624" s="37"/>
      <c r="AB2624" s="38"/>
      <c r="AC2624" s="39"/>
    </row>
    <row r="2625" spans="1:29" ht="10.5" customHeight="1">
      <c r="A2625" s="25">
        <v>37048</v>
      </c>
      <c r="B2625" s="26" t="s">
        <v>3496</v>
      </c>
      <c r="C2625" s="27">
        <v>1</v>
      </c>
      <c r="D2625" s="27" t="s">
        <v>26</v>
      </c>
      <c r="E2625" s="28">
        <v>14119</v>
      </c>
      <c r="F2625" s="28">
        <v>14119</v>
      </c>
      <c r="G2625" s="28">
        <v>705.95</v>
      </c>
      <c r="H2625" s="28">
        <v>53</v>
      </c>
      <c r="I2625" s="28">
        <v>58</v>
      </c>
      <c r="J2625" s="29">
        <v>0.32974500000000001</v>
      </c>
      <c r="K2625" s="28">
        <v>53</v>
      </c>
      <c r="L2625" s="28">
        <v>58</v>
      </c>
      <c r="M2625" s="29">
        <f t="shared" ref="M2625:M2630" si="210">C2625*J2625</f>
        <v>0.32974500000000001</v>
      </c>
      <c r="N2625" s="30">
        <v>0</v>
      </c>
      <c r="O2625" s="27">
        <v>84</v>
      </c>
      <c r="P2625" s="27">
        <v>8450</v>
      </c>
      <c r="Q2625" s="27" t="s">
        <v>3421</v>
      </c>
      <c r="R2625" s="31">
        <f>VLOOKUP(Q2625,[1]Страна!D$1:F$120,2,FALSE)</f>
        <v>0.05</v>
      </c>
      <c r="S2625" s="32" t="s">
        <v>28</v>
      </c>
      <c r="T2625" s="27" t="str">
        <f>VLOOKUP(S2625,[1]Страна!$A$2:$B$246,2,0)</f>
        <v>КИТАЙ</v>
      </c>
      <c r="W2625" s="40"/>
      <c r="X2625" s="35"/>
      <c r="Y2625" s="35"/>
      <c r="Z2625" s="36"/>
      <c r="AA2625" s="37"/>
      <c r="AB2625" s="38"/>
      <c r="AC2625" s="39"/>
    </row>
    <row r="2626" spans="1:29" ht="10.5" customHeight="1">
      <c r="A2626" s="25">
        <v>37528</v>
      </c>
      <c r="B2626" s="26" t="s">
        <v>3497</v>
      </c>
      <c r="C2626" s="27">
        <v>1</v>
      </c>
      <c r="D2626" s="27" t="s">
        <v>26</v>
      </c>
      <c r="E2626" s="28">
        <v>15657</v>
      </c>
      <c r="F2626" s="28">
        <v>15657</v>
      </c>
      <c r="G2626" s="28">
        <v>782.85</v>
      </c>
      <c r="H2626" s="28">
        <v>45</v>
      </c>
      <c r="I2626" s="28">
        <v>50</v>
      </c>
      <c r="J2626" s="29">
        <v>0.31180799999999997</v>
      </c>
      <c r="K2626" s="28">
        <v>45</v>
      </c>
      <c r="L2626" s="28">
        <v>50</v>
      </c>
      <c r="M2626" s="29">
        <f t="shared" si="210"/>
        <v>0.31180799999999997</v>
      </c>
      <c r="N2626" s="30">
        <v>8806323309613</v>
      </c>
      <c r="O2626" s="27">
        <v>84</v>
      </c>
      <c r="P2626" s="27">
        <v>8450</v>
      </c>
      <c r="Q2626" s="27" t="s">
        <v>3419</v>
      </c>
      <c r="R2626" s="31">
        <f>VLOOKUP(Q2626,[1]Страна!D$1:F$120,2,FALSE)</f>
        <v>0.05</v>
      </c>
      <c r="S2626" s="32" t="s">
        <v>28</v>
      </c>
      <c r="T2626" s="27" t="str">
        <f>VLOOKUP(S2626,[1]Страна!$A$2:$B$246,2,0)</f>
        <v>КИТАЙ</v>
      </c>
      <c r="W2626" s="34"/>
      <c r="X2626" s="35"/>
      <c r="Y2626" s="35"/>
      <c r="Z2626" s="36"/>
      <c r="AA2626" s="37"/>
      <c r="AB2626" s="38"/>
      <c r="AC2626" s="39"/>
    </row>
    <row r="2627" spans="1:29" ht="10.5" customHeight="1">
      <c r="A2627" s="25">
        <v>37531</v>
      </c>
      <c r="B2627" s="26" t="s">
        <v>3498</v>
      </c>
      <c r="C2627" s="27">
        <v>1</v>
      </c>
      <c r="D2627" s="27" t="s">
        <v>26</v>
      </c>
      <c r="E2627" s="28">
        <v>16099</v>
      </c>
      <c r="F2627" s="28">
        <v>16099</v>
      </c>
      <c r="G2627" s="28">
        <v>804.95</v>
      </c>
      <c r="H2627" s="28">
        <v>45</v>
      </c>
      <c r="I2627" s="28">
        <v>50</v>
      </c>
      <c r="J2627" s="29">
        <v>0.30975999999999998</v>
      </c>
      <c r="K2627" s="28">
        <v>45</v>
      </c>
      <c r="L2627" s="28">
        <v>50</v>
      </c>
      <c r="M2627" s="29">
        <f t="shared" si="210"/>
        <v>0.30975999999999998</v>
      </c>
      <c r="N2627" s="30">
        <v>8806323319735</v>
      </c>
      <c r="O2627" s="27">
        <v>84</v>
      </c>
      <c r="P2627" s="27">
        <v>8450</v>
      </c>
      <c r="Q2627" s="27" t="s">
        <v>3419</v>
      </c>
      <c r="R2627" s="31">
        <f>VLOOKUP(Q2627,[1]Страна!D$1:F$120,2,FALSE)</f>
        <v>0.05</v>
      </c>
      <c r="S2627" s="32" t="s">
        <v>131</v>
      </c>
      <c r="T2627" s="27" t="str">
        <f>VLOOKUP(S2627,[1]Страна!$A$2:$B$246,2,0)</f>
        <v>КОРЕЯ</v>
      </c>
      <c r="W2627" s="34"/>
      <c r="X2627" s="35"/>
      <c r="Y2627" s="35"/>
      <c r="Z2627" s="36"/>
      <c r="AA2627" s="37"/>
      <c r="AB2627" s="38"/>
      <c r="AC2627" s="39"/>
    </row>
    <row r="2628" spans="1:29" ht="10.5" customHeight="1">
      <c r="A2628" s="25">
        <v>197981</v>
      </c>
      <c r="B2628" s="26" t="s">
        <v>3499</v>
      </c>
      <c r="C2628" s="27">
        <v>2</v>
      </c>
      <c r="D2628" s="27" t="s">
        <v>26</v>
      </c>
      <c r="E2628" s="28">
        <v>18108</v>
      </c>
      <c r="F2628" s="28">
        <v>36216</v>
      </c>
      <c r="G2628" s="28">
        <v>1810.8000000000002</v>
      </c>
      <c r="H2628" s="28">
        <v>69</v>
      </c>
      <c r="I2628" s="28">
        <v>72</v>
      </c>
      <c r="J2628" s="29">
        <v>0.43056</v>
      </c>
      <c r="K2628" s="28">
        <v>138</v>
      </c>
      <c r="L2628" s="28">
        <v>144</v>
      </c>
      <c r="M2628" s="29">
        <f t="shared" si="210"/>
        <v>0.86112</v>
      </c>
      <c r="N2628" s="30">
        <v>3838942029745</v>
      </c>
      <c r="O2628" s="27">
        <v>84</v>
      </c>
      <c r="P2628" s="27">
        <v>8450</v>
      </c>
      <c r="Q2628" s="27" t="s">
        <v>3421</v>
      </c>
      <c r="R2628" s="31">
        <f>VLOOKUP(Q2628,[1]Страна!D$1:F$120,2,FALSE)</f>
        <v>0.05</v>
      </c>
      <c r="S2628" s="32" t="s">
        <v>514</v>
      </c>
      <c r="T2628" s="27" t="str">
        <f>VLOOKUP(S2628,[1]Страна!$A$2:$B$246,2,0)</f>
        <v>СЕРБИЯ</v>
      </c>
      <c r="W2628" s="34"/>
      <c r="X2628" s="35"/>
      <c r="Y2628" s="35"/>
      <c r="Z2628" s="36"/>
      <c r="AA2628" s="37"/>
      <c r="AB2628" s="38"/>
      <c r="AC2628" s="39"/>
    </row>
    <row r="2629" spans="1:29" ht="10.5" customHeight="1">
      <c r="A2629" s="25">
        <v>208140</v>
      </c>
      <c r="B2629" s="26" t="s">
        <v>3500</v>
      </c>
      <c r="C2629" s="27">
        <v>1</v>
      </c>
      <c r="D2629" s="27" t="s">
        <v>26</v>
      </c>
      <c r="E2629" s="28">
        <v>16448</v>
      </c>
      <c r="F2629" s="28">
        <v>16448</v>
      </c>
      <c r="G2629" s="28">
        <v>822.40000000000009</v>
      </c>
      <c r="H2629" s="28">
        <v>63.5</v>
      </c>
      <c r="I2629" s="28">
        <v>65.5</v>
      </c>
      <c r="J2629" s="29">
        <v>0.30528</v>
      </c>
      <c r="K2629" s="28">
        <v>63.5</v>
      </c>
      <c r="L2629" s="28">
        <v>65.5</v>
      </c>
      <c r="M2629" s="29">
        <f t="shared" si="210"/>
        <v>0.30528</v>
      </c>
      <c r="N2629" s="30">
        <v>3838942999550</v>
      </c>
      <c r="O2629" s="27">
        <v>84</v>
      </c>
      <c r="P2629" s="27">
        <v>8450</v>
      </c>
      <c r="Q2629" s="27" t="s">
        <v>3419</v>
      </c>
      <c r="R2629" s="31">
        <f>VLOOKUP(Q2629,[1]Страна!D$1:F$120,2,FALSE)</f>
        <v>0.05</v>
      </c>
      <c r="S2629" s="32" t="s">
        <v>514</v>
      </c>
      <c r="T2629" s="27" t="str">
        <f>VLOOKUP(S2629,[1]Страна!$A$2:$B$246,2,0)</f>
        <v>СЕРБИЯ</v>
      </c>
      <c r="W2629" s="34"/>
      <c r="X2629" s="35"/>
      <c r="Y2629" s="35"/>
      <c r="Z2629" s="36"/>
      <c r="AA2629" s="37"/>
      <c r="AB2629" s="38"/>
      <c r="AC2629" s="39"/>
    </row>
    <row r="2630" spans="1:29" ht="10.5" customHeight="1">
      <c r="A2630" s="25">
        <v>218684</v>
      </c>
      <c r="B2630" s="26" t="s">
        <v>3501</v>
      </c>
      <c r="C2630" s="27">
        <v>1</v>
      </c>
      <c r="D2630" s="27" t="s">
        <v>26</v>
      </c>
      <c r="E2630" s="28">
        <v>14999</v>
      </c>
      <c r="F2630" s="28">
        <v>14999</v>
      </c>
      <c r="G2630" s="28">
        <v>749.95</v>
      </c>
      <c r="H2630" s="28">
        <v>62</v>
      </c>
      <c r="I2630" s="28">
        <v>63</v>
      </c>
      <c r="J2630" s="29">
        <v>0.30384899999999998</v>
      </c>
      <c r="K2630" s="28">
        <v>62</v>
      </c>
      <c r="L2630" s="28">
        <v>63</v>
      </c>
      <c r="M2630" s="29">
        <f t="shared" si="210"/>
        <v>0.30384899999999998</v>
      </c>
      <c r="N2630" s="30">
        <v>3838942136061</v>
      </c>
      <c r="O2630" s="27">
        <v>84</v>
      </c>
      <c r="P2630" s="27">
        <v>8450</v>
      </c>
      <c r="Q2630" s="27" t="s">
        <v>3419</v>
      </c>
      <c r="R2630" s="31">
        <f>VLOOKUP(Q2630,[1]Страна!D$1:F$120,2,FALSE)</f>
        <v>0.05</v>
      </c>
      <c r="S2630" s="32" t="s">
        <v>514</v>
      </c>
      <c r="T2630" s="27" t="str">
        <f>VLOOKUP(S2630,[1]Страна!$A$2:$B$246,2,0)</f>
        <v>СЕРБИЯ</v>
      </c>
      <c r="W2630" s="34"/>
      <c r="X2630" s="35"/>
      <c r="Y2630" s="35"/>
      <c r="Z2630" s="36"/>
      <c r="AA2630" s="37"/>
      <c r="AB2630" s="38"/>
      <c r="AC2630" s="39"/>
    </row>
    <row r="2631" spans="1:29" ht="10.5" customHeight="1">
      <c r="A2631" s="25">
        <v>234905</v>
      </c>
      <c r="B2631" s="26" t="s">
        <v>3502</v>
      </c>
      <c r="C2631" s="27">
        <v>3</v>
      </c>
      <c r="D2631" s="27" t="s">
        <v>26</v>
      </c>
      <c r="E2631" s="28">
        <v>12558</v>
      </c>
      <c r="F2631" s="28">
        <f>C2631*E2631</f>
        <v>37674</v>
      </c>
      <c r="G2631" s="28">
        <f>F2631*R2631</f>
        <v>1883.7</v>
      </c>
      <c r="H2631" s="28">
        <v>62</v>
      </c>
      <c r="I2631" s="28">
        <v>65</v>
      </c>
      <c r="J2631" s="29">
        <v>0.31590000000000001</v>
      </c>
      <c r="K2631" s="28">
        <f>H2631*C2631</f>
        <v>186</v>
      </c>
      <c r="L2631" s="28">
        <f>I2631*C2631</f>
        <v>195</v>
      </c>
      <c r="M2631" s="29">
        <f>J2631*C2631</f>
        <v>0.94769999999999999</v>
      </c>
      <c r="N2631" s="30" t="s">
        <v>3503</v>
      </c>
      <c r="O2631" s="27">
        <v>84</v>
      </c>
      <c r="P2631" s="27">
        <v>8450</v>
      </c>
      <c r="Q2631" s="27" t="s">
        <v>3421</v>
      </c>
      <c r="R2631" s="31">
        <f>VLOOKUP(Q2631,[1]Страна!D$1:F$120,2,FALSE)</f>
        <v>0.05</v>
      </c>
      <c r="S2631" s="32" t="s">
        <v>514</v>
      </c>
      <c r="T2631" s="27" t="str">
        <f>VLOOKUP(S2631,[1]Страна!$A$2:$B$246,2,0)</f>
        <v>СЕРБИЯ</v>
      </c>
      <c r="W2631" s="34"/>
      <c r="X2631" s="35"/>
      <c r="Y2631" s="35"/>
      <c r="Z2631" s="36"/>
      <c r="AA2631" s="37"/>
      <c r="AB2631" s="38"/>
      <c r="AC2631" s="39"/>
    </row>
    <row r="2632" spans="1:29" ht="10.5" customHeight="1">
      <c r="A2632" s="41">
        <v>125950</v>
      </c>
      <c r="B2632" s="42" t="s">
        <v>3504</v>
      </c>
      <c r="C2632" s="43">
        <v>3</v>
      </c>
      <c r="D2632" s="44" t="s">
        <v>26</v>
      </c>
      <c r="E2632" s="45">
        <v>20983</v>
      </c>
      <c r="F2632" s="45">
        <v>62949</v>
      </c>
      <c r="G2632" s="46">
        <v>3147.4500000000003</v>
      </c>
      <c r="H2632" s="46">
        <v>70.5</v>
      </c>
      <c r="I2632" s="46">
        <v>74.5</v>
      </c>
      <c r="J2632" s="47">
        <v>0.43056</v>
      </c>
      <c r="K2632" s="46">
        <v>211.5</v>
      </c>
      <c r="L2632" s="46">
        <v>223.5</v>
      </c>
      <c r="M2632" s="47">
        <v>1.2916799999999999</v>
      </c>
      <c r="N2632" s="48" t="s">
        <v>3505</v>
      </c>
      <c r="O2632" s="49">
        <v>84</v>
      </c>
      <c r="P2632" s="49">
        <v>8450</v>
      </c>
      <c r="Q2632" s="49" t="s">
        <v>3421</v>
      </c>
      <c r="R2632" s="50">
        <v>0.05</v>
      </c>
      <c r="S2632" s="51" t="s">
        <v>514</v>
      </c>
      <c r="T2632" s="27" t="str">
        <f>VLOOKUP(S2632,[1]Страна!$A$2:$B$246,2,0)</f>
        <v>СЕРБИЯ</v>
      </c>
      <c r="W2632" s="34"/>
      <c r="X2632" s="35"/>
      <c r="Y2632" s="35"/>
      <c r="Z2632" s="36"/>
      <c r="AA2632" s="37"/>
      <c r="AB2632" s="38"/>
      <c r="AC2632" s="39"/>
    </row>
    <row r="2633" spans="1:29" ht="10.5" customHeight="1">
      <c r="A2633" s="25">
        <v>218042</v>
      </c>
      <c r="B2633" s="26" t="s">
        <v>3506</v>
      </c>
      <c r="C2633" s="27">
        <v>1</v>
      </c>
      <c r="D2633" s="27" t="s">
        <v>26</v>
      </c>
      <c r="E2633" s="28">
        <v>17527</v>
      </c>
      <c r="F2633" s="28">
        <v>17527</v>
      </c>
      <c r="G2633" s="28">
        <v>876.35</v>
      </c>
      <c r="H2633" s="28">
        <v>60</v>
      </c>
      <c r="I2633" s="28">
        <v>65</v>
      </c>
      <c r="J2633" s="29">
        <v>0.309504</v>
      </c>
      <c r="K2633" s="28">
        <v>60</v>
      </c>
      <c r="L2633" s="28">
        <v>65</v>
      </c>
      <c r="M2633" s="29">
        <f>C2633*J2633</f>
        <v>0.309504</v>
      </c>
      <c r="N2633" s="30">
        <v>3838942136054</v>
      </c>
      <c r="O2633" s="27">
        <v>84</v>
      </c>
      <c r="P2633" s="27">
        <v>8450</v>
      </c>
      <c r="Q2633" s="27" t="s">
        <v>3421</v>
      </c>
      <c r="R2633" s="31">
        <f>VLOOKUP(Q2633,[1]Страна!D$1:F$120,2,FALSE)</f>
        <v>0.05</v>
      </c>
      <c r="S2633" s="32" t="s">
        <v>514</v>
      </c>
      <c r="T2633" s="27" t="str">
        <f>VLOOKUP(S2633,[1]Страна!$A$2:$B$246,2,0)</f>
        <v>СЕРБИЯ</v>
      </c>
      <c r="W2633" s="40"/>
      <c r="X2633" s="35"/>
      <c r="Y2633" s="35"/>
      <c r="Z2633" s="36"/>
      <c r="AA2633" s="37"/>
      <c r="AB2633" s="38"/>
      <c r="AC2633" s="39"/>
    </row>
    <row r="2634" spans="1:29" ht="10.5" customHeight="1">
      <c r="A2634" s="25">
        <v>233593</v>
      </c>
      <c r="B2634" s="26" t="s">
        <v>3507</v>
      </c>
      <c r="C2634" s="27">
        <v>1</v>
      </c>
      <c r="D2634" s="27" t="s">
        <v>26</v>
      </c>
      <c r="E2634" s="28">
        <v>18905</v>
      </c>
      <c r="F2634" s="28">
        <v>18905</v>
      </c>
      <c r="G2634" s="28">
        <v>945.25</v>
      </c>
      <c r="H2634" s="28">
        <v>63.5</v>
      </c>
      <c r="I2634" s="28">
        <v>65</v>
      </c>
      <c r="J2634" s="29">
        <v>0.35711999999999999</v>
      </c>
      <c r="K2634" s="28">
        <v>63.5</v>
      </c>
      <c r="L2634" s="28">
        <v>65</v>
      </c>
      <c r="M2634" s="29">
        <v>0.35711999999999999</v>
      </c>
      <c r="N2634" s="30">
        <v>0</v>
      </c>
      <c r="O2634" s="27">
        <v>84</v>
      </c>
      <c r="P2634" s="27">
        <v>8450</v>
      </c>
      <c r="Q2634" s="27" t="s">
        <v>3421</v>
      </c>
      <c r="R2634" s="31">
        <f>VLOOKUP(Q2634,[1]Страна!D$1:F$120,2,FALSE)</f>
        <v>0.05</v>
      </c>
      <c r="S2634" s="32" t="s">
        <v>514</v>
      </c>
      <c r="T2634" s="27" t="str">
        <f>VLOOKUP(S2634,[1]Страна!$A$2:$B$246,2,0)</f>
        <v>СЕРБИЯ</v>
      </c>
      <c r="W2634" s="34"/>
      <c r="X2634" s="35"/>
      <c r="Y2634" s="35"/>
      <c r="Z2634" s="36"/>
      <c r="AA2634" s="37"/>
      <c r="AB2634" s="38"/>
      <c r="AC2634" s="39"/>
    </row>
    <row r="2635" spans="1:29" ht="10.5" customHeight="1">
      <c r="A2635" s="25">
        <v>52648</v>
      </c>
      <c r="B2635" s="26" t="s">
        <v>3508</v>
      </c>
      <c r="C2635" s="27">
        <v>1</v>
      </c>
      <c r="D2635" s="27" t="s">
        <v>26</v>
      </c>
      <c r="E2635" s="28">
        <v>16499</v>
      </c>
      <c r="F2635" s="28">
        <v>16499</v>
      </c>
      <c r="G2635" s="28">
        <v>824.95</v>
      </c>
      <c r="H2635" s="28">
        <v>60</v>
      </c>
      <c r="I2635" s="28">
        <v>65</v>
      </c>
      <c r="J2635" s="29">
        <v>0.30231200000000003</v>
      </c>
      <c r="K2635" s="28">
        <v>60</v>
      </c>
      <c r="L2635" s="28">
        <v>65</v>
      </c>
      <c r="M2635" s="29">
        <f>C2635*J2635</f>
        <v>0.30231200000000003</v>
      </c>
      <c r="N2635" s="30">
        <v>3838942919763</v>
      </c>
      <c r="O2635" s="27">
        <v>84</v>
      </c>
      <c r="P2635" s="27">
        <v>8450</v>
      </c>
      <c r="Q2635" s="27" t="s">
        <v>3421</v>
      </c>
      <c r="R2635" s="31">
        <f>VLOOKUP(Q2635,[1]Страна!D$1:F$120,2,FALSE)</f>
        <v>0.05</v>
      </c>
      <c r="S2635" s="32" t="s">
        <v>514</v>
      </c>
      <c r="T2635" s="27" t="str">
        <f>VLOOKUP(S2635,[1]Страна!$A$2:$B$246,2,0)</f>
        <v>СЕРБИЯ</v>
      </c>
      <c r="W2635" s="34"/>
      <c r="X2635" s="35"/>
      <c r="Y2635" s="35"/>
      <c r="Z2635" s="36"/>
      <c r="AA2635" s="37"/>
      <c r="AB2635" s="38"/>
      <c r="AC2635" s="39"/>
    </row>
    <row r="2636" spans="1:29" ht="10.5" customHeight="1">
      <c r="A2636" s="25">
        <v>40560</v>
      </c>
      <c r="B2636" s="26" t="s">
        <v>3509</v>
      </c>
      <c r="C2636" s="27">
        <v>1</v>
      </c>
      <c r="D2636" s="27" t="s">
        <v>26</v>
      </c>
      <c r="E2636" s="28">
        <v>19040</v>
      </c>
      <c r="F2636" s="28">
        <v>19040</v>
      </c>
      <c r="G2636" s="28">
        <v>952</v>
      </c>
      <c r="H2636" s="28">
        <v>63</v>
      </c>
      <c r="I2636" s="28">
        <v>65</v>
      </c>
      <c r="J2636" s="29">
        <v>0.29865599999999998</v>
      </c>
      <c r="K2636" s="28">
        <v>63</v>
      </c>
      <c r="L2636" s="28">
        <v>65</v>
      </c>
      <c r="M2636" s="29">
        <f>C2636*J2636</f>
        <v>0.29865599999999998</v>
      </c>
      <c r="N2636" s="30">
        <v>3838942919763</v>
      </c>
      <c r="O2636" s="27">
        <v>84</v>
      </c>
      <c r="P2636" s="27">
        <v>8450</v>
      </c>
      <c r="Q2636" s="27" t="s">
        <v>3421</v>
      </c>
      <c r="R2636" s="31">
        <f>VLOOKUP(Q2636,[1]Страна!D$1:F$120,2,FALSE)</f>
        <v>0.05</v>
      </c>
      <c r="S2636" s="32" t="s">
        <v>514</v>
      </c>
      <c r="T2636" s="27" t="str">
        <f>VLOOKUP(S2636,[1]Страна!$A$2:$B$246,2,0)</f>
        <v>СЕРБИЯ</v>
      </c>
      <c r="W2636" s="34"/>
      <c r="X2636" s="35"/>
      <c r="Y2636" s="35"/>
      <c r="Z2636" s="36"/>
      <c r="AA2636" s="37"/>
      <c r="AB2636" s="38"/>
      <c r="AC2636" s="39"/>
    </row>
    <row r="2637" spans="1:29" ht="10.5" customHeight="1">
      <c r="A2637" s="25">
        <v>40573</v>
      </c>
      <c r="B2637" s="26" t="s">
        <v>3510</v>
      </c>
      <c r="C2637" s="27">
        <v>1</v>
      </c>
      <c r="D2637" s="27" t="s">
        <v>26</v>
      </c>
      <c r="E2637" s="28">
        <v>19397</v>
      </c>
      <c r="F2637" s="28">
        <v>19397</v>
      </c>
      <c r="G2637" s="28">
        <v>969.85</v>
      </c>
      <c r="H2637" s="28">
        <v>45</v>
      </c>
      <c r="I2637" s="28">
        <v>50</v>
      </c>
      <c r="J2637" s="29">
        <v>0.29483999999999999</v>
      </c>
      <c r="K2637" s="28">
        <v>45</v>
      </c>
      <c r="L2637" s="28">
        <v>50</v>
      </c>
      <c r="M2637" s="29">
        <f>C2637*J2637</f>
        <v>0.29483999999999999</v>
      </c>
      <c r="N2637" s="30">
        <v>3838942919725</v>
      </c>
      <c r="O2637" s="27">
        <v>84</v>
      </c>
      <c r="P2637" s="27">
        <v>8450</v>
      </c>
      <c r="Q2637" s="27" t="s">
        <v>3421</v>
      </c>
      <c r="R2637" s="31">
        <f>VLOOKUP(Q2637,[1]Страна!D$1:F$120,2,FALSE)</f>
        <v>0.05</v>
      </c>
      <c r="S2637" s="32" t="s">
        <v>514</v>
      </c>
      <c r="T2637" s="27" t="str">
        <f>VLOOKUP(S2637,[1]Страна!$A$2:$B$246,2,0)</f>
        <v>СЕРБИЯ</v>
      </c>
      <c r="W2637" s="34"/>
      <c r="X2637" s="35"/>
      <c r="Y2637" s="35"/>
      <c r="Z2637" s="36"/>
      <c r="AA2637" s="37"/>
      <c r="AB2637" s="38"/>
      <c r="AC2637" s="39"/>
    </row>
    <row r="2638" spans="1:29" ht="10.5" customHeight="1">
      <c r="A2638" s="25">
        <v>40577</v>
      </c>
      <c r="B2638" s="26" t="s">
        <v>3511</v>
      </c>
      <c r="C2638" s="27">
        <v>1</v>
      </c>
      <c r="D2638" s="27" t="s">
        <v>26</v>
      </c>
      <c r="E2638" s="28">
        <v>15678</v>
      </c>
      <c r="F2638" s="28">
        <v>15678</v>
      </c>
      <c r="G2638" s="28">
        <v>783.90000000000009</v>
      </c>
      <c r="H2638" s="28">
        <v>60</v>
      </c>
      <c r="I2638" s="28">
        <v>65</v>
      </c>
      <c r="J2638" s="29">
        <v>0.31694</v>
      </c>
      <c r="K2638" s="28">
        <v>60</v>
      </c>
      <c r="L2638" s="28">
        <v>65</v>
      </c>
      <c r="M2638" s="29">
        <f>C2638*J2638</f>
        <v>0.31694</v>
      </c>
      <c r="N2638" s="30">
        <v>3838942857041</v>
      </c>
      <c r="O2638" s="27">
        <v>85</v>
      </c>
      <c r="P2638" s="27">
        <v>8450</v>
      </c>
      <c r="Q2638" s="27" t="s">
        <v>3421</v>
      </c>
      <c r="R2638" s="31">
        <f>VLOOKUP(Q2638,[1]Страна!D$1:F$120,2,FALSE)</f>
        <v>0.05</v>
      </c>
      <c r="S2638" s="32" t="s">
        <v>514</v>
      </c>
      <c r="T2638" s="27" t="str">
        <f>VLOOKUP(S2638,[1]Страна!$A$2:$B$246,2,0)</f>
        <v>СЕРБИЯ</v>
      </c>
      <c r="W2638" s="34"/>
      <c r="X2638" s="35"/>
      <c r="Y2638" s="35"/>
      <c r="Z2638" s="36"/>
      <c r="AA2638" s="37"/>
      <c r="AB2638" s="38"/>
      <c r="AC2638" s="39"/>
    </row>
    <row r="2639" spans="1:29" ht="10.5" customHeight="1">
      <c r="A2639" s="25">
        <v>40589</v>
      </c>
      <c r="B2639" s="26" t="s">
        <v>3512</v>
      </c>
      <c r="C2639" s="27">
        <v>1</v>
      </c>
      <c r="D2639" s="27" t="s">
        <v>26</v>
      </c>
      <c r="E2639" s="28">
        <v>19878</v>
      </c>
      <c r="F2639" s="28">
        <v>19878</v>
      </c>
      <c r="G2639" s="28">
        <v>993.90000000000009</v>
      </c>
      <c r="H2639" s="28">
        <v>45</v>
      </c>
      <c r="I2639" s="28">
        <v>50</v>
      </c>
      <c r="J2639" s="29">
        <v>0.30284800000000001</v>
      </c>
      <c r="K2639" s="28">
        <v>45</v>
      </c>
      <c r="L2639" s="28">
        <v>50</v>
      </c>
      <c r="M2639" s="29">
        <v>0.30284800000000001</v>
      </c>
      <c r="N2639" s="30" t="s">
        <v>3513</v>
      </c>
      <c r="O2639" s="27">
        <v>84</v>
      </c>
      <c r="P2639" s="27">
        <v>8450</v>
      </c>
      <c r="Q2639" s="27" t="s">
        <v>3421</v>
      </c>
      <c r="R2639" s="31">
        <f>VLOOKUP(Q2639,[1]Страна!D$1:F$120,2,FALSE)</f>
        <v>0.05</v>
      </c>
      <c r="S2639" s="32" t="s">
        <v>506</v>
      </c>
      <c r="T2639" s="27" t="str">
        <f>VLOOKUP(S2639,[1]Страна!$A$2:$B$246,2,0)</f>
        <v xml:space="preserve">СЛОВЕНИЯ </v>
      </c>
      <c r="W2639" s="34"/>
      <c r="X2639" s="35"/>
      <c r="Y2639" s="35"/>
      <c r="Z2639" s="36"/>
      <c r="AA2639" s="37"/>
      <c r="AB2639" s="38"/>
      <c r="AC2639" s="39"/>
    </row>
    <row r="2640" spans="1:29" ht="10.5" customHeight="1">
      <c r="A2640" s="25">
        <v>40611</v>
      </c>
      <c r="B2640" s="26" t="s">
        <v>3514</v>
      </c>
      <c r="C2640" s="27">
        <v>1</v>
      </c>
      <c r="D2640" s="27" t="s">
        <v>26</v>
      </c>
      <c r="E2640" s="28">
        <v>23846</v>
      </c>
      <c r="F2640" s="28">
        <v>23846</v>
      </c>
      <c r="G2640" s="28">
        <v>1192.3</v>
      </c>
      <c r="H2640" s="28">
        <v>45</v>
      </c>
      <c r="I2640" s="28">
        <v>50</v>
      </c>
      <c r="J2640" s="29">
        <v>0.28799999999999998</v>
      </c>
      <c r="K2640" s="28">
        <v>45</v>
      </c>
      <c r="L2640" s="28">
        <v>50</v>
      </c>
      <c r="M2640" s="29">
        <v>0.28799999999999998</v>
      </c>
      <c r="N2640" s="30" t="s">
        <v>3515</v>
      </c>
      <c r="O2640" s="27">
        <v>84</v>
      </c>
      <c r="P2640" s="27">
        <v>8450</v>
      </c>
      <c r="Q2640" s="27" t="s">
        <v>3421</v>
      </c>
      <c r="R2640" s="31">
        <f>VLOOKUP(Q2640,[1]Страна!D$1:F$120,2,FALSE)</f>
        <v>0.05</v>
      </c>
      <c r="S2640" s="32" t="s">
        <v>506</v>
      </c>
      <c r="T2640" s="27" t="str">
        <f>VLOOKUP(S2640,[1]Страна!$A$2:$B$246,2,0)</f>
        <v xml:space="preserve">СЛОВЕНИЯ </v>
      </c>
      <c r="W2640" s="34"/>
      <c r="X2640" s="35"/>
      <c r="Y2640" s="35"/>
      <c r="Z2640" s="36"/>
      <c r="AA2640" s="37"/>
      <c r="AB2640" s="38"/>
      <c r="AC2640" s="39"/>
    </row>
    <row r="2641" spans="1:29" ht="10.5" customHeight="1">
      <c r="A2641" s="25">
        <v>132087</v>
      </c>
      <c r="B2641" s="26" t="s">
        <v>3516</v>
      </c>
      <c r="C2641" s="27">
        <v>2</v>
      </c>
      <c r="D2641" s="27" t="s">
        <v>26</v>
      </c>
      <c r="E2641" s="28">
        <v>17800</v>
      </c>
      <c r="F2641" s="28">
        <v>35600</v>
      </c>
      <c r="G2641" s="28">
        <v>1780</v>
      </c>
      <c r="H2641" s="28">
        <v>64</v>
      </c>
      <c r="I2641" s="28">
        <v>68</v>
      </c>
      <c r="J2641" s="29">
        <v>0.38556000000000001</v>
      </c>
      <c r="K2641" s="28">
        <v>128</v>
      </c>
      <c r="L2641" s="28">
        <v>136</v>
      </c>
      <c r="M2641" s="29">
        <f>C2641*J2641</f>
        <v>0.77112000000000003</v>
      </c>
      <c r="N2641" s="30">
        <v>3838942908835</v>
      </c>
      <c r="O2641" s="27">
        <v>84</v>
      </c>
      <c r="P2641" s="27">
        <v>8450</v>
      </c>
      <c r="Q2641" s="27" t="s">
        <v>3419</v>
      </c>
      <c r="R2641" s="31">
        <f>VLOOKUP(Q2641,[1]Страна!D$1:F$120,2,FALSE)</f>
        <v>0.05</v>
      </c>
      <c r="S2641" s="32" t="s">
        <v>514</v>
      </c>
      <c r="T2641" s="27" t="str">
        <f>VLOOKUP(S2641,[1]Страна!$A$2:$B$246,2,0)</f>
        <v>СЕРБИЯ</v>
      </c>
      <c r="W2641" s="34"/>
      <c r="X2641" s="35"/>
      <c r="Y2641" s="35"/>
      <c r="Z2641" s="36"/>
      <c r="AA2641" s="37"/>
      <c r="AB2641" s="38"/>
      <c r="AC2641" s="39"/>
    </row>
    <row r="2642" spans="1:29" ht="10.5" customHeight="1">
      <c r="A2642" s="25">
        <v>39954</v>
      </c>
      <c r="B2642" s="26" t="s">
        <v>3517</v>
      </c>
      <c r="C2642" s="27">
        <v>1</v>
      </c>
      <c r="D2642" s="27" t="s">
        <v>26</v>
      </c>
      <c r="E2642" s="28">
        <v>19234</v>
      </c>
      <c r="F2642" s="28">
        <v>19234</v>
      </c>
      <c r="G2642" s="28">
        <v>961.7</v>
      </c>
      <c r="H2642" s="28">
        <v>59</v>
      </c>
      <c r="I2642" s="28">
        <v>75</v>
      </c>
      <c r="J2642" s="29">
        <v>0.102816</v>
      </c>
      <c r="K2642" s="28">
        <v>59</v>
      </c>
      <c r="L2642" s="28">
        <v>75</v>
      </c>
      <c r="M2642" s="29">
        <f>C2642*J2642</f>
        <v>0.102816</v>
      </c>
      <c r="N2642" s="30">
        <v>3838942908811</v>
      </c>
      <c r="O2642" s="27">
        <v>84</v>
      </c>
      <c r="P2642" s="27">
        <v>8450</v>
      </c>
      <c r="Q2642" s="27" t="s">
        <v>3419</v>
      </c>
      <c r="R2642" s="31">
        <f>VLOOKUP(Q2642,[1]Страна!D$1:F$120,2,FALSE)</f>
        <v>0.05</v>
      </c>
      <c r="S2642" s="32" t="s">
        <v>514</v>
      </c>
      <c r="T2642" s="27" t="str">
        <f>VLOOKUP(S2642,[1]Страна!$A$2:$B$246,2,0)</f>
        <v>СЕРБИЯ</v>
      </c>
      <c r="W2642" s="34"/>
      <c r="X2642" s="35"/>
      <c r="Y2642" s="35"/>
      <c r="Z2642" s="36"/>
      <c r="AA2642" s="37"/>
      <c r="AB2642" s="38"/>
      <c r="AC2642" s="39"/>
    </row>
    <row r="2643" spans="1:29" ht="10.5" customHeight="1">
      <c r="A2643" s="25">
        <v>230232</v>
      </c>
      <c r="B2643" s="26" t="s">
        <v>3518</v>
      </c>
      <c r="C2643" s="27">
        <v>1</v>
      </c>
      <c r="D2643" s="27" t="s">
        <v>26</v>
      </c>
      <c r="E2643" s="28">
        <v>16161</v>
      </c>
      <c r="F2643" s="28">
        <f>C2643*E2643</f>
        <v>16161</v>
      </c>
      <c r="G2643" s="28">
        <f>F2643*R2643</f>
        <v>808.05000000000007</v>
      </c>
      <c r="H2643" s="28">
        <v>62</v>
      </c>
      <c r="I2643" s="28">
        <v>67</v>
      </c>
      <c r="J2643" s="29">
        <v>0.31108400000000003</v>
      </c>
      <c r="K2643" s="28">
        <f>H2643*C2643</f>
        <v>62</v>
      </c>
      <c r="L2643" s="28">
        <f>I2643*C2643</f>
        <v>67</v>
      </c>
      <c r="M2643" s="29">
        <f>J2643*C2643</f>
        <v>0.31108400000000003</v>
      </c>
      <c r="N2643" s="30" t="s">
        <v>3519</v>
      </c>
      <c r="O2643" s="27">
        <v>84</v>
      </c>
      <c r="P2643" s="27">
        <v>8450</v>
      </c>
      <c r="Q2643" s="27" t="s">
        <v>3419</v>
      </c>
      <c r="R2643" s="31">
        <f>VLOOKUP(Q2643,[1]Страна!D$1:F$120,2,FALSE)</f>
        <v>0.05</v>
      </c>
      <c r="S2643" s="32" t="s">
        <v>514</v>
      </c>
      <c r="T2643" s="27" t="str">
        <f>VLOOKUP(S2643,[1]Страна!$A$2:$B$246,2,0)</f>
        <v>СЕРБИЯ</v>
      </c>
      <c r="W2643" s="34"/>
      <c r="X2643" s="35"/>
      <c r="Y2643" s="35"/>
      <c r="Z2643" s="36"/>
      <c r="AA2643" s="37"/>
      <c r="AB2643" s="38"/>
      <c r="AC2643" s="39"/>
    </row>
    <row r="2644" spans="1:29" ht="10.5" customHeight="1">
      <c r="A2644" s="25">
        <v>40615</v>
      </c>
      <c r="B2644" s="26" t="s">
        <v>3520</v>
      </c>
      <c r="C2644" s="27">
        <v>1</v>
      </c>
      <c r="D2644" s="27" t="s">
        <v>26</v>
      </c>
      <c r="E2644" s="28">
        <v>18165</v>
      </c>
      <c r="F2644" s="28">
        <v>18165</v>
      </c>
      <c r="G2644" s="28">
        <v>908.25</v>
      </c>
      <c r="H2644" s="28">
        <v>49</v>
      </c>
      <c r="I2644" s="28">
        <v>55</v>
      </c>
      <c r="J2644" s="29">
        <v>0.303232</v>
      </c>
      <c r="K2644" s="28">
        <v>49</v>
      </c>
      <c r="L2644" s="28">
        <v>55</v>
      </c>
      <c r="M2644" s="29">
        <v>0.303232</v>
      </c>
      <c r="N2644" s="30">
        <v>0</v>
      </c>
      <c r="O2644" s="27">
        <v>84</v>
      </c>
      <c r="P2644" s="27">
        <v>8450</v>
      </c>
      <c r="Q2644" s="27" t="s">
        <v>3419</v>
      </c>
      <c r="R2644" s="31">
        <f>VLOOKUP(Q2644,[1]Страна!D$1:F$120,2,FALSE)</f>
        <v>0.05</v>
      </c>
      <c r="S2644" s="32" t="s">
        <v>514</v>
      </c>
      <c r="T2644" s="27" t="str">
        <f>VLOOKUP(S2644,[1]Страна!$A$2:$B$246,2,0)</f>
        <v>СЕРБИЯ</v>
      </c>
      <c r="W2644" s="34"/>
      <c r="X2644" s="35"/>
      <c r="Y2644" s="35"/>
      <c r="Z2644" s="36"/>
      <c r="AA2644" s="37"/>
      <c r="AB2644" s="38"/>
      <c r="AC2644" s="39"/>
    </row>
    <row r="2645" spans="1:29" ht="10.5" customHeight="1">
      <c r="A2645" s="25">
        <v>183640</v>
      </c>
      <c r="B2645" s="26" t="s">
        <v>3521</v>
      </c>
      <c r="C2645" s="27">
        <v>1</v>
      </c>
      <c r="D2645" s="27" t="s">
        <v>26</v>
      </c>
      <c r="E2645" s="28">
        <v>19505</v>
      </c>
      <c r="F2645" s="28">
        <v>19505</v>
      </c>
      <c r="G2645" s="28">
        <v>975.25</v>
      </c>
      <c r="H2645" s="28">
        <v>63.5</v>
      </c>
      <c r="I2645" s="28">
        <v>65.5</v>
      </c>
      <c r="J2645" s="29">
        <v>0.30528</v>
      </c>
      <c r="K2645" s="28">
        <v>63.5</v>
      </c>
      <c r="L2645" s="28">
        <v>65.5</v>
      </c>
      <c r="M2645" s="29">
        <f>C2645*J2645</f>
        <v>0.30528</v>
      </c>
      <c r="N2645" s="30">
        <v>3838942996313</v>
      </c>
      <c r="O2645" s="27">
        <v>84</v>
      </c>
      <c r="P2645" s="27">
        <v>8450</v>
      </c>
      <c r="Q2645" s="27" t="s">
        <v>3419</v>
      </c>
      <c r="R2645" s="31">
        <f>VLOOKUP(Q2645,[1]Страна!D$1:F$120,2,FALSE)</f>
        <v>0.05</v>
      </c>
      <c r="S2645" s="32" t="s">
        <v>514</v>
      </c>
      <c r="T2645" s="27" t="str">
        <f>VLOOKUP(S2645,[1]Страна!$A$2:$B$246,2,0)</f>
        <v>СЕРБИЯ</v>
      </c>
      <c r="W2645" s="34"/>
      <c r="X2645" s="35"/>
      <c r="Y2645" s="35"/>
      <c r="Z2645" s="36"/>
      <c r="AA2645" s="37"/>
      <c r="AB2645" s="38"/>
      <c r="AC2645" s="39"/>
    </row>
    <row r="2646" spans="1:29" ht="10.5" customHeight="1">
      <c r="A2646" s="41">
        <v>39964</v>
      </c>
      <c r="B2646" s="42" t="s">
        <v>3522</v>
      </c>
      <c r="C2646" s="43">
        <v>1</v>
      </c>
      <c r="D2646" s="44" t="s">
        <v>26</v>
      </c>
      <c r="E2646" s="45">
        <v>18933</v>
      </c>
      <c r="F2646" s="45">
        <v>18933</v>
      </c>
      <c r="G2646" s="46">
        <v>946.65000000000009</v>
      </c>
      <c r="H2646" s="46">
        <v>72</v>
      </c>
      <c r="I2646" s="46">
        <v>80</v>
      </c>
      <c r="J2646" s="47">
        <v>0.41860000000000003</v>
      </c>
      <c r="K2646" s="46">
        <v>72</v>
      </c>
      <c r="L2646" s="46">
        <v>80</v>
      </c>
      <c r="M2646" s="47">
        <v>0.41860000000000003</v>
      </c>
      <c r="N2646" s="48" t="s">
        <v>3523</v>
      </c>
      <c r="O2646" s="49">
        <v>84</v>
      </c>
      <c r="P2646" s="49">
        <v>8450</v>
      </c>
      <c r="Q2646" s="49" t="s">
        <v>3419</v>
      </c>
      <c r="R2646" s="50">
        <v>0.05</v>
      </c>
      <c r="S2646" s="51" t="s">
        <v>514</v>
      </c>
      <c r="T2646" s="27" t="str">
        <f>VLOOKUP(S2646,[1]Страна!$A$2:$B$246,2,0)</f>
        <v>СЕРБИЯ</v>
      </c>
      <c r="W2646" s="34"/>
      <c r="X2646" s="35"/>
      <c r="Y2646" s="35"/>
      <c r="Z2646" s="36"/>
      <c r="AA2646" s="37"/>
      <c r="AB2646" s="38"/>
      <c r="AC2646" s="39"/>
    </row>
    <row r="2647" spans="1:29" ht="10.5" customHeight="1">
      <c r="A2647" s="41">
        <v>40632</v>
      </c>
      <c r="B2647" s="42" t="s">
        <v>3524</v>
      </c>
      <c r="C2647" s="43">
        <v>1</v>
      </c>
      <c r="D2647" s="44" t="s">
        <v>26</v>
      </c>
      <c r="E2647" s="45">
        <v>18244</v>
      </c>
      <c r="F2647" s="45">
        <v>18244</v>
      </c>
      <c r="G2647" s="46">
        <v>912.2</v>
      </c>
      <c r="H2647" s="46">
        <v>54</v>
      </c>
      <c r="I2647" s="46">
        <v>60</v>
      </c>
      <c r="J2647" s="47">
        <v>0.29015999999999997</v>
      </c>
      <c r="K2647" s="46">
        <v>54</v>
      </c>
      <c r="L2647" s="46">
        <v>60</v>
      </c>
      <c r="M2647" s="47">
        <v>0.29015999999999997</v>
      </c>
      <c r="N2647" s="48" t="s">
        <v>3525</v>
      </c>
      <c r="O2647" s="49">
        <v>84</v>
      </c>
      <c r="P2647" s="49">
        <v>8450</v>
      </c>
      <c r="Q2647" s="49" t="s">
        <v>3419</v>
      </c>
      <c r="R2647" s="50">
        <v>0.05</v>
      </c>
      <c r="S2647" s="51" t="s">
        <v>514</v>
      </c>
      <c r="T2647" s="27" t="str">
        <f>VLOOKUP(S2647,[1]Страна!$A$2:$B$246,2,0)</f>
        <v>СЕРБИЯ</v>
      </c>
      <c r="W2647" s="40"/>
      <c r="X2647" s="35"/>
      <c r="Y2647" s="35"/>
      <c r="Z2647" s="36"/>
      <c r="AA2647" s="37"/>
      <c r="AB2647" s="38"/>
      <c r="AC2647" s="39"/>
    </row>
    <row r="2648" spans="1:29" ht="10.5" customHeight="1">
      <c r="A2648" s="25">
        <v>104428</v>
      </c>
      <c r="B2648" s="26" t="s">
        <v>3526</v>
      </c>
      <c r="C2648" s="27">
        <v>2</v>
      </c>
      <c r="D2648" s="27" t="s">
        <v>26</v>
      </c>
      <c r="E2648" s="28">
        <v>18640</v>
      </c>
      <c r="F2648" s="28">
        <v>37280</v>
      </c>
      <c r="G2648" s="28">
        <v>1864</v>
      </c>
      <c r="H2648" s="28">
        <v>58</v>
      </c>
      <c r="I2648" s="28">
        <v>60</v>
      </c>
      <c r="J2648" s="29">
        <v>0.23826</v>
      </c>
      <c r="K2648" s="28">
        <v>116</v>
      </c>
      <c r="L2648" s="28">
        <v>120</v>
      </c>
      <c r="M2648" s="29">
        <f>C2648*J2648</f>
        <v>0.47652</v>
      </c>
      <c r="N2648" s="30">
        <v>3838942856921</v>
      </c>
      <c r="O2648" s="27">
        <v>84</v>
      </c>
      <c r="P2648" s="27">
        <v>8450</v>
      </c>
      <c r="Q2648" s="27" t="s">
        <v>3419</v>
      </c>
      <c r="R2648" s="31">
        <f>VLOOKUP(Q2648,[1]Страна!D$1:F$120,2,FALSE)</f>
        <v>0.05</v>
      </c>
      <c r="S2648" s="32" t="s">
        <v>3527</v>
      </c>
      <c r="T2648" s="27" t="str">
        <f>VLOOKUP(S2648,[1]Страна!$A$2:$B$246,2,0)</f>
        <v>СЛОВАКИЯ</v>
      </c>
      <c r="W2648" s="40"/>
      <c r="X2648" s="35"/>
      <c r="Y2648" s="35"/>
      <c r="Z2648" s="36"/>
      <c r="AA2648" s="37"/>
      <c r="AB2648" s="38"/>
      <c r="AC2648" s="39"/>
    </row>
    <row r="2649" spans="1:29" ht="10.5" customHeight="1">
      <c r="A2649" s="41">
        <v>104429</v>
      </c>
      <c r="B2649" s="42" t="s">
        <v>3528</v>
      </c>
      <c r="C2649" s="43">
        <v>1</v>
      </c>
      <c r="D2649" s="44" t="s">
        <v>26</v>
      </c>
      <c r="E2649" s="45">
        <v>19530</v>
      </c>
      <c r="F2649" s="45">
        <v>19530</v>
      </c>
      <c r="G2649" s="46">
        <v>976.5</v>
      </c>
      <c r="H2649" s="46">
        <v>62</v>
      </c>
      <c r="I2649" s="46">
        <v>65</v>
      </c>
      <c r="J2649" s="47">
        <v>0.27635999999999999</v>
      </c>
      <c r="K2649" s="46">
        <v>62</v>
      </c>
      <c r="L2649" s="46">
        <v>65</v>
      </c>
      <c r="M2649" s="47">
        <v>0.27635999999999999</v>
      </c>
      <c r="N2649" s="48" t="s">
        <v>3529</v>
      </c>
      <c r="O2649" s="49">
        <v>84</v>
      </c>
      <c r="P2649" s="49">
        <v>8450</v>
      </c>
      <c r="Q2649" s="49" t="s">
        <v>3530</v>
      </c>
      <c r="R2649" s="50">
        <v>0.05</v>
      </c>
      <c r="S2649" s="51" t="s">
        <v>3527</v>
      </c>
      <c r="T2649" s="27" t="str">
        <f>VLOOKUP(S2649,[1]Страна!$A$2:$B$246,2,0)</f>
        <v>СЛОВАКИЯ</v>
      </c>
      <c r="W2649" s="34"/>
      <c r="X2649" s="35"/>
      <c r="Y2649" s="35"/>
      <c r="Z2649" s="36"/>
      <c r="AA2649" s="37"/>
      <c r="AB2649" s="38"/>
      <c r="AC2649" s="39"/>
    </row>
    <row r="2650" spans="1:29" ht="10.5" customHeight="1">
      <c r="A2650" s="72" t="s">
        <v>3531</v>
      </c>
      <c r="B2650" s="73" t="s">
        <v>3532</v>
      </c>
      <c r="C2650" s="69">
        <v>2</v>
      </c>
      <c r="D2650" s="70" t="s">
        <v>220</v>
      </c>
      <c r="E2650" s="60">
        <v>1047</v>
      </c>
      <c r="F2650" s="28"/>
      <c r="G2650" s="28"/>
      <c r="H2650" s="28">
        <f>K2650/C2650</f>
        <v>116</v>
      </c>
      <c r="I2650" s="28">
        <f>L2650/C2650</f>
        <v>128</v>
      </c>
      <c r="J2650" s="29">
        <v>0.36099999999999999</v>
      </c>
      <c r="K2650" s="28">
        <v>232</v>
      </c>
      <c r="L2650" s="28">
        <v>256</v>
      </c>
      <c r="M2650" s="29">
        <f>J2650*C2650</f>
        <v>0.72199999999999998</v>
      </c>
      <c r="N2650" s="30"/>
      <c r="O2650" s="49">
        <v>84</v>
      </c>
      <c r="P2650" s="49">
        <v>8450</v>
      </c>
      <c r="Q2650" s="49" t="s">
        <v>3419</v>
      </c>
      <c r="R2650" s="31">
        <f>VLOOKUP(Q2650,[1]Страна!D$1:F$120,2,FALSE)</f>
        <v>0.05</v>
      </c>
      <c r="S2650" s="51" t="s">
        <v>28</v>
      </c>
      <c r="T2650" s="27" t="str">
        <f>VLOOKUP(S2650,[1]Страна!$A$2:$B$246,2,0)</f>
        <v>КИТАЙ</v>
      </c>
      <c r="W2650" s="40"/>
      <c r="X2650" s="35"/>
      <c r="Y2650" s="35"/>
      <c r="Z2650" s="36"/>
      <c r="AA2650" s="37"/>
      <c r="AB2650" s="38"/>
      <c r="AC2650" s="39"/>
    </row>
    <row r="2651" spans="1:29" ht="10.5" customHeight="1">
      <c r="A2651" s="25" t="s">
        <v>3533</v>
      </c>
      <c r="B2651" s="26" t="s">
        <v>3534</v>
      </c>
      <c r="C2651" s="27"/>
      <c r="D2651" s="27"/>
      <c r="E2651" s="28"/>
      <c r="F2651" s="28"/>
      <c r="G2651" s="28"/>
      <c r="H2651" s="28">
        <v>62</v>
      </c>
      <c r="I2651" s="28">
        <v>64</v>
      </c>
      <c r="J2651" s="29">
        <v>0.3075</v>
      </c>
      <c r="K2651" s="28"/>
      <c r="L2651" s="28"/>
      <c r="M2651" s="29">
        <v>0.26150000000000001</v>
      </c>
      <c r="N2651" s="30"/>
      <c r="O2651" s="27">
        <v>84</v>
      </c>
      <c r="P2651" s="27">
        <v>8450</v>
      </c>
      <c r="Q2651" s="27" t="s">
        <v>3419</v>
      </c>
      <c r="R2651" s="31">
        <f>VLOOKUP(Q2651,[1]Страна!D$1:F$120,2,FALSE)</f>
        <v>0.05</v>
      </c>
      <c r="S2651" s="32" t="s">
        <v>28</v>
      </c>
      <c r="T2651" s="27" t="str">
        <f>VLOOKUP(S2651,[1]Страна!$A$2:$B$246,2,0)</f>
        <v>КИТАЙ</v>
      </c>
      <c r="W2651" s="40"/>
      <c r="X2651" s="35"/>
      <c r="Y2651" s="35"/>
      <c r="Z2651" s="36"/>
      <c r="AA2651" s="37"/>
      <c r="AB2651" s="38"/>
      <c r="AC2651" s="39"/>
    </row>
    <row r="2652" spans="1:29" ht="10.5" customHeight="1">
      <c r="A2652" s="25" t="s">
        <v>3535</v>
      </c>
      <c r="B2652" s="26" t="s">
        <v>3536</v>
      </c>
      <c r="C2652" s="27">
        <v>36</v>
      </c>
      <c r="D2652" s="27" t="s">
        <v>26</v>
      </c>
      <c r="E2652" s="28"/>
      <c r="F2652" s="28"/>
      <c r="G2652" s="28"/>
      <c r="H2652" s="28">
        <v>60</v>
      </c>
      <c r="I2652" s="28">
        <v>63</v>
      </c>
      <c r="J2652" s="29">
        <v>0.35711999999999999</v>
      </c>
      <c r="K2652" s="28"/>
      <c r="L2652" s="28"/>
      <c r="M2652" s="29"/>
      <c r="N2652" s="30"/>
      <c r="O2652" s="27"/>
      <c r="P2652" s="27"/>
      <c r="Q2652" s="27" t="s">
        <v>3421</v>
      </c>
      <c r="R2652" s="31">
        <f>VLOOKUP(Q2652,[1]Страна!D$1:F$120,2,FALSE)</f>
        <v>0.05</v>
      </c>
      <c r="S2652" s="32" t="s">
        <v>28</v>
      </c>
      <c r="T2652" s="27" t="str">
        <f>VLOOKUP(S2652,[1]Страна!$A$2:$B$246,2,0)</f>
        <v>КИТАЙ</v>
      </c>
      <c r="W2652" s="34"/>
      <c r="X2652" s="35"/>
      <c r="Y2652" s="35"/>
      <c r="Z2652" s="36"/>
      <c r="AA2652" s="37"/>
      <c r="AB2652" s="38"/>
      <c r="AC2652" s="39"/>
    </row>
    <row r="2653" spans="1:29" ht="10.5" customHeight="1">
      <c r="A2653" s="68" t="s">
        <v>3537</v>
      </c>
      <c r="B2653" s="73" t="s">
        <v>3536</v>
      </c>
      <c r="C2653" s="69">
        <v>34</v>
      </c>
      <c r="D2653" s="70" t="s">
        <v>220</v>
      </c>
      <c r="E2653" s="60">
        <v>179</v>
      </c>
      <c r="F2653" s="28"/>
      <c r="G2653" s="28"/>
      <c r="H2653" s="28">
        <f>K2653/C2653</f>
        <v>60</v>
      </c>
      <c r="I2653" s="28">
        <f>L2653/C2653</f>
        <v>62</v>
      </c>
      <c r="J2653" s="29">
        <v>0.315</v>
      </c>
      <c r="K2653" s="28">
        <v>2040</v>
      </c>
      <c r="L2653" s="28">
        <v>2108</v>
      </c>
      <c r="M2653" s="29">
        <f>J2653*C2653</f>
        <v>10.71</v>
      </c>
      <c r="N2653" s="30"/>
      <c r="O2653" s="49">
        <v>84</v>
      </c>
      <c r="P2653" s="49">
        <v>8450</v>
      </c>
      <c r="Q2653" s="49" t="s">
        <v>3419</v>
      </c>
      <c r="R2653" s="31">
        <f>VLOOKUP(Q2653,[1]Страна!D$1:F$120,2,FALSE)</f>
        <v>0.05</v>
      </c>
      <c r="S2653" s="51" t="s">
        <v>28</v>
      </c>
      <c r="T2653" s="27" t="str">
        <f>VLOOKUP(S2653,[1]Страна!$A$2:$B$246,2,0)</f>
        <v>КИТАЙ</v>
      </c>
      <c r="W2653" s="34"/>
      <c r="X2653" s="35"/>
      <c r="Y2653" s="35"/>
      <c r="Z2653" s="36"/>
      <c r="AA2653" s="37"/>
      <c r="AB2653" s="38"/>
      <c r="AC2653" s="39"/>
    </row>
    <row r="2654" spans="1:29" ht="10.5" customHeight="1">
      <c r="A2654" s="25" t="s">
        <v>3538</v>
      </c>
      <c r="B2654" s="26" t="s">
        <v>3539</v>
      </c>
      <c r="C2654" s="27"/>
      <c r="D2654" s="27"/>
      <c r="E2654" s="28"/>
      <c r="F2654" s="28"/>
      <c r="G2654" s="28"/>
      <c r="H2654" s="28">
        <v>64</v>
      </c>
      <c r="I2654" s="28">
        <v>67</v>
      </c>
      <c r="J2654" s="29">
        <v>0.3075</v>
      </c>
      <c r="K2654" s="28"/>
      <c r="L2654" s="28"/>
      <c r="M2654" s="29">
        <v>0.26150000000000001</v>
      </c>
      <c r="N2654" s="30"/>
      <c r="O2654" s="27">
        <v>84</v>
      </c>
      <c r="P2654" s="27">
        <v>8450</v>
      </c>
      <c r="Q2654" s="27" t="s">
        <v>3419</v>
      </c>
      <c r="R2654" s="31">
        <f>VLOOKUP(Q2654,[1]Страна!D$1:F$120,2,FALSE)</f>
        <v>0.05</v>
      </c>
      <c r="S2654" s="32" t="s">
        <v>28</v>
      </c>
      <c r="T2654" s="27" t="str">
        <f>VLOOKUP(S2654,[1]Страна!$A$2:$B$246,2,0)</f>
        <v>КИТАЙ</v>
      </c>
      <c r="W2654" s="40"/>
      <c r="X2654" s="35"/>
      <c r="Y2654" s="35"/>
      <c r="Z2654" s="36"/>
      <c r="AA2654" s="37"/>
      <c r="AB2654" s="38"/>
      <c r="AC2654" s="39"/>
    </row>
    <row r="2655" spans="1:29" ht="10.5" customHeight="1">
      <c r="A2655" s="25" t="s">
        <v>3540</v>
      </c>
      <c r="B2655" s="26" t="s">
        <v>3541</v>
      </c>
      <c r="C2655" s="27"/>
      <c r="D2655" s="27"/>
      <c r="E2655" s="28"/>
      <c r="F2655" s="28"/>
      <c r="G2655" s="28"/>
      <c r="H2655" s="28">
        <v>64</v>
      </c>
      <c r="I2655" s="28">
        <v>66</v>
      </c>
      <c r="J2655" s="29">
        <v>0.3075</v>
      </c>
      <c r="K2655" s="28"/>
      <c r="L2655" s="28"/>
      <c r="M2655" s="29">
        <v>0.26150000000000001</v>
      </c>
      <c r="N2655" s="30"/>
      <c r="O2655" s="27">
        <v>84</v>
      </c>
      <c r="P2655" s="27">
        <v>8450</v>
      </c>
      <c r="Q2655" s="27" t="s">
        <v>3419</v>
      </c>
      <c r="R2655" s="31">
        <f>VLOOKUP(Q2655,[1]Страна!D$1:F$120,2,FALSE)</f>
        <v>0.05</v>
      </c>
      <c r="S2655" s="32" t="s">
        <v>28</v>
      </c>
      <c r="T2655" s="27" t="str">
        <f>VLOOKUP(S2655,[1]Страна!$A$2:$B$246,2,0)</f>
        <v>КИТАЙ</v>
      </c>
      <c r="W2655" s="34"/>
      <c r="X2655" s="35"/>
      <c r="Y2655" s="35"/>
      <c r="Z2655" s="36"/>
      <c r="AA2655" s="37"/>
      <c r="AB2655" s="38"/>
      <c r="AC2655" s="39"/>
    </row>
    <row r="2656" spans="1:29" ht="10.5" customHeight="1">
      <c r="A2656" s="25" t="s">
        <v>3542</v>
      </c>
      <c r="B2656" s="26" t="s">
        <v>3543</v>
      </c>
      <c r="C2656" s="27">
        <v>20</v>
      </c>
      <c r="D2656" s="27" t="s">
        <v>26</v>
      </c>
      <c r="E2656" s="28"/>
      <c r="F2656" s="28"/>
      <c r="G2656" s="28"/>
      <c r="H2656" s="28">
        <v>60</v>
      </c>
      <c r="I2656" s="28">
        <v>63</v>
      </c>
      <c r="J2656" s="29">
        <v>0.35711999999999999</v>
      </c>
      <c r="K2656" s="28"/>
      <c r="L2656" s="28"/>
      <c r="M2656" s="29"/>
      <c r="N2656" s="30"/>
      <c r="O2656" s="27"/>
      <c r="P2656" s="27"/>
      <c r="Q2656" s="27" t="s">
        <v>3421</v>
      </c>
      <c r="R2656" s="31">
        <f>VLOOKUP(Q2656,[1]Страна!D$1:F$120,2,FALSE)</f>
        <v>0.05</v>
      </c>
      <c r="S2656" s="32" t="s">
        <v>28</v>
      </c>
      <c r="T2656" s="27" t="str">
        <f>VLOOKUP(S2656,[1]Страна!$A$2:$B$246,2,0)</f>
        <v>КИТАЙ</v>
      </c>
      <c r="W2656" s="34"/>
      <c r="X2656" s="35"/>
      <c r="Y2656" s="35"/>
      <c r="Z2656" s="36"/>
      <c r="AA2656" s="37"/>
      <c r="AB2656" s="38"/>
      <c r="AC2656" s="39"/>
    </row>
    <row r="2657" spans="1:29" ht="10.5" customHeight="1">
      <c r="A2657" s="68" t="s">
        <v>3544</v>
      </c>
      <c r="B2657" s="73" t="s">
        <v>3543</v>
      </c>
      <c r="C2657" s="69">
        <v>25</v>
      </c>
      <c r="D2657" s="70" t="s">
        <v>220</v>
      </c>
      <c r="E2657" s="60">
        <v>203</v>
      </c>
      <c r="F2657" s="28"/>
      <c r="G2657" s="28"/>
      <c r="H2657" s="28">
        <f>K2657/C2657</f>
        <v>60</v>
      </c>
      <c r="I2657" s="28">
        <f>L2657/C2657</f>
        <v>63</v>
      </c>
      <c r="J2657" s="29">
        <v>0.315</v>
      </c>
      <c r="K2657" s="28">
        <v>1500</v>
      </c>
      <c r="L2657" s="28">
        <v>1575</v>
      </c>
      <c r="M2657" s="29">
        <f>J2657*C2657</f>
        <v>7.875</v>
      </c>
      <c r="N2657" s="30"/>
      <c r="O2657" s="49">
        <v>84</v>
      </c>
      <c r="P2657" s="49">
        <v>8450</v>
      </c>
      <c r="Q2657" s="49" t="s">
        <v>3419</v>
      </c>
      <c r="R2657" s="31">
        <f>VLOOKUP(Q2657,[1]Страна!D$1:F$120,2,FALSE)</f>
        <v>0.05</v>
      </c>
      <c r="S2657" s="51" t="s">
        <v>28</v>
      </c>
      <c r="T2657" s="27" t="str">
        <f>VLOOKUP(S2657,[1]Страна!$A$2:$B$246,2,0)</f>
        <v>КИТАЙ</v>
      </c>
      <c r="W2657" s="34"/>
      <c r="X2657" s="35"/>
      <c r="Y2657" s="35"/>
      <c r="Z2657" s="36"/>
      <c r="AA2657" s="37"/>
      <c r="AB2657" s="38"/>
      <c r="AC2657" s="39"/>
    </row>
    <row r="2658" spans="1:29" ht="10.5" customHeight="1">
      <c r="A2658" s="25" t="s">
        <v>3545</v>
      </c>
      <c r="B2658" s="26" t="s">
        <v>3546</v>
      </c>
      <c r="C2658" s="27"/>
      <c r="D2658" s="27"/>
      <c r="E2658" s="28"/>
      <c r="F2658" s="28"/>
      <c r="G2658" s="28"/>
      <c r="H2658" s="28">
        <v>65</v>
      </c>
      <c r="I2658" s="28">
        <v>66</v>
      </c>
      <c r="J2658" s="29">
        <v>0.3075</v>
      </c>
      <c r="K2658" s="28"/>
      <c r="L2658" s="28"/>
      <c r="M2658" s="29">
        <v>0.26150000000000001</v>
      </c>
      <c r="N2658" s="30"/>
      <c r="O2658" s="27">
        <v>84</v>
      </c>
      <c r="P2658" s="27">
        <v>8450</v>
      </c>
      <c r="Q2658" s="27" t="s">
        <v>3419</v>
      </c>
      <c r="R2658" s="31">
        <f>VLOOKUP(Q2658,[1]Страна!D$1:F$120,2,FALSE)</f>
        <v>0.05</v>
      </c>
      <c r="S2658" s="32" t="s">
        <v>28</v>
      </c>
      <c r="T2658" s="27" t="str">
        <f>VLOOKUP(S2658,[1]Страна!$A$2:$B$246,2,0)</f>
        <v>КИТАЙ</v>
      </c>
      <c r="W2658" s="40"/>
      <c r="X2658" s="35"/>
      <c r="Y2658" s="35"/>
      <c r="Z2658" s="36"/>
      <c r="AA2658" s="37"/>
      <c r="AB2658" s="38"/>
      <c r="AC2658" s="39"/>
    </row>
    <row r="2659" spans="1:29" ht="10.5" customHeight="1">
      <c r="A2659" s="25" t="s">
        <v>3547</v>
      </c>
      <c r="B2659" s="26" t="s">
        <v>3548</v>
      </c>
      <c r="C2659" s="27"/>
      <c r="D2659" s="27"/>
      <c r="E2659" s="28"/>
      <c r="F2659" s="28"/>
      <c r="G2659" s="28"/>
      <c r="H2659" s="28">
        <v>65</v>
      </c>
      <c r="I2659" s="28">
        <v>66</v>
      </c>
      <c r="J2659" s="29">
        <v>0.3075</v>
      </c>
      <c r="K2659" s="28"/>
      <c r="L2659" s="28"/>
      <c r="M2659" s="29">
        <v>0.26150000000000001</v>
      </c>
      <c r="N2659" s="30"/>
      <c r="O2659" s="27">
        <v>84</v>
      </c>
      <c r="P2659" s="27">
        <v>8450</v>
      </c>
      <c r="Q2659" s="27" t="s">
        <v>3419</v>
      </c>
      <c r="R2659" s="31">
        <f>VLOOKUP(Q2659,[1]Страна!D$1:F$120,2,FALSE)</f>
        <v>0.05</v>
      </c>
      <c r="S2659" s="32" t="s">
        <v>28</v>
      </c>
      <c r="T2659" s="27" t="str">
        <f>VLOOKUP(S2659,[1]Страна!$A$2:$B$246,2,0)</f>
        <v>КИТАЙ</v>
      </c>
      <c r="W2659" s="34"/>
      <c r="X2659" s="35"/>
      <c r="Y2659" s="35"/>
      <c r="Z2659" s="36"/>
      <c r="AA2659" s="37"/>
      <c r="AB2659" s="38"/>
      <c r="AC2659" s="39"/>
    </row>
    <row r="2660" spans="1:29" ht="10.5" customHeight="1">
      <c r="A2660" s="25" t="s">
        <v>3549</v>
      </c>
      <c r="B2660" s="26" t="s">
        <v>3550</v>
      </c>
      <c r="C2660" s="27"/>
      <c r="D2660" s="27"/>
      <c r="E2660" s="28"/>
      <c r="F2660" s="28"/>
      <c r="G2660" s="28"/>
      <c r="H2660" s="28">
        <v>62</v>
      </c>
      <c r="I2660" s="28">
        <v>64</v>
      </c>
      <c r="J2660" s="29">
        <v>0.3075</v>
      </c>
      <c r="K2660" s="28"/>
      <c r="L2660" s="28"/>
      <c r="M2660" s="29">
        <v>0.26150000000000001</v>
      </c>
      <c r="N2660" s="30"/>
      <c r="O2660" s="27">
        <v>84</v>
      </c>
      <c r="P2660" s="27">
        <v>8450</v>
      </c>
      <c r="Q2660" s="27" t="s">
        <v>3421</v>
      </c>
      <c r="R2660" s="31">
        <f>VLOOKUP(Q2660,[1]Страна!D$1:F$120,2,FALSE)</f>
        <v>0.05</v>
      </c>
      <c r="S2660" s="32" t="s">
        <v>28</v>
      </c>
      <c r="T2660" s="27" t="str">
        <f>VLOOKUP(S2660,[1]Страна!$A$2:$B$246,2,0)</f>
        <v>КИТАЙ</v>
      </c>
      <c r="W2660" s="34"/>
      <c r="X2660" s="35"/>
      <c r="Y2660" s="35"/>
      <c r="Z2660" s="36"/>
      <c r="AA2660" s="37"/>
      <c r="AB2660" s="38"/>
      <c r="AC2660" s="39"/>
    </row>
    <row r="2661" spans="1:29" ht="10.5" customHeight="1">
      <c r="A2661" s="25" t="s">
        <v>3551</v>
      </c>
      <c r="B2661" s="26" t="s">
        <v>3552</v>
      </c>
      <c r="C2661" s="27">
        <v>30</v>
      </c>
      <c r="D2661" s="27" t="s">
        <v>26</v>
      </c>
      <c r="E2661" s="28"/>
      <c r="F2661" s="28"/>
      <c r="G2661" s="28"/>
      <c r="H2661" s="28">
        <v>60</v>
      </c>
      <c r="I2661" s="28">
        <v>63</v>
      </c>
      <c r="J2661" s="29">
        <v>0.35711999999999999</v>
      </c>
      <c r="K2661" s="28"/>
      <c r="L2661" s="28"/>
      <c r="M2661" s="29"/>
      <c r="N2661" s="30"/>
      <c r="O2661" s="27"/>
      <c r="P2661" s="27"/>
      <c r="Q2661" s="27" t="s">
        <v>3421</v>
      </c>
      <c r="R2661" s="31">
        <f>VLOOKUP(Q2661,[1]Страна!D$1:F$120,2,FALSE)</f>
        <v>0.05</v>
      </c>
      <c r="S2661" s="32" t="s">
        <v>28</v>
      </c>
      <c r="T2661" s="27" t="str">
        <f>VLOOKUP(S2661,[1]Страна!$A$2:$B$246,2,0)</f>
        <v>КИТАЙ</v>
      </c>
      <c r="W2661" s="34"/>
      <c r="X2661" s="35"/>
      <c r="Y2661" s="35"/>
      <c r="Z2661" s="36"/>
      <c r="AA2661" s="37"/>
      <c r="AB2661" s="38"/>
      <c r="AC2661" s="39"/>
    </row>
    <row r="2662" spans="1:29" ht="10.5" customHeight="1">
      <c r="A2662" s="72" t="s">
        <v>3553</v>
      </c>
      <c r="B2662" s="73" t="s">
        <v>3552</v>
      </c>
      <c r="C2662" s="69">
        <v>27</v>
      </c>
      <c r="D2662" s="70" t="s">
        <v>220</v>
      </c>
      <c r="E2662" s="60">
        <v>192</v>
      </c>
      <c r="F2662" s="28"/>
      <c r="G2662" s="28"/>
      <c r="H2662" s="28">
        <f>K2662/C2662</f>
        <v>60</v>
      </c>
      <c r="I2662" s="28">
        <f>L2662/C2662</f>
        <v>63</v>
      </c>
      <c r="J2662" s="29">
        <v>0.315</v>
      </c>
      <c r="K2662" s="28">
        <v>1620</v>
      </c>
      <c r="L2662" s="28">
        <v>1701</v>
      </c>
      <c r="M2662" s="29">
        <f>J2662*C2662</f>
        <v>8.5050000000000008</v>
      </c>
      <c r="N2662" s="30"/>
      <c r="O2662" s="49">
        <v>84</v>
      </c>
      <c r="P2662" s="49">
        <v>8450</v>
      </c>
      <c r="Q2662" s="49" t="s">
        <v>3419</v>
      </c>
      <c r="R2662" s="31">
        <f>VLOOKUP(Q2662,[1]Страна!D$1:F$120,2,FALSE)</f>
        <v>0.05</v>
      </c>
      <c r="S2662" s="51" t="s">
        <v>28</v>
      </c>
      <c r="T2662" s="27" t="str">
        <f>VLOOKUP(S2662,[1]Страна!$A$2:$B$246,2,0)</f>
        <v>КИТАЙ</v>
      </c>
      <c r="W2662" s="34"/>
      <c r="X2662" s="35"/>
      <c r="Y2662" s="35"/>
      <c r="Z2662" s="36"/>
      <c r="AA2662" s="37"/>
      <c r="AB2662" s="38"/>
      <c r="AC2662" s="39"/>
    </row>
    <row r="2663" spans="1:29" ht="10.5" customHeight="1">
      <c r="A2663" s="68" t="s">
        <v>3554</v>
      </c>
      <c r="B2663" s="42" t="s">
        <v>3555</v>
      </c>
      <c r="C2663" s="43">
        <v>14</v>
      </c>
      <c r="D2663" s="70" t="s">
        <v>220</v>
      </c>
      <c r="E2663" s="45">
        <v>237</v>
      </c>
      <c r="F2663" s="28"/>
      <c r="G2663" s="28"/>
      <c r="H2663" s="28">
        <f>K2663/C2663</f>
        <v>72</v>
      </c>
      <c r="I2663" s="28">
        <f>L2663/C2663</f>
        <v>75</v>
      </c>
      <c r="J2663" s="29">
        <v>0.30599999999999999</v>
      </c>
      <c r="K2663" s="28">
        <v>1008</v>
      </c>
      <c r="L2663" s="28">
        <v>1050</v>
      </c>
      <c r="M2663" s="29">
        <f>J2663*C2663</f>
        <v>4.2839999999999998</v>
      </c>
      <c r="N2663" s="30"/>
      <c r="O2663" s="49">
        <v>84</v>
      </c>
      <c r="P2663" s="49">
        <v>8450</v>
      </c>
      <c r="Q2663" s="49" t="s">
        <v>3419</v>
      </c>
      <c r="R2663" s="31">
        <f>VLOOKUP(Q2663,[1]Страна!D$1:F$120,2,FALSE)</f>
        <v>0.05</v>
      </c>
      <c r="S2663" s="51" t="s">
        <v>28</v>
      </c>
      <c r="T2663" s="27" t="str">
        <f>VLOOKUP(S2663,[1]Страна!$A$2:$B$246,2,0)</f>
        <v>КИТАЙ</v>
      </c>
      <c r="W2663" s="40"/>
      <c r="X2663" s="35"/>
      <c r="Y2663" s="35"/>
      <c r="Z2663" s="36"/>
      <c r="AA2663" s="37"/>
      <c r="AB2663" s="38"/>
      <c r="AC2663" s="39"/>
    </row>
    <row r="2664" spans="1:29" ht="10.5" customHeight="1">
      <c r="A2664" s="25">
        <v>208507</v>
      </c>
      <c r="B2664" s="26" t="s">
        <v>3556</v>
      </c>
      <c r="C2664" s="27">
        <v>1</v>
      </c>
      <c r="D2664" s="27" t="s">
        <v>26</v>
      </c>
      <c r="E2664" s="28">
        <v>10465</v>
      </c>
      <c r="F2664" s="28">
        <v>10465</v>
      </c>
      <c r="G2664" s="28">
        <v>523.25</v>
      </c>
      <c r="H2664" s="28">
        <v>53</v>
      </c>
      <c r="I2664" s="28">
        <v>56</v>
      </c>
      <c r="J2664" s="29">
        <v>0.28199999999999997</v>
      </c>
      <c r="K2664" s="28">
        <v>53</v>
      </c>
      <c r="L2664" s="28">
        <v>56</v>
      </c>
      <c r="M2664" s="29">
        <v>0.28199999999999997</v>
      </c>
      <c r="N2664" s="30" t="s">
        <v>3557</v>
      </c>
      <c r="O2664" s="27">
        <v>84</v>
      </c>
      <c r="P2664" s="27">
        <v>8450</v>
      </c>
      <c r="Q2664" s="27" t="s">
        <v>3421</v>
      </c>
      <c r="R2664" s="31">
        <f>VLOOKUP(Q2664,[1]Страна!D$1:F$120,2,FALSE)</f>
        <v>0.05</v>
      </c>
      <c r="S2664" s="32" t="s">
        <v>28</v>
      </c>
      <c r="T2664" s="27" t="str">
        <f>VLOOKUP(S2664,[1]Страна!$A$2:$B$246,2,0)</f>
        <v>КИТАЙ</v>
      </c>
      <c r="W2664" s="40"/>
      <c r="X2664" s="35"/>
      <c r="Y2664" s="35"/>
      <c r="Z2664" s="36"/>
      <c r="AA2664" s="37"/>
      <c r="AB2664" s="38"/>
      <c r="AC2664" s="39"/>
    </row>
    <row r="2665" spans="1:29" ht="10.5" customHeight="1">
      <c r="A2665" s="25">
        <v>220127</v>
      </c>
      <c r="B2665" s="26" t="s">
        <v>3558</v>
      </c>
      <c r="C2665" s="27">
        <v>1</v>
      </c>
      <c r="D2665" s="27" t="s">
        <v>26</v>
      </c>
      <c r="E2665" s="28">
        <v>14161</v>
      </c>
      <c r="F2665" s="28">
        <v>14161</v>
      </c>
      <c r="G2665" s="28">
        <v>708.05000000000007</v>
      </c>
      <c r="H2665" s="28">
        <v>57</v>
      </c>
      <c r="I2665" s="28">
        <v>59</v>
      </c>
      <c r="J2665" s="29">
        <v>0.3075</v>
      </c>
      <c r="K2665" s="28">
        <v>57</v>
      </c>
      <c r="L2665" s="28">
        <v>59</v>
      </c>
      <c r="M2665" s="29">
        <f>C2665*J2665</f>
        <v>0.3075</v>
      </c>
      <c r="N2665" s="30">
        <v>0</v>
      </c>
      <c r="O2665" s="27">
        <v>84</v>
      </c>
      <c r="P2665" s="27">
        <v>8450</v>
      </c>
      <c r="Q2665" s="27" t="s">
        <v>3421</v>
      </c>
      <c r="R2665" s="31">
        <f>VLOOKUP(Q2665,[1]Страна!D$1:F$120,2,FALSE)</f>
        <v>0.05</v>
      </c>
      <c r="S2665" s="32" t="s">
        <v>28</v>
      </c>
      <c r="T2665" s="27" t="str">
        <f>VLOOKUP(S2665,[1]Страна!$A$2:$B$246,2,0)</f>
        <v>КИТАЙ</v>
      </c>
      <c r="W2665" s="34"/>
      <c r="X2665" s="35"/>
      <c r="Y2665" s="35"/>
      <c r="Z2665" s="36"/>
      <c r="AA2665" s="37"/>
      <c r="AB2665" s="38"/>
      <c r="AC2665" s="39"/>
    </row>
    <row r="2666" spans="1:29" ht="10.5" customHeight="1">
      <c r="A2666" s="25">
        <v>220128</v>
      </c>
      <c r="B2666" s="26" t="s">
        <v>3559</v>
      </c>
      <c r="C2666" s="27">
        <v>1</v>
      </c>
      <c r="D2666" s="27" t="s">
        <v>26</v>
      </c>
      <c r="E2666" s="28">
        <v>11118</v>
      </c>
      <c r="F2666" s="28">
        <v>11118</v>
      </c>
      <c r="G2666" s="28">
        <v>222.36</v>
      </c>
      <c r="H2666" s="28">
        <v>53</v>
      </c>
      <c r="I2666" s="28">
        <v>55</v>
      </c>
      <c r="J2666" s="29">
        <v>0.3075</v>
      </c>
      <c r="K2666" s="28">
        <v>53</v>
      </c>
      <c r="L2666" s="28">
        <v>55</v>
      </c>
      <c r="M2666" s="29">
        <f>C2666*J2666</f>
        <v>0.3075</v>
      </c>
      <c r="N2666" s="30">
        <v>0</v>
      </c>
      <c r="O2666" s="27">
        <v>84</v>
      </c>
      <c r="P2666" s="27">
        <v>8450</v>
      </c>
      <c r="Q2666" s="27" t="s">
        <v>3421</v>
      </c>
      <c r="R2666" s="31">
        <f>VLOOKUP(Q2666,[1]Страна!D$1:F$120,2,FALSE)</f>
        <v>0.05</v>
      </c>
      <c r="S2666" s="32" t="s">
        <v>28</v>
      </c>
      <c r="T2666" s="27" t="str">
        <f>VLOOKUP(S2666,[1]Страна!$A$2:$B$246,2,0)</f>
        <v>КИТАЙ</v>
      </c>
      <c r="W2666" s="34"/>
      <c r="X2666" s="35"/>
      <c r="Y2666" s="35"/>
      <c r="Z2666" s="36"/>
      <c r="AA2666" s="37"/>
      <c r="AB2666" s="38"/>
      <c r="AC2666" s="39"/>
    </row>
    <row r="2667" spans="1:29" ht="10.5" customHeight="1">
      <c r="A2667" s="25">
        <v>221777</v>
      </c>
      <c r="B2667" s="26" t="s">
        <v>3560</v>
      </c>
      <c r="C2667" s="27">
        <v>1</v>
      </c>
      <c r="D2667" s="27" t="s">
        <v>26</v>
      </c>
      <c r="E2667" s="28">
        <v>11756</v>
      </c>
      <c r="F2667" s="28">
        <v>11756</v>
      </c>
      <c r="G2667" s="28">
        <v>587.80000000000007</v>
      </c>
      <c r="H2667" s="28">
        <v>55</v>
      </c>
      <c r="I2667" s="28">
        <v>63</v>
      </c>
      <c r="J2667" s="29">
        <v>0.30299999999999999</v>
      </c>
      <c r="K2667" s="28">
        <v>55</v>
      </c>
      <c r="L2667" s="28">
        <v>65</v>
      </c>
      <c r="M2667" s="29">
        <f>C2667*J2667</f>
        <v>0.30299999999999999</v>
      </c>
      <c r="N2667" s="30">
        <v>0</v>
      </c>
      <c r="O2667" s="27">
        <v>84</v>
      </c>
      <c r="P2667" s="27">
        <v>8450</v>
      </c>
      <c r="Q2667" s="27" t="s">
        <v>3421</v>
      </c>
      <c r="R2667" s="31">
        <f>VLOOKUP(Q2667,[1]Страна!D$1:F$120,2,FALSE)</f>
        <v>0.05</v>
      </c>
      <c r="S2667" s="32" t="s">
        <v>28</v>
      </c>
      <c r="T2667" s="27" t="str">
        <f>VLOOKUP(S2667,[1]Страна!$A$2:$B$246,2,0)</f>
        <v>КИТАЙ</v>
      </c>
      <c r="W2667" s="34"/>
      <c r="X2667" s="35"/>
      <c r="Y2667" s="35"/>
      <c r="Z2667" s="36"/>
      <c r="AA2667" s="37"/>
      <c r="AB2667" s="38"/>
      <c r="AC2667" s="39"/>
    </row>
    <row r="2668" spans="1:29" ht="10.5" customHeight="1">
      <c r="A2668" s="25">
        <v>238050</v>
      </c>
      <c r="B2668" s="26" t="s">
        <v>3561</v>
      </c>
      <c r="C2668" s="27">
        <v>1</v>
      </c>
      <c r="D2668" s="27" t="s">
        <v>26</v>
      </c>
      <c r="E2668" s="28">
        <v>17861</v>
      </c>
      <c r="F2668" s="28">
        <v>17861</v>
      </c>
      <c r="G2668" s="28">
        <v>893.05000000000007</v>
      </c>
      <c r="H2668" s="28">
        <v>66.14</v>
      </c>
      <c r="I2668" s="28">
        <v>73.400000000000006</v>
      </c>
      <c r="J2668" s="29">
        <v>0.311025</v>
      </c>
      <c r="K2668" s="28">
        <v>66.14</v>
      </c>
      <c r="L2668" s="28">
        <v>73.400000000000006</v>
      </c>
      <c r="M2668" s="29">
        <v>0.311025</v>
      </c>
      <c r="N2668" s="30">
        <v>5906006402617</v>
      </c>
      <c r="O2668" s="27">
        <v>84</v>
      </c>
      <c r="P2668" s="27">
        <v>8450</v>
      </c>
      <c r="Q2668" s="27" t="s">
        <v>3419</v>
      </c>
      <c r="R2668" s="31">
        <v>0.05</v>
      </c>
      <c r="S2668" s="32" t="s">
        <v>28</v>
      </c>
      <c r="T2668" s="27" t="str">
        <f>VLOOKUP(S2668,[1]Страна!$A$2:$B$246,2,0)</f>
        <v>КИТАЙ</v>
      </c>
      <c r="W2668" s="34"/>
      <c r="X2668" s="35"/>
      <c r="Y2668" s="35"/>
      <c r="Z2668" s="36"/>
      <c r="AA2668" s="37"/>
      <c r="AB2668" s="38"/>
      <c r="AC2668" s="39"/>
    </row>
    <row r="2669" spans="1:29" ht="10.5" customHeight="1">
      <c r="A2669" s="41">
        <v>239330</v>
      </c>
      <c r="B2669" s="42" t="s">
        <v>3562</v>
      </c>
      <c r="C2669" s="52">
        <v>2</v>
      </c>
      <c r="D2669" s="53" t="s">
        <v>26</v>
      </c>
      <c r="E2669" s="54">
        <v>10000</v>
      </c>
      <c r="F2669" s="54">
        <v>20000</v>
      </c>
      <c r="G2669" s="46">
        <v>1000</v>
      </c>
      <c r="H2669" s="46">
        <v>52</v>
      </c>
      <c r="I2669" s="46">
        <v>55</v>
      </c>
      <c r="J2669" s="47">
        <v>0.26540799999999998</v>
      </c>
      <c r="K2669" s="46">
        <v>104</v>
      </c>
      <c r="L2669" s="46">
        <v>110</v>
      </c>
      <c r="M2669" s="47">
        <v>0.53081599999999995</v>
      </c>
      <c r="N2669" s="48" t="s">
        <v>3563</v>
      </c>
      <c r="O2669" s="49">
        <v>84</v>
      </c>
      <c r="P2669" s="49">
        <v>8450</v>
      </c>
      <c r="Q2669" s="49" t="s">
        <v>3421</v>
      </c>
      <c r="R2669" s="31">
        <f>VLOOKUP(Q2669,[1]Страна!D$1:F$120,2,FALSE)</f>
        <v>0.05</v>
      </c>
      <c r="S2669" s="51" t="s">
        <v>28</v>
      </c>
      <c r="T2669" s="27" t="str">
        <f>VLOOKUP(S2669,[1]Страна!$A$2:$B$246,2,0)</f>
        <v>КИТАЙ</v>
      </c>
      <c r="W2669" s="40"/>
      <c r="X2669" s="35"/>
      <c r="Y2669" s="35"/>
      <c r="Z2669" s="36"/>
      <c r="AA2669" s="37"/>
      <c r="AB2669" s="38"/>
      <c r="AC2669" s="39"/>
    </row>
    <row r="2670" spans="1:29" ht="10.5" customHeight="1">
      <c r="A2670" s="25">
        <v>232489</v>
      </c>
      <c r="B2670" s="26" t="s">
        <v>3564</v>
      </c>
      <c r="C2670" s="27">
        <v>1</v>
      </c>
      <c r="D2670" s="27" t="s">
        <v>26</v>
      </c>
      <c r="E2670" s="28">
        <v>11889</v>
      </c>
      <c r="F2670" s="28">
        <v>11889</v>
      </c>
      <c r="G2670" s="28">
        <v>594.45000000000005</v>
      </c>
      <c r="H2670" s="28">
        <v>58</v>
      </c>
      <c r="I2670" s="28">
        <v>62</v>
      </c>
      <c r="J2670" s="29">
        <v>0.29050100000000001</v>
      </c>
      <c r="K2670" s="28">
        <v>58</v>
      </c>
      <c r="L2670" s="28">
        <v>62</v>
      </c>
      <c r="M2670" s="29">
        <v>0.29050100000000001</v>
      </c>
      <c r="N2670" s="30" t="s">
        <v>3565</v>
      </c>
      <c r="O2670" s="27">
        <v>84</v>
      </c>
      <c r="P2670" s="27">
        <v>8450</v>
      </c>
      <c r="Q2670" s="27" t="s">
        <v>3421</v>
      </c>
      <c r="R2670" s="31">
        <f>VLOOKUP(Q2670,[1]Страна!D$1:F$120,2,FALSE)</f>
        <v>0.05</v>
      </c>
      <c r="S2670" s="32" t="s">
        <v>28</v>
      </c>
      <c r="T2670" s="27" t="str">
        <f>VLOOKUP(S2670,[1]Страна!$A$2:$B$246,2,0)</f>
        <v>КИТАЙ</v>
      </c>
      <c r="W2670" s="40"/>
      <c r="X2670" s="35"/>
      <c r="Y2670" s="35"/>
      <c r="Z2670" s="36"/>
      <c r="AA2670" s="37"/>
      <c r="AB2670" s="38"/>
      <c r="AC2670" s="39"/>
    </row>
    <row r="2671" spans="1:29" ht="10.5" customHeight="1">
      <c r="A2671" s="25">
        <v>191034</v>
      </c>
      <c r="B2671" s="26" t="s">
        <v>3566</v>
      </c>
      <c r="C2671" s="27">
        <v>1</v>
      </c>
      <c r="D2671" s="27" t="s">
        <v>26</v>
      </c>
      <c r="E2671" s="28">
        <v>12742</v>
      </c>
      <c r="F2671" s="28">
        <v>12742</v>
      </c>
      <c r="G2671" s="28">
        <v>637.1</v>
      </c>
      <c r="H2671" s="28">
        <v>56</v>
      </c>
      <c r="I2671" s="28">
        <v>60</v>
      </c>
      <c r="J2671" s="29">
        <v>0.28459200000000001</v>
      </c>
      <c r="K2671" s="28">
        <v>56</v>
      </c>
      <c r="L2671" s="28">
        <v>60</v>
      </c>
      <c r="M2671" s="29">
        <f t="shared" ref="M2671:M2679" si="211">C2671*J2671</f>
        <v>0.28459200000000001</v>
      </c>
      <c r="N2671" s="30">
        <v>6901101803351</v>
      </c>
      <c r="O2671" s="27">
        <v>84</v>
      </c>
      <c r="P2671" s="27">
        <v>8450</v>
      </c>
      <c r="Q2671" s="27" t="s">
        <v>3421</v>
      </c>
      <c r="R2671" s="31">
        <f>VLOOKUP(Q2671,[1]Страна!D$1:F$120,2,FALSE)</f>
        <v>0.05</v>
      </c>
      <c r="S2671" s="32" t="s">
        <v>28</v>
      </c>
      <c r="T2671" s="27" t="str">
        <f>VLOOKUP(S2671,[1]Страна!$A$2:$B$246,2,0)</f>
        <v>КИТАЙ</v>
      </c>
      <c r="W2671" s="34"/>
      <c r="X2671" s="35"/>
      <c r="Y2671" s="35"/>
      <c r="Z2671" s="36"/>
      <c r="AA2671" s="37"/>
      <c r="AB2671" s="38"/>
      <c r="AC2671" s="39"/>
    </row>
    <row r="2672" spans="1:29" ht="10.5" customHeight="1">
      <c r="A2672" s="25">
        <v>191031</v>
      </c>
      <c r="B2672" s="26" t="s">
        <v>3567</v>
      </c>
      <c r="C2672" s="27">
        <v>1</v>
      </c>
      <c r="D2672" s="27" t="s">
        <v>26</v>
      </c>
      <c r="E2672" s="28">
        <v>13592</v>
      </c>
      <c r="F2672" s="28">
        <v>13592</v>
      </c>
      <c r="G2672" s="28">
        <v>679.6</v>
      </c>
      <c r="H2672" s="28">
        <v>58</v>
      </c>
      <c r="I2672" s="28">
        <v>62</v>
      </c>
      <c r="J2672" s="29">
        <v>0.30249999999999999</v>
      </c>
      <c r="K2672" s="28">
        <v>58</v>
      </c>
      <c r="L2672" s="28">
        <v>62</v>
      </c>
      <c r="M2672" s="29">
        <f t="shared" si="211"/>
        <v>0.30249999999999999</v>
      </c>
      <c r="N2672" s="30">
        <v>6901101803382</v>
      </c>
      <c r="O2672" s="27">
        <v>84</v>
      </c>
      <c r="P2672" s="27">
        <v>8450</v>
      </c>
      <c r="Q2672" s="27" t="s">
        <v>3421</v>
      </c>
      <c r="R2672" s="31">
        <f>VLOOKUP(Q2672,[1]Страна!D$1:F$120,2,FALSE)</f>
        <v>0.05</v>
      </c>
      <c r="S2672" s="32" t="s">
        <v>28</v>
      </c>
      <c r="T2672" s="27" t="str">
        <f>VLOOKUP(S2672,[1]Страна!$A$2:$B$246,2,0)</f>
        <v>КИТАЙ</v>
      </c>
      <c r="W2672" s="34"/>
      <c r="X2672" s="35"/>
      <c r="Y2672" s="35"/>
      <c r="Z2672" s="36"/>
      <c r="AA2672" s="37"/>
      <c r="AB2672" s="38"/>
      <c r="AC2672" s="39"/>
    </row>
    <row r="2673" spans="1:29" ht="10.5" customHeight="1">
      <c r="A2673" s="25">
        <v>191032</v>
      </c>
      <c r="B2673" s="26" t="s">
        <v>3568</v>
      </c>
      <c r="C2673" s="27">
        <v>1</v>
      </c>
      <c r="D2673" s="27" t="s">
        <v>26</v>
      </c>
      <c r="E2673" s="28">
        <v>16193</v>
      </c>
      <c r="F2673" s="28">
        <v>16193</v>
      </c>
      <c r="G2673" s="28">
        <v>809.65000000000009</v>
      </c>
      <c r="H2673" s="28">
        <v>58</v>
      </c>
      <c r="I2673" s="28">
        <v>62</v>
      </c>
      <c r="J2673" s="29">
        <v>0.30201600000000001</v>
      </c>
      <c r="K2673" s="28">
        <v>58</v>
      </c>
      <c r="L2673" s="28">
        <v>62</v>
      </c>
      <c r="M2673" s="29">
        <f t="shared" si="211"/>
        <v>0.30201600000000001</v>
      </c>
      <c r="N2673" s="30">
        <v>0</v>
      </c>
      <c r="O2673" s="27">
        <v>84</v>
      </c>
      <c r="P2673" s="27">
        <v>8450</v>
      </c>
      <c r="Q2673" s="27" t="s">
        <v>3421</v>
      </c>
      <c r="R2673" s="31">
        <f>VLOOKUP(Q2673,[1]Страна!D$1:F$120,2,FALSE)</f>
        <v>0.05</v>
      </c>
      <c r="S2673" s="32" t="s">
        <v>28</v>
      </c>
      <c r="T2673" s="27" t="str">
        <f>VLOOKUP(S2673,[1]Страна!$A$2:$B$246,2,0)</f>
        <v>КИТАЙ</v>
      </c>
      <c r="W2673" s="34"/>
      <c r="X2673" s="35"/>
      <c r="Y2673" s="35"/>
      <c r="Z2673" s="36"/>
      <c r="AA2673" s="37"/>
      <c r="AB2673" s="38"/>
      <c r="AC2673" s="39"/>
    </row>
    <row r="2674" spans="1:29" ht="10.5" customHeight="1">
      <c r="A2674" s="25">
        <v>218115</v>
      </c>
      <c r="B2674" s="26" t="s">
        <v>3569</v>
      </c>
      <c r="C2674" s="27">
        <v>1</v>
      </c>
      <c r="D2674" s="27" t="s">
        <v>26</v>
      </c>
      <c r="E2674" s="28">
        <v>16949</v>
      </c>
      <c r="F2674" s="28">
        <v>16949</v>
      </c>
      <c r="G2674" s="28">
        <v>847.45</v>
      </c>
      <c r="H2674" s="28">
        <v>75</v>
      </c>
      <c r="I2674" s="28">
        <v>80</v>
      </c>
      <c r="J2674" s="29">
        <v>0.4</v>
      </c>
      <c r="K2674" s="28">
        <v>75</v>
      </c>
      <c r="L2674" s="28">
        <v>80</v>
      </c>
      <c r="M2674" s="29">
        <f t="shared" si="211"/>
        <v>0.4</v>
      </c>
      <c r="N2674" s="30">
        <v>0</v>
      </c>
      <c r="O2674" s="27">
        <v>84</v>
      </c>
      <c r="P2674" s="27">
        <v>8450</v>
      </c>
      <c r="Q2674" s="27" t="s">
        <v>3421</v>
      </c>
      <c r="R2674" s="31">
        <f>VLOOKUP(Q2674,[1]Страна!D$1:F$120,2,FALSE)</f>
        <v>0.05</v>
      </c>
      <c r="S2674" s="32" t="s">
        <v>28</v>
      </c>
      <c r="T2674" s="27" t="str">
        <f>VLOOKUP(S2674,[1]Страна!$A$2:$B$246,2,0)</f>
        <v>КИТАЙ</v>
      </c>
      <c r="W2674" s="34"/>
      <c r="X2674" s="35"/>
      <c r="Y2674" s="35"/>
      <c r="Z2674" s="36"/>
      <c r="AA2674" s="37"/>
      <c r="AB2674" s="38"/>
      <c r="AC2674" s="39"/>
    </row>
    <row r="2675" spans="1:29" ht="10.5" customHeight="1">
      <c r="A2675" s="25">
        <v>234907</v>
      </c>
      <c r="B2675" s="26" t="s">
        <v>3570</v>
      </c>
      <c r="C2675" s="27">
        <v>4</v>
      </c>
      <c r="D2675" s="27" t="s">
        <v>26</v>
      </c>
      <c r="E2675" s="28">
        <v>11635</v>
      </c>
      <c r="F2675" s="28">
        <v>46540</v>
      </c>
      <c r="G2675" s="28">
        <v>2327</v>
      </c>
      <c r="H2675" s="28">
        <v>60</v>
      </c>
      <c r="I2675" s="28">
        <v>64</v>
      </c>
      <c r="J2675" s="29">
        <v>0.28347</v>
      </c>
      <c r="K2675" s="28">
        <v>240</v>
      </c>
      <c r="L2675" s="28">
        <v>256</v>
      </c>
      <c r="M2675" s="29">
        <f t="shared" si="211"/>
        <v>1.13388</v>
      </c>
      <c r="N2675" s="30">
        <v>8050147020524</v>
      </c>
      <c r="O2675" s="27">
        <v>84</v>
      </c>
      <c r="P2675" s="27">
        <v>8450</v>
      </c>
      <c r="Q2675" s="27" t="s">
        <v>3421</v>
      </c>
      <c r="R2675" s="31">
        <f>VLOOKUP(Q2675,[1]Страна!D$1:F$120,2,FALSE)</f>
        <v>0.05</v>
      </c>
      <c r="S2675" s="32" t="s">
        <v>47</v>
      </c>
      <c r="T2675" s="27" t="str">
        <f>VLOOKUP(S2675,[1]Страна!$A$2:$B$246,2,0)</f>
        <v>РОССИЯ</v>
      </c>
      <c r="W2675" s="34"/>
      <c r="X2675" s="35"/>
      <c r="Y2675" s="35"/>
      <c r="Z2675" s="36"/>
      <c r="AA2675" s="37"/>
      <c r="AB2675" s="38"/>
      <c r="AC2675" s="39"/>
    </row>
    <row r="2676" spans="1:29" ht="10.5" customHeight="1">
      <c r="A2676" s="25">
        <v>220135</v>
      </c>
      <c r="B2676" s="26" t="s">
        <v>3571</v>
      </c>
      <c r="C2676" s="27">
        <v>4</v>
      </c>
      <c r="D2676" s="27" t="s">
        <v>26</v>
      </c>
      <c r="E2676" s="28">
        <v>12330</v>
      </c>
      <c r="F2676" s="28">
        <v>49320</v>
      </c>
      <c r="G2676" s="28">
        <v>2466</v>
      </c>
      <c r="H2676" s="28">
        <v>63</v>
      </c>
      <c r="I2676" s="28">
        <v>64</v>
      </c>
      <c r="J2676" s="29">
        <v>0.28347</v>
      </c>
      <c r="K2676" s="28">
        <v>252</v>
      </c>
      <c r="L2676" s="28">
        <v>256</v>
      </c>
      <c r="M2676" s="29">
        <f t="shared" si="211"/>
        <v>1.13388</v>
      </c>
      <c r="N2676" s="30">
        <v>8050147020531</v>
      </c>
      <c r="O2676" s="27">
        <v>84</v>
      </c>
      <c r="P2676" s="27">
        <v>8450</v>
      </c>
      <c r="Q2676" s="27" t="s">
        <v>3419</v>
      </c>
      <c r="R2676" s="31">
        <f>VLOOKUP(Q2676,[1]Страна!D$1:F$120,2,FALSE)</f>
        <v>0.05</v>
      </c>
      <c r="S2676" s="32" t="s">
        <v>47</v>
      </c>
      <c r="T2676" s="27" t="str">
        <f>VLOOKUP(S2676,[1]Страна!$A$2:$B$246,2,0)</f>
        <v>РОССИЯ</v>
      </c>
      <c r="W2676" s="34"/>
      <c r="X2676" s="35"/>
      <c r="Y2676" s="35"/>
      <c r="Z2676" s="36"/>
      <c r="AA2676" s="37"/>
      <c r="AB2676" s="38"/>
      <c r="AC2676" s="39"/>
    </row>
    <row r="2677" spans="1:29" ht="10.5" customHeight="1">
      <c r="A2677" s="25">
        <v>234910</v>
      </c>
      <c r="B2677" s="26" t="s">
        <v>3572</v>
      </c>
      <c r="C2677" s="27">
        <v>3</v>
      </c>
      <c r="D2677" s="27" t="s">
        <v>26</v>
      </c>
      <c r="E2677" s="28">
        <v>10410</v>
      </c>
      <c r="F2677" s="28">
        <v>31230</v>
      </c>
      <c r="G2677" s="28">
        <v>1561.5</v>
      </c>
      <c r="H2677" s="28">
        <v>62</v>
      </c>
      <c r="I2677" s="28">
        <v>64</v>
      </c>
      <c r="J2677" s="29">
        <v>0.28347</v>
      </c>
      <c r="K2677" s="28">
        <v>186</v>
      </c>
      <c r="L2677" s="28">
        <v>192</v>
      </c>
      <c r="M2677" s="29">
        <f t="shared" si="211"/>
        <v>0.85041</v>
      </c>
      <c r="N2677" s="30">
        <v>8050147020548</v>
      </c>
      <c r="O2677" s="27">
        <v>84</v>
      </c>
      <c r="P2677" s="27">
        <v>8450</v>
      </c>
      <c r="Q2677" s="27" t="s">
        <v>3421</v>
      </c>
      <c r="R2677" s="31">
        <f>VLOOKUP(Q2677,[1]Страна!D$1:F$120,2,FALSE)</f>
        <v>0.05</v>
      </c>
      <c r="S2677" s="32" t="s">
        <v>47</v>
      </c>
      <c r="T2677" s="27" t="str">
        <f>VLOOKUP(S2677,[1]Страна!$A$2:$B$246,2,0)</f>
        <v>РОССИЯ</v>
      </c>
      <c r="W2677" s="34"/>
      <c r="X2677" s="35"/>
      <c r="Y2677" s="35"/>
      <c r="Z2677" s="36"/>
      <c r="AA2677" s="37"/>
      <c r="AB2677" s="38"/>
      <c r="AC2677" s="39"/>
    </row>
    <row r="2678" spans="1:29" ht="10.5" customHeight="1">
      <c r="A2678" s="25">
        <v>234909</v>
      </c>
      <c r="B2678" s="26" t="s">
        <v>3573</v>
      </c>
      <c r="C2678" s="27">
        <v>4</v>
      </c>
      <c r="D2678" s="27" t="s">
        <v>26</v>
      </c>
      <c r="E2678" s="28">
        <v>10786</v>
      </c>
      <c r="F2678" s="28">
        <v>43144</v>
      </c>
      <c r="G2678" s="28">
        <v>2157.1999999999998</v>
      </c>
      <c r="H2678" s="28">
        <v>62</v>
      </c>
      <c r="I2678" s="28">
        <v>64</v>
      </c>
      <c r="J2678" s="29">
        <v>0.28347</v>
      </c>
      <c r="K2678" s="28">
        <v>248</v>
      </c>
      <c r="L2678" s="28">
        <v>256</v>
      </c>
      <c r="M2678" s="29">
        <f t="shared" si="211"/>
        <v>1.13388</v>
      </c>
      <c r="N2678" s="30">
        <v>8050147022412</v>
      </c>
      <c r="O2678" s="27">
        <v>84</v>
      </c>
      <c r="P2678" s="27">
        <v>8450</v>
      </c>
      <c r="Q2678" s="27" t="s">
        <v>3421</v>
      </c>
      <c r="R2678" s="31">
        <f>VLOOKUP(Q2678,[1]Страна!D$1:F$120,2,FALSE)</f>
        <v>0.05</v>
      </c>
      <c r="S2678" s="32" t="s">
        <v>47</v>
      </c>
      <c r="T2678" s="27" t="str">
        <f>VLOOKUP(S2678,[1]Страна!$A$2:$B$246,2,0)</f>
        <v>РОССИЯ</v>
      </c>
      <c r="W2678" s="34"/>
      <c r="X2678" s="35"/>
      <c r="Y2678" s="35"/>
      <c r="Z2678" s="36"/>
      <c r="AA2678" s="37"/>
      <c r="AB2678" s="38"/>
      <c r="AC2678" s="39"/>
    </row>
    <row r="2679" spans="1:29" ht="10.5" customHeight="1">
      <c r="A2679" s="25">
        <v>234908</v>
      </c>
      <c r="B2679" s="26" t="s">
        <v>3574</v>
      </c>
      <c r="C2679" s="27">
        <v>5</v>
      </c>
      <c r="D2679" s="27" t="s">
        <v>26</v>
      </c>
      <c r="E2679" s="28">
        <v>11270</v>
      </c>
      <c r="F2679" s="28">
        <v>56350</v>
      </c>
      <c r="G2679" s="28">
        <v>2817.5</v>
      </c>
      <c r="H2679" s="28">
        <v>60</v>
      </c>
      <c r="I2679" s="28">
        <v>64</v>
      </c>
      <c r="J2679" s="29">
        <v>0.28347</v>
      </c>
      <c r="K2679" s="28">
        <v>300</v>
      </c>
      <c r="L2679" s="28">
        <v>320</v>
      </c>
      <c r="M2679" s="29">
        <f t="shared" si="211"/>
        <v>1.4173499999999999</v>
      </c>
      <c r="N2679" s="30">
        <v>8050147022450</v>
      </c>
      <c r="O2679" s="27">
        <v>84</v>
      </c>
      <c r="P2679" s="27">
        <v>8450</v>
      </c>
      <c r="Q2679" s="27" t="s">
        <v>3421</v>
      </c>
      <c r="R2679" s="31">
        <f>VLOOKUP(Q2679,[1]Страна!D$1:F$120,2,FALSE)</f>
        <v>0.05</v>
      </c>
      <c r="S2679" s="32" t="s">
        <v>47</v>
      </c>
      <c r="T2679" s="27" t="str">
        <f>VLOOKUP(S2679,[1]Страна!$A$2:$B$246,2,0)</f>
        <v>РОССИЯ</v>
      </c>
      <c r="W2679" s="34"/>
      <c r="X2679" s="35"/>
      <c r="Y2679" s="35"/>
      <c r="Z2679" s="36"/>
      <c r="AA2679" s="37"/>
      <c r="AB2679" s="38"/>
      <c r="AC2679" s="39"/>
    </row>
    <row r="2680" spans="1:29" ht="10.5" customHeight="1">
      <c r="A2680" s="41">
        <v>243450</v>
      </c>
      <c r="B2680" s="42" t="s">
        <v>3575</v>
      </c>
      <c r="C2680" s="52">
        <v>1</v>
      </c>
      <c r="D2680" s="53" t="s">
        <v>26</v>
      </c>
      <c r="E2680" s="54">
        <v>12741</v>
      </c>
      <c r="F2680" s="54">
        <v>12741</v>
      </c>
      <c r="G2680" s="46">
        <v>637.05000000000007</v>
      </c>
      <c r="H2680" s="46">
        <v>50</v>
      </c>
      <c r="I2680" s="46">
        <v>54.4</v>
      </c>
      <c r="J2680" s="47">
        <v>0.27244800000000002</v>
      </c>
      <c r="K2680" s="46">
        <v>50</v>
      </c>
      <c r="L2680" s="46">
        <v>54.4</v>
      </c>
      <c r="M2680" s="47">
        <v>0.27244800000000002</v>
      </c>
      <c r="N2680" s="48" t="s">
        <v>3576</v>
      </c>
      <c r="O2680" s="49">
        <v>84</v>
      </c>
      <c r="P2680" s="49">
        <v>8450</v>
      </c>
      <c r="Q2680" s="49" t="s">
        <v>3421</v>
      </c>
      <c r="R2680" s="31">
        <f>VLOOKUP(Q2680,[1]Страна!D$1:F$120,2,FALSE)</f>
        <v>0.05</v>
      </c>
      <c r="S2680" s="51" t="s">
        <v>47</v>
      </c>
      <c r="T2680" s="27" t="str">
        <f>VLOOKUP(S2680,[1]Страна!$A$2:$B$246,2,0)</f>
        <v>РОССИЯ</v>
      </c>
      <c r="W2680" s="34"/>
      <c r="X2680" s="35"/>
      <c r="Y2680" s="35"/>
      <c r="Z2680" s="36"/>
      <c r="AA2680" s="37"/>
      <c r="AB2680" s="38"/>
      <c r="AC2680" s="39"/>
    </row>
    <row r="2681" spans="1:29" ht="10.5" customHeight="1">
      <c r="A2681" s="25">
        <v>221779</v>
      </c>
      <c r="B2681" s="26" t="s">
        <v>3577</v>
      </c>
      <c r="C2681" s="27">
        <v>1</v>
      </c>
      <c r="D2681" s="27" t="s">
        <v>26</v>
      </c>
      <c r="E2681" s="28">
        <v>15250</v>
      </c>
      <c r="F2681" s="28">
        <v>15250</v>
      </c>
      <c r="G2681" s="28">
        <v>762.5</v>
      </c>
      <c r="H2681" s="28">
        <v>67</v>
      </c>
      <c r="I2681" s="28">
        <v>72</v>
      </c>
      <c r="J2681" s="29">
        <v>0.32666000000000001</v>
      </c>
      <c r="K2681" s="28">
        <v>67</v>
      </c>
      <c r="L2681" s="28">
        <v>72</v>
      </c>
      <c r="M2681" s="29">
        <f>C2681*J2681</f>
        <v>0.32666000000000001</v>
      </c>
      <c r="N2681" s="30">
        <v>8007842891218</v>
      </c>
      <c r="O2681" s="27">
        <v>84</v>
      </c>
      <c r="P2681" s="27">
        <v>8450</v>
      </c>
      <c r="Q2681" s="27" t="s">
        <v>3419</v>
      </c>
      <c r="R2681" s="31">
        <f>VLOOKUP(Q2681,[1]Страна!D$1:F$120,2,FALSE)</f>
        <v>0.05</v>
      </c>
      <c r="S2681" s="32" t="s">
        <v>47</v>
      </c>
      <c r="T2681" s="27" t="str">
        <f>VLOOKUP(S2681,[1]Страна!$A$2:$B$246,2,0)</f>
        <v>РОССИЯ</v>
      </c>
      <c r="W2681" s="40"/>
      <c r="X2681" s="35"/>
      <c r="Y2681" s="35"/>
      <c r="Z2681" s="36"/>
      <c r="AA2681" s="37"/>
      <c r="AB2681" s="38"/>
      <c r="AC2681" s="39"/>
    </row>
    <row r="2682" spans="1:29" ht="10.5" customHeight="1">
      <c r="A2682" s="41">
        <v>61099</v>
      </c>
      <c r="B2682" s="42" t="s">
        <v>3578</v>
      </c>
      <c r="C2682" s="43">
        <v>1</v>
      </c>
      <c r="D2682" s="44" t="s">
        <v>26</v>
      </c>
      <c r="E2682" s="45">
        <v>15705</v>
      </c>
      <c r="F2682" s="45">
        <v>15705</v>
      </c>
      <c r="G2682" s="46">
        <v>785.25</v>
      </c>
      <c r="H2682" s="46">
        <v>58</v>
      </c>
      <c r="I2682" s="46">
        <v>63</v>
      </c>
      <c r="J2682" s="47">
        <v>0.28328999999999999</v>
      </c>
      <c r="K2682" s="46">
        <v>58</v>
      </c>
      <c r="L2682" s="46">
        <v>63</v>
      </c>
      <c r="M2682" s="47">
        <v>0.28328999999999999</v>
      </c>
      <c r="N2682" s="48" t="s">
        <v>3579</v>
      </c>
      <c r="O2682" s="49">
        <v>84</v>
      </c>
      <c r="P2682" s="49">
        <v>8450</v>
      </c>
      <c r="Q2682" s="49" t="s">
        <v>3421</v>
      </c>
      <c r="R2682" s="50">
        <v>0.05</v>
      </c>
      <c r="S2682" s="51" t="s">
        <v>3527</v>
      </c>
      <c r="T2682" s="27" t="str">
        <f>VLOOKUP(S2682,[1]Страна!$A$2:$B$246,2,0)</f>
        <v>СЛОВАКИЯ</v>
      </c>
      <c r="W2682" s="34"/>
      <c r="X2682" s="35"/>
      <c r="Y2682" s="35"/>
      <c r="Z2682" s="36"/>
      <c r="AA2682" s="37"/>
      <c r="AB2682" s="38"/>
      <c r="AC2682" s="39"/>
    </row>
    <row r="2683" spans="1:29" ht="10.5" customHeight="1">
      <c r="A2683" s="25">
        <v>175467</v>
      </c>
      <c r="B2683" s="26" t="s">
        <v>3580</v>
      </c>
      <c r="C2683" s="27">
        <v>3</v>
      </c>
      <c r="D2683" s="27" t="s">
        <v>26</v>
      </c>
      <c r="E2683" s="28">
        <v>14985</v>
      </c>
      <c r="F2683" s="28">
        <v>44955</v>
      </c>
      <c r="G2683" s="28">
        <v>2247.75</v>
      </c>
      <c r="H2683" s="28">
        <v>56</v>
      </c>
      <c r="I2683" s="28">
        <v>60</v>
      </c>
      <c r="J2683" s="29">
        <v>0.27323999999999998</v>
      </c>
      <c r="K2683" s="28">
        <v>168</v>
      </c>
      <c r="L2683" s="28">
        <v>180</v>
      </c>
      <c r="M2683" s="29">
        <f>C2683*J2683</f>
        <v>0.81972</v>
      </c>
      <c r="N2683" s="30">
        <v>8007842877069</v>
      </c>
      <c r="O2683" s="27">
        <v>84</v>
      </c>
      <c r="P2683" s="27">
        <v>8450</v>
      </c>
      <c r="Q2683" s="27" t="s">
        <v>3421</v>
      </c>
      <c r="R2683" s="31">
        <f>VLOOKUP(Q2683,[1]Страна!D$1:F$120,2,FALSE)</f>
        <v>0.05</v>
      </c>
      <c r="S2683" s="32" t="s">
        <v>3527</v>
      </c>
      <c r="T2683" s="27" t="str">
        <f>VLOOKUP(S2683,[1]Страна!$A$2:$B$246,2,0)</f>
        <v>СЛОВАКИЯ</v>
      </c>
      <c r="W2683" s="40"/>
      <c r="X2683" s="35"/>
      <c r="Y2683" s="35"/>
      <c r="Z2683" s="36"/>
      <c r="AA2683" s="37"/>
      <c r="AB2683" s="38"/>
      <c r="AC2683" s="39"/>
    </row>
    <row r="2684" spans="1:29" ht="10.5" customHeight="1">
      <c r="A2684" s="25">
        <v>183653</v>
      </c>
      <c r="B2684" s="26" t="s">
        <v>3581</v>
      </c>
      <c r="C2684" s="27">
        <v>2</v>
      </c>
      <c r="D2684" s="27" t="s">
        <v>26</v>
      </c>
      <c r="E2684" s="28">
        <v>15210</v>
      </c>
      <c r="F2684" s="28">
        <v>30420</v>
      </c>
      <c r="G2684" s="28">
        <v>614.48399999999992</v>
      </c>
      <c r="H2684" s="28">
        <v>58</v>
      </c>
      <c r="I2684" s="28">
        <v>60</v>
      </c>
      <c r="J2684" s="29">
        <v>0.31724999999999998</v>
      </c>
      <c r="K2684" s="28">
        <v>116</v>
      </c>
      <c r="L2684" s="28">
        <v>120</v>
      </c>
      <c r="M2684" s="29">
        <v>0.63449999999999995</v>
      </c>
      <c r="N2684" s="30">
        <v>0</v>
      </c>
      <c r="O2684" s="27">
        <v>84</v>
      </c>
      <c r="P2684" s="27">
        <v>8450</v>
      </c>
      <c r="Q2684" s="27" t="s">
        <v>3421</v>
      </c>
      <c r="R2684" s="31">
        <f>VLOOKUP(Q2684,[1]Страна!D$1:F$120,2,FALSE)</f>
        <v>0.05</v>
      </c>
      <c r="S2684" s="32" t="s">
        <v>3527</v>
      </c>
      <c r="T2684" s="27" t="str">
        <f>VLOOKUP(S2684,[1]Страна!$A$2:$B$246,2,0)</f>
        <v>СЛОВАКИЯ</v>
      </c>
      <c r="W2684" s="34"/>
      <c r="X2684" s="35"/>
      <c r="Y2684" s="35"/>
      <c r="Z2684" s="36"/>
      <c r="AA2684" s="37"/>
      <c r="AB2684" s="38"/>
      <c r="AC2684" s="39"/>
    </row>
    <row r="2685" spans="1:29" ht="10.5" customHeight="1">
      <c r="A2685" s="25">
        <v>104449</v>
      </c>
      <c r="B2685" s="26" t="s">
        <v>3582</v>
      </c>
      <c r="C2685" s="27">
        <v>2</v>
      </c>
      <c r="D2685" s="27" t="s">
        <v>26</v>
      </c>
      <c r="E2685" s="28">
        <v>16165</v>
      </c>
      <c r="F2685" s="28">
        <v>32330</v>
      </c>
      <c r="G2685" s="28">
        <v>1616.5</v>
      </c>
      <c r="H2685" s="28">
        <v>62</v>
      </c>
      <c r="I2685" s="28">
        <v>68</v>
      </c>
      <c r="J2685" s="29">
        <v>0.29365599999999997</v>
      </c>
      <c r="K2685" s="28">
        <v>124</v>
      </c>
      <c r="L2685" s="28">
        <v>136</v>
      </c>
      <c r="M2685" s="29">
        <f>C2685*J2685</f>
        <v>0.58731199999999995</v>
      </c>
      <c r="N2685" s="30">
        <v>8007842877120</v>
      </c>
      <c r="O2685" s="27">
        <v>84</v>
      </c>
      <c r="P2685" s="27">
        <v>8450</v>
      </c>
      <c r="Q2685" s="27" t="s">
        <v>3421</v>
      </c>
      <c r="R2685" s="31">
        <f>VLOOKUP(Q2685,[1]Страна!D$1:F$120,2,FALSE)</f>
        <v>0.05</v>
      </c>
      <c r="S2685" s="32" t="s">
        <v>3527</v>
      </c>
      <c r="T2685" s="27" t="str">
        <f>VLOOKUP(S2685,[1]Страна!$A$2:$B$246,2,0)</f>
        <v>СЛОВАКИЯ</v>
      </c>
      <c r="W2685" s="34"/>
      <c r="X2685" s="35"/>
      <c r="Y2685" s="35"/>
      <c r="Z2685" s="36"/>
      <c r="AA2685" s="37"/>
      <c r="AB2685" s="38"/>
      <c r="AC2685" s="39"/>
    </row>
    <row r="2686" spans="1:29" ht="10.5" customHeight="1">
      <c r="A2686" s="25">
        <v>104450</v>
      </c>
      <c r="B2686" s="26" t="s">
        <v>3583</v>
      </c>
      <c r="C2686" s="27">
        <v>7</v>
      </c>
      <c r="D2686" s="27" t="s">
        <v>26</v>
      </c>
      <c r="E2686" s="28">
        <v>19715</v>
      </c>
      <c r="F2686" s="28">
        <v>138005</v>
      </c>
      <c r="G2686" s="28">
        <v>6900.25</v>
      </c>
      <c r="H2686" s="28">
        <v>62</v>
      </c>
      <c r="I2686" s="28">
        <v>67</v>
      </c>
      <c r="J2686" s="29">
        <v>0.281248</v>
      </c>
      <c r="K2686" s="28">
        <v>434</v>
      </c>
      <c r="L2686" s="28">
        <v>469</v>
      </c>
      <c r="M2686" s="29">
        <v>1.968736</v>
      </c>
      <c r="N2686" s="30">
        <v>0</v>
      </c>
      <c r="O2686" s="27">
        <v>84</v>
      </c>
      <c r="P2686" s="27">
        <v>8450</v>
      </c>
      <c r="Q2686" s="27" t="s">
        <v>3419</v>
      </c>
      <c r="R2686" s="31">
        <f>VLOOKUP(Q2686,[1]Страна!D$1:F$120,2,FALSE)</f>
        <v>0.05</v>
      </c>
      <c r="S2686" s="32" t="s">
        <v>3527</v>
      </c>
      <c r="T2686" s="27" t="str">
        <f>VLOOKUP(S2686,[1]Страна!$A$2:$B$246,2,0)</f>
        <v>СЛОВАКИЯ</v>
      </c>
      <c r="W2686" s="34"/>
      <c r="X2686" s="35"/>
      <c r="Y2686" s="35"/>
      <c r="Z2686" s="36"/>
      <c r="AA2686" s="37"/>
      <c r="AB2686" s="38"/>
      <c r="AC2686" s="39"/>
    </row>
    <row r="2687" spans="1:29" ht="10.5" customHeight="1">
      <c r="A2687" s="25">
        <v>9234</v>
      </c>
      <c r="B2687" s="26" t="s">
        <v>3584</v>
      </c>
      <c r="C2687" s="27">
        <v>2</v>
      </c>
      <c r="D2687" s="27" t="s">
        <v>26</v>
      </c>
      <c r="E2687" s="28">
        <v>12883</v>
      </c>
      <c r="F2687" s="28">
        <f>C2687*E2687</f>
        <v>25766</v>
      </c>
      <c r="G2687" s="28">
        <f>F2687*R2687</f>
        <v>1288.3000000000002</v>
      </c>
      <c r="H2687" s="28">
        <v>64.5</v>
      </c>
      <c r="I2687" s="28">
        <v>70</v>
      </c>
      <c r="J2687" s="29">
        <v>0.34560000000000002</v>
      </c>
      <c r="K2687" s="28">
        <f>H2687*C2687</f>
        <v>129</v>
      </c>
      <c r="L2687" s="28">
        <f>I2687*C2687</f>
        <v>140</v>
      </c>
      <c r="M2687" s="29">
        <f>J2687*C2687</f>
        <v>0.69120000000000004</v>
      </c>
      <c r="N2687" s="30" t="s">
        <v>3585</v>
      </c>
      <c r="O2687" s="27">
        <v>84</v>
      </c>
      <c r="P2687" s="27">
        <v>8450</v>
      </c>
      <c r="Q2687" s="27" t="s">
        <v>3421</v>
      </c>
      <c r="R2687" s="31">
        <f>VLOOKUP(Q2687,[1]Страна!D$1:F$120,2,FALSE)</f>
        <v>0.05</v>
      </c>
      <c r="S2687" s="32" t="s">
        <v>47</v>
      </c>
      <c r="T2687" s="27" t="str">
        <f>VLOOKUP(S2687,[1]Страна!$A$2:$B$246,2,0)</f>
        <v>РОССИЯ</v>
      </c>
      <c r="W2687" s="34"/>
      <c r="X2687" s="35"/>
      <c r="Y2687" s="35"/>
      <c r="Z2687" s="36"/>
      <c r="AA2687" s="37"/>
      <c r="AB2687" s="38"/>
      <c r="AC2687" s="39"/>
    </row>
    <row r="2688" spans="1:29" ht="10.5" customHeight="1">
      <c r="A2688" s="25">
        <v>6987</v>
      </c>
      <c r="B2688" s="26" t="s">
        <v>3586</v>
      </c>
      <c r="C2688" s="27">
        <v>1</v>
      </c>
      <c r="D2688" s="27" t="s">
        <v>26</v>
      </c>
      <c r="E2688" s="28">
        <v>11826</v>
      </c>
      <c r="F2688" s="28">
        <f>C2688*E2688</f>
        <v>11826</v>
      </c>
      <c r="G2688" s="28">
        <f>F2688*R2688</f>
        <v>591.30000000000007</v>
      </c>
      <c r="H2688" s="28">
        <v>60</v>
      </c>
      <c r="I2688" s="28">
        <v>64.5</v>
      </c>
      <c r="J2688" s="29">
        <v>0.353076</v>
      </c>
      <c r="K2688" s="28">
        <f>H2688*C2688</f>
        <v>60</v>
      </c>
      <c r="L2688" s="28">
        <f>I2688*C2688</f>
        <v>64.5</v>
      </c>
      <c r="M2688" s="29">
        <f>J2688*C2688</f>
        <v>0.353076</v>
      </c>
      <c r="N2688" s="30">
        <v>0</v>
      </c>
      <c r="O2688" s="27">
        <v>84</v>
      </c>
      <c r="P2688" s="27">
        <v>8450</v>
      </c>
      <c r="Q2688" s="27" t="s">
        <v>3421</v>
      </c>
      <c r="R2688" s="31">
        <f>VLOOKUP(Q2688,[1]Страна!D$1:F$120,2,FALSE)</f>
        <v>0.05</v>
      </c>
      <c r="S2688" s="32" t="s">
        <v>47</v>
      </c>
      <c r="T2688" s="27" t="str">
        <f>VLOOKUP(S2688,[1]Страна!$A$2:$B$246,2,0)</f>
        <v>РОССИЯ</v>
      </c>
      <c r="W2688" s="34"/>
      <c r="X2688" s="35"/>
      <c r="Y2688" s="35"/>
      <c r="Z2688" s="36"/>
      <c r="AA2688" s="37"/>
      <c r="AB2688" s="38"/>
      <c r="AC2688" s="39"/>
    </row>
    <row r="2689" spans="1:29" ht="10.5" customHeight="1">
      <c r="A2689" s="25">
        <v>1165</v>
      </c>
      <c r="B2689" s="26" t="s">
        <v>3587</v>
      </c>
      <c r="C2689" s="27">
        <v>3</v>
      </c>
      <c r="D2689" s="27" t="s">
        <v>26</v>
      </c>
      <c r="E2689" s="28">
        <v>14861</v>
      </c>
      <c r="F2689" s="28">
        <v>44583</v>
      </c>
      <c r="G2689" s="28">
        <v>2229.15</v>
      </c>
      <c r="H2689" s="28">
        <v>64.5</v>
      </c>
      <c r="I2689" s="28">
        <v>60</v>
      </c>
      <c r="J2689" s="29">
        <v>0.35489999999999999</v>
      </c>
      <c r="K2689" s="28">
        <v>193.5</v>
      </c>
      <c r="L2689" s="28">
        <v>180</v>
      </c>
      <c r="M2689" s="29">
        <f t="shared" ref="M2689:M2694" si="212">C2689*J2689</f>
        <v>1.0647</v>
      </c>
      <c r="N2689" s="30">
        <v>0</v>
      </c>
      <c r="O2689" s="27">
        <v>84</v>
      </c>
      <c r="P2689" s="27">
        <v>8450</v>
      </c>
      <c r="Q2689" s="27" t="s">
        <v>3421</v>
      </c>
      <c r="R2689" s="31">
        <f>VLOOKUP(Q2689,[1]Страна!D$1:F$120,2,FALSE)</f>
        <v>0.05</v>
      </c>
      <c r="S2689" s="32" t="s">
        <v>47</v>
      </c>
      <c r="T2689" s="27" t="str">
        <f>VLOOKUP(S2689,[1]Страна!$A$2:$B$246,2,0)</f>
        <v>РОССИЯ</v>
      </c>
      <c r="W2689" s="34"/>
      <c r="X2689" s="35"/>
      <c r="Y2689" s="35"/>
      <c r="Z2689" s="36"/>
      <c r="AA2689" s="37"/>
      <c r="AB2689" s="38"/>
      <c r="AC2689" s="39"/>
    </row>
    <row r="2690" spans="1:29" ht="10.5" customHeight="1">
      <c r="A2690" s="25">
        <v>40085</v>
      </c>
      <c r="B2690" s="26" t="s">
        <v>3588</v>
      </c>
      <c r="C2690" s="27">
        <v>3</v>
      </c>
      <c r="D2690" s="27" t="s">
        <v>26</v>
      </c>
      <c r="E2690" s="28">
        <v>15940</v>
      </c>
      <c r="F2690" s="28">
        <v>47820</v>
      </c>
      <c r="G2690" s="28">
        <v>2391</v>
      </c>
      <c r="H2690" s="28">
        <v>66</v>
      </c>
      <c r="I2690" s="28">
        <v>68</v>
      </c>
      <c r="J2690" s="29">
        <v>0.33868999999999999</v>
      </c>
      <c r="K2690" s="28">
        <v>198</v>
      </c>
      <c r="L2690" s="28">
        <v>204</v>
      </c>
      <c r="M2690" s="29">
        <f t="shared" si="212"/>
        <v>1.01607</v>
      </c>
      <c r="N2690" s="30">
        <v>0</v>
      </c>
      <c r="O2690" s="27">
        <v>84</v>
      </c>
      <c r="P2690" s="27">
        <v>8450</v>
      </c>
      <c r="Q2690" s="27" t="s">
        <v>3419</v>
      </c>
      <c r="R2690" s="31">
        <f>VLOOKUP(Q2690,[1]Страна!D$1:F$120,2,FALSE)</f>
        <v>0.05</v>
      </c>
      <c r="S2690" s="32" t="s">
        <v>47</v>
      </c>
      <c r="T2690" s="27" t="str">
        <f>VLOOKUP(S2690,[1]Страна!$A$2:$B$246,2,0)</f>
        <v>РОССИЯ</v>
      </c>
      <c r="W2690" s="34"/>
      <c r="X2690" s="35"/>
      <c r="Y2690" s="35"/>
      <c r="Z2690" s="36"/>
      <c r="AA2690" s="37"/>
      <c r="AB2690" s="38"/>
      <c r="AC2690" s="39"/>
    </row>
    <row r="2691" spans="1:29" ht="10.5" customHeight="1">
      <c r="A2691" s="25">
        <v>3677</v>
      </c>
      <c r="B2691" s="26" t="s">
        <v>3589</v>
      </c>
      <c r="C2691" s="27">
        <v>2</v>
      </c>
      <c r="D2691" s="27" t="s">
        <v>26</v>
      </c>
      <c r="E2691" s="28">
        <v>9498</v>
      </c>
      <c r="F2691" s="28">
        <v>18996</v>
      </c>
      <c r="G2691" s="28">
        <v>949.8</v>
      </c>
      <c r="H2691" s="28">
        <v>62.5</v>
      </c>
      <c r="I2691" s="28">
        <v>65</v>
      </c>
      <c r="J2691" s="29">
        <v>0.28983500000000001</v>
      </c>
      <c r="K2691" s="28">
        <v>125</v>
      </c>
      <c r="L2691" s="28">
        <v>130</v>
      </c>
      <c r="M2691" s="29">
        <f t="shared" si="212"/>
        <v>0.57967000000000002</v>
      </c>
      <c r="N2691" s="30">
        <v>8007842629088</v>
      </c>
      <c r="O2691" s="27">
        <v>84</v>
      </c>
      <c r="P2691" s="27">
        <v>8450</v>
      </c>
      <c r="Q2691" s="27" t="s">
        <v>3421</v>
      </c>
      <c r="R2691" s="31">
        <f>VLOOKUP(Q2691,[1]Страна!D$1:F$120,2,FALSE)</f>
        <v>0.05</v>
      </c>
      <c r="S2691" s="32" t="s">
        <v>47</v>
      </c>
      <c r="T2691" s="27" t="str">
        <f>VLOOKUP(S2691,[1]Страна!$A$2:$B$246,2,0)</f>
        <v>РОССИЯ</v>
      </c>
      <c r="W2691" s="34"/>
      <c r="X2691" s="35"/>
      <c r="Y2691" s="35"/>
      <c r="Z2691" s="36"/>
      <c r="AA2691" s="37"/>
      <c r="AB2691" s="38"/>
      <c r="AC2691" s="39"/>
    </row>
    <row r="2692" spans="1:29" ht="10.5" customHeight="1">
      <c r="A2692" s="25">
        <v>1590</v>
      </c>
      <c r="B2692" s="26" t="s">
        <v>3590</v>
      </c>
      <c r="C2692" s="27">
        <v>5</v>
      </c>
      <c r="D2692" s="27" t="s">
        <v>26</v>
      </c>
      <c r="E2692" s="28">
        <v>9844</v>
      </c>
      <c r="F2692" s="28">
        <v>49220</v>
      </c>
      <c r="G2692" s="28">
        <v>2461</v>
      </c>
      <c r="H2692" s="28">
        <v>62.5</v>
      </c>
      <c r="I2692" s="28">
        <v>65</v>
      </c>
      <c r="J2692" s="29">
        <v>0.29575000000000001</v>
      </c>
      <c r="K2692" s="28">
        <v>312.5</v>
      </c>
      <c r="L2692" s="28">
        <v>325</v>
      </c>
      <c r="M2692" s="29">
        <f t="shared" si="212"/>
        <v>1.47875</v>
      </c>
      <c r="N2692" s="30">
        <v>8007842629101</v>
      </c>
      <c r="O2692" s="27">
        <v>84</v>
      </c>
      <c r="P2692" s="27">
        <v>8450</v>
      </c>
      <c r="Q2692" s="27" t="s">
        <v>3421</v>
      </c>
      <c r="R2692" s="31">
        <f>VLOOKUP(Q2692,[1]Страна!D$1:F$120,2,FALSE)</f>
        <v>0.05</v>
      </c>
      <c r="S2692" s="32" t="s">
        <v>47</v>
      </c>
      <c r="T2692" s="27" t="str">
        <f>VLOOKUP(S2692,[1]Страна!$A$2:$B$246,2,0)</f>
        <v>РОССИЯ</v>
      </c>
      <c r="W2692" s="34"/>
      <c r="X2692" s="35"/>
      <c r="Y2692" s="35"/>
      <c r="Z2692" s="36"/>
      <c r="AA2692" s="37"/>
      <c r="AB2692" s="38"/>
      <c r="AC2692" s="39"/>
    </row>
    <row r="2693" spans="1:29" ht="10.5" customHeight="1">
      <c r="A2693" s="25">
        <v>28968</v>
      </c>
      <c r="B2693" s="26" t="s">
        <v>3591</v>
      </c>
      <c r="C2693" s="27">
        <v>5</v>
      </c>
      <c r="D2693" s="27" t="s">
        <v>26</v>
      </c>
      <c r="E2693" s="28">
        <v>11016</v>
      </c>
      <c r="F2693" s="28">
        <v>55080</v>
      </c>
      <c r="G2693" s="28">
        <v>2754</v>
      </c>
      <c r="H2693" s="28">
        <v>62.5</v>
      </c>
      <c r="I2693" s="28">
        <v>66</v>
      </c>
      <c r="J2693" s="29">
        <v>0.25612800000000002</v>
      </c>
      <c r="K2693" s="28">
        <v>312.5</v>
      </c>
      <c r="L2693" s="28">
        <v>330</v>
      </c>
      <c r="M2693" s="29">
        <f t="shared" si="212"/>
        <v>1.28064</v>
      </c>
      <c r="N2693" s="30">
        <v>8007842767728</v>
      </c>
      <c r="O2693" s="27">
        <v>84</v>
      </c>
      <c r="P2693" s="27">
        <v>8450</v>
      </c>
      <c r="Q2693" s="27" t="s">
        <v>3421</v>
      </c>
      <c r="R2693" s="31">
        <f>VLOOKUP(Q2693,[1]Страна!D$1:F$120,2,FALSE)</f>
        <v>0.05</v>
      </c>
      <c r="S2693" s="32" t="s">
        <v>47</v>
      </c>
      <c r="T2693" s="27" t="str">
        <f>VLOOKUP(S2693,[1]Страна!$A$2:$B$246,2,0)</f>
        <v>РОССИЯ</v>
      </c>
      <c r="W2693" s="34"/>
      <c r="X2693" s="35"/>
      <c r="Y2693" s="35"/>
      <c r="Z2693" s="36"/>
      <c r="AA2693" s="37"/>
      <c r="AB2693" s="38"/>
      <c r="AC2693" s="39"/>
    </row>
    <row r="2694" spans="1:29" ht="10.5" customHeight="1">
      <c r="A2694" s="25">
        <v>3681</v>
      </c>
      <c r="B2694" s="26" t="s">
        <v>3592</v>
      </c>
      <c r="C2694" s="27">
        <v>4</v>
      </c>
      <c r="D2694" s="27" t="s">
        <v>26</v>
      </c>
      <c r="E2694" s="28">
        <v>9945</v>
      </c>
      <c r="F2694" s="28">
        <v>39780</v>
      </c>
      <c r="G2694" s="28">
        <v>1989</v>
      </c>
      <c r="H2694" s="28">
        <v>62</v>
      </c>
      <c r="I2694" s="28">
        <v>64</v>
      </c>
      <c r="J2694" s="29">
        <v>0.27767999999999998</v>
      </c>
      <c r="K2694" s="28">
        <v>248</v>
      </c>
      <c r="L2694" s="28">
        <v>256</v>
      </c>
      <c r="M2694" s="29">
        <f t="shared" si="212"/>
        <v>1.1107199999999999</v>
      </c>
      <c r="N2694" s="30">
        <v>8007842629064</v>
      </c>
      <c r="O2694" s="27">
        <v>84</v>
      </c>
      <c r="P2694" s="27">
        <v>8450</v>
      </c>
      <c r="Q2694" s="27" t="s">
        <v>3421</v>
      </c>
      <c r="R2694" s="31">
        <f>VLOOKUP(Q2694,[1]Страна!D$1:F$120,2,FALSE)</f>
        <v>0.05</v>
      </c>
      <c r="S2694" s="32" t="s">
        <v>47</v>
      </c>
      <c r="T2694" s="27" t="str">
        <f>VLOOKUP(S2694,[1]Страна!$A$2:$B$246,2,0)</f>
        <v>РОССИЯ</v>
      </c>
      <c r="W2694" s="34"/>
      <c r="X2694" s="35"/>
      <c r="Y2694" s="35"/>
      <c r="Z2694" s="36"/>
      <c r="AA2694" s="37"/>
      <c r="AB2694" s="38"/>
      <c r="AC2694" s="39"/>
    </row>
    <row r="2695" spans="1:29" ht="10.5" customHeight="1">
      <c r="A2695" s="25">
        <v>1266</v>
      </c>
      <c r="B2695" s="26" t="s">
        <v>3593</v>
      </c>
      <c r="C2695" s="27">
        <v>2</v>
      </c>
      <c r="D2695" s="27" t="s">
        <v>26</v>
      </c>
      <c r="E2695" s="28">
        <v>12068</v>
      </c>
      <c r="F2695" s="28">
        <v>24136</v>
      </c>
      <c r="G2695" s="28">
        <v>1206.8</v>
      </c>
      <c r="H2695" s="28">
        <v>58</v>
      </c>
      <c r="I2695" s="28">
        <v>60</v>
      </c>
      <c r="J2695" s="29">
        <v>0.29206500000000002</v>
      </c>
      <c r="K2695" s="28">
        <v>116</v>
      </c>
      <c r="L2695" s="28">
        <v>120</v>
      </c>
      <c r="M2695" s="29">
        <v>0.58413000000000004</v>
      </c>
      <c r="N2695" s="30">
        <v>0</v>
      </c>
      <c r="O2695" s="27">
        <v>84</v>
      </c>
      <c r="P2695" s="27">
        <v>8450</v>
      </c>
      <c r="Q2695" s="27" t="s">
        <v>3421</v>
      </c>
      <c r="R2695" s="31">
        <f>VLOOKUP(Q2695,[1]Страна!D$1:F$120,2,FALSE)</f>
        <v>0.05</v>
      </c>
      <c r="S2695" s="32" t="s">
        <v>47</v>
      </c>
      <c r="T2695" s="27" t="str">
        <f>VLOOKUP(S2695,[1]Страна!$A$2:$B$246,2,0)</f>
        <v>РОССИЯ</v>
      </c>
      <c r="W2695" s="34"/>
      <c r="X2695" s="35"/>
      <c r="Y2695" s="35"/>
      <c r="Z2695" s="36"/>
      <c r="AA2695" s="37"/>
      <c r="AB2695" s="38"/>
      <c r="AC2695" s="39"/>
    </row>
    <row r="2696" spans="1:29" ht="10.5" customHeight="1">
      <c r="A2696" s="25">
        <v>21280</v>
      </c>
      <c r="B2696" s="26" t="s">
        <v>3594</v>
      </c>
      <c r="C2696" s="27">
        <v>2</v>
      </c>
      <c r="D2696" s="27" t="s">
        <v>26</v>
      </c>
      <c r="E2696" s="28">
        <v>12475</v>
      </c>
      <c r="F2696" s="28">
        <v>24950</v>
      </c>
      <c r="G2696" s="28">
        <v>1247.5</v>
      </c>
      <c r="H2696" s="28">
        <v>62.5</v>
      </c>
      <c r="I2696" s="28">
        <v>65</v>
      </c>
      <c r="J2696" s="29">
        <v>0.29206500000000002</v>
      </c>
      <c r="K2696" s="28">
        <v>125</v>
      </c>
      <c r="L2696" s="28">
        <v>130</v>
      </c>
      <c r="M2696" s="29">
        <f>C2696*J2696</f>
        <v>0.58413000000000004</v>
      </c>
      <c r="N2696" s="30">
        <v>8007842752472</v>
      </c>
      <c r="O2696" s="27">
        <v>84</v>
      </c>
      <c r="P2696" s="27">
        <v>8450</v>
      </c>
      <c r="Q2696" s="27" t="s">
        <v>3421</v>
      </c>
      <c r="R2696" s="31">
        <f>VLOOKUP(Q2696,[1]Страна!D$1:F$120,2,FALSE)</f>
        <v>0.05</v>
      </c>
      <c r="S2696" s="32" t="s">
        <v>47</v>
      </c>
      <c r="T2696" s="27" t="str">
        <f>VLOOKUP(S2696,[1]Страна!$A$2:$B$246,2,0)</f>
        <v>РОССИЯ</v>
      </c>
      <c r="W2696" s="34"/>
      <c r="X2696" s="35"/>
      <c r="Y2696" s="35"/>
      <c r="Z2696" s="36"/>
      <c r="AA2696" s="37"/>
      <c r="AB2696" s="38"/>
      <c r="AC2696" s="39"/>
    </row>
    <row r="2697" spans="1:29" ht="10.5" customHeight="1">
      <c r="A2697" s="25">
        <v>39369</v>
      </c>
      <c r="B2697" s="26" t="s">
        <v>3595</v>
      </c>
      <c r="C2697" s="27">
        <v>3</v>
      </c>
      <c r="D2697" s="27" t="s">
        <v>26</v>
      </c>
      <c r="E2697" s="28">
        <v>11914</v>
      </c>
      <c r="F2697" s="28">
        <v>35742</v>
      </c>
      <c r="G2697" s="28">
        <v>1787.1000000000001</v>
      </c>
      <c r="H2697" s="28">
        <v>62.5</v>
      </c>
      <c r="I2697" s="28">
        <v>66</v>
      </c>
      <c r="J2697" s="29">
        <v>0.208896</v>
      </c>
      <c r="K2697" s="28">
        <v>187.5</v>
      </c>
      <c r="L2697" s="28">
        <v>198</v>
      </c>
      <c r="M2697" s="29">
        <f>C2697*J2697</f>
        <v>0.62668800000000002</v>
      </c>
      <c r="N2697" s="30">
        <v>8007842752489</v>
      </c>
      <c r="O2697" s="27">
        <v>84</v>
      </c>
      <c r="P2697" s="27">
        <v>8450</v>
      </c>
      <c r="Q2697" s="27" t="s">
        <v>3421</v>
      </c>
      <c r="R2697" s="31">
        <f>VLOOKUP(Q2697,[1]Страна!D$1:F$120,2,FALSE)</f>
        <v>0.05</v>
      </c>
      <c r="S2697" s="32" t="s">
        <v>47</v>
      </c>
      <c r="T2697" s="27" t="str">
        <f>VLOOKUP(S2697,[1]Страна!$A$2:$B$246,2,0)</f>
        <v>РОССИЯ</v>
      </c>
      <c r="W2697" s="34"/>
      <c r="X2697" s="35"/>
      <c r="Y2697" s="35"/>
      <c r="Z2697" s="36"/>
      <c r="AA2697" s="37"/>
      <c r="AB2697" s="38"/>
      <c r="AC2697" s="39"/>
    </row>
    <row r="2698" spans="1:29" ht="10.5" customHeight="1">
      <c r="A2698" s="25">
        <v>1661</v>
      </c>
      <c r="B2698" s="26" t="s">
        <v>3596</v>
      </c>
      <c r="C2698" s="27">
        <v>5</v>
      </c>
      <c r="D2698" s="27" t="s">
        <v>26</v>
      </c>
      <c r="E2698" s="28">
        <v>9640</v>
      </c>
      <c r="F2698" s="28">
        <v>48200</v>
      </c>
      <c r="G2698" s="28">
        <v>2410</v>
      </c>
      <c r="H2698" s="28">
        <v>52.5</v>
      </c>
      <c r="I2698" s="28">
        <v>55</v>
      </c>
      <c r="J2698" s="29">
        <v>0.2392</v>
      </c>
      <c r="K2698" s="28">
        <v>262.5</v>
      </c>
      <c r="L2698" s="28">
        <v>275</v>
      </c>
      <c r="M2698" s="29">
        <f>C2698*J2698</f>
        <v>1.196</v>
      </c>
      <c r="N2698" s="30">
        <v>8007842629156</v>
      </c>
      <c r="O2698" s="27">
        <v>84</v>
      </c>
      <c r="P2698" s="27">
        <v>8450</v>
      </c>
      <c r="Q2698" s="27" t="s">
        <v>3421</v>
      </c>
      <c r="R2698" s="31">
        <f>VLOOKUP(Q2698,[1]Страна!D$1:F$120,2,FALSE)</f>
        <v>0.05</v>
      </c>
      <c r="S2698" s="32" t="s">
        <v>47</v>
      </c>
      <c r="T2698" s="27" t="str">
        <f>VLOOKUP(S2698,[1]Страна!$A$2:$B$246,2,0)</f>
        <v>РОССИЯ</v>
      </c>
      <c r="W2698" s="34"/>
      <c r="X2698" s="35"/>
      <c r="Y2698" s="35"/>
      <c r="Z2698" s="36"/>
      <c r="AA2698" s="37"/>
      <c r="AB2698" s="38"/>
      <c r="AC2698" s="39"/>
    </row>
    <row r="2699" spans="1:29" ht="10.5" customHeight="1">
      <c r="A2699" s="41">
        <v>3682</v>
      </c>
      <c r="B2699" s="42" t="s">
        <v>3597</v>
      </c>
      <c r="C2699" s="43">
        <v>2</v>
      </c>
      <c r="D2699" s="44" t="s">
        <v>26</v>
      </c>
      <c r="E2699" s="45">
        <v>10530</v>
      </c>
      <c r="F2699" s="45">
        <v>21060</v>
      </c>
      <c r="G2699" s="46">
        <v>1053</v>
      </c>
      <c r="H2699" s="46">
        <v>57</v>
      </c>
      <c r="I2699" s="46">
        <v>61</v>
      </c>
      <c r="J2699" s="47">
        <v>0.26135999999999998</v>
      </c>
      <c r="K2699" s="46">
        <v>114</v>
      </c>
      <c r="L2699" s="46">
        <v>122</v>
      </c>
      <c r="M2699" s="47">
        <v>0.52271999999999996</v>
      </c>
      <c r="N2699" s="48" t="s">
        <v>3598</v>
      </c>
      <c r="O2699" s="49">
        <v>84</v>
      </c>
      <c r="P2699" s="49">
        <v>8450</v>
      </c>
      <c r="Q2699" s="49" t="s">
        <v>3421</v>
      </c>
      <c r="R2699" s="50">
        <v>0.05</v>
      </c>
      <c r="S2699" s="51" t="s">
        <v>47</v>
      </c>
      <c r="T2699" s="27" t="str">
        <f>VLOOKUP(S2699,[1]Страна!$A$2:$B$246,2,0)</f>
        <v>РОССИЯ</v>
      </c>
      <c r="W2699" s="34"/>
      <c r="X2699" s="35"/>
      <c r="Y2699" s="35"/>
      <c r="Z2699" s="36"/>
      <c r="AA2699" s="37"/>
      <c r="AB2699" s="38"/>
      <c r="AC2699" s="39"/>
    </row>
    <row r="2700" spans="1:29" ht="10.5" customHeight="1">
      <c r="A2700" s="25">
        <v>6990</v>
      </c>
      <c r="B2700" s="26" t="s">
        <v>3599</v>
      </c>
      <c r="C2700" s="27">
        <v>5</v>
      </c>
      <c r="D2700" s="27" t="s">
        <v>26</v>
      </c>
      <c r="E2700" s="28">
        <v>10660</v>
      </c>
      <c r="F2700" s="28">
        <v>53300</v>
      </c>
      <c r="G2700" s="28">
        <v>2665</v>
      </c>
      <c r="H2700" s="28">
        <v>59</v>
      </c>
      <c r="I2700" s="28">
        <v>60</v>
      </c>
      <c r="J2700" s="29">
        <v>0.24288000000000001</v>
      </c>
      <c r="K2700" s="28">
        <v>295</v>
      </c>
      <c r="L2700" s="28">
        <v>300</v>
      </c>
      <c r="M2700" s="29">
        <f>C2700*J2700</f>
        <v>1.2144000000000001</v>
      </c>
      <c r="N2700" s="30">
        <v>0</v>
      </c>
      <c r="O2700" s="27">
        <v>84</v>
      </c>
      <c r="P2700" s="27">
        <v>8450</v>
      </c>
      <c r="Q2700" s="27" t="s">
        <v>3421</v>
      </c>
      <c r="R2700" s="31">
        <f>VLOOKUP(Q2700,[1]Страна!D$1:F$120,2,FALSE)</f>
        <v>0.05</v>
      </c>
      <c r="S2700" s="32" t="s">
        <v>47</v>
      </c>
      <c r="T2700" s="27" t="str">
        <f>VLOOKUP(S2700,[1]Страна!$A$2:$B$246,2,0)</f>
        <v>РОССИЯ</v>
      </c>
      <c r="W2700" s="40"/>
      <c r="X2700" s="35"/>
      <c r="Y2700" s="35"/>
      <c r="Z2700" s="36"/>
      <c r="AA2700" s="37"/>
      <c r="AB2700" s="38"/>
      <c r="AC2700" s="39"/>
    </row>
    <row r="2701" spans="1:29" ht="10.5" customHeight="1">
      <c r="A2701" s="25">
        <v>6991</v>
      </c>
      <c r="B2701" s="26" t="s">
        <v>3600</v>
      </c>
      <c r="C2701" s="27">
        <v>3</v>
      </c>
      <c r="D2701" s="27" t="s">
        <v>26</v>
      </c>
      <c r="E2701" s="28">
        <v>10145</v>
      </c>
      <c r="F2701" s="28">
        <v>30435</v>
      </c>
      <c r="G2701" s="28">
        <v>1521.75</v>
      </c>
      <c r="H2701" s="28">
        <v>56</v>
      </c>
      <c r="I2701" s="28">
        <v>60</v>
      </c>
      <c r="J2701" s="29">
        <v>0.22926299999999999</v>
      </c>
      <c r="K2701" s="28">
        <v>168</v>
      </c>
      <c r="L2701" s="28">
        <v>180</v>
      </c>
      <c r="M2701" s="29">
        <f>C2701*J2701</f>
        <v>0.68778899999999998</v>
      </c>
      <c r="N2701" s="30">
        <v>8007842629217</v>
      </c>
      <c r="O2701" s="27">
        <v>84</v>
      </c>
      <c r="P2701" s="27">
        <v>8450</v>
      </c>
      <c r="Q2701" s="27" t="s">
        <v>3421</v>
      </c>
      <c r="R2701" s="31">
        <f>VLOOKUP(Q2701,[1]Страна!D$1:F$120,2,FALSE)</f>
        <v>0.05</v>
      </c>
      <c r="S2701" s="32" t="s">
        <v>47</v>
      </c>
      <c r="T2701" s="27" t="str">
        <f>VLOOKUP(S2701,[1]Страна!$A$2:$B$246,2,0)</f>
        <v>РОССИЯ</v>
      </c>
      <c r="W2701" s="34"/>
      <c r="X2701" s="35"/>
      <c r="Y2701" s="35"/>
      <c r="Z2701" s="36"/>
      <c r="AA2701" s="37"/>
      <c r="AB2701" s="38"/>
      <c r="AC2701" s="39"/>
    </row>
    <row r="2702" spans="1:29" ht="10.5" customHeight="1">
      <c r="A2702" s="25" t="s">
        <v>3601</v>
      </c>
      <c r="B2702" s="26" t="s">
        <v>3602</v>
      </c>
      <c r="C2702" s="27">
        <v>60</v>
      </c>
      <c r="D2702" s="27" t="s">
        <v>220</v>
      </c>
      <c r="E2702" s="28">
        <v>275</v>
      </c>
      <c r="F2702" s="28">
        <v>16500</v>
      </c>
      <c r="G2702" s="28"/>
      <c r="H2702" s="28">
        <f>K2702/C2702</f>
        <v>62</v>
      </c>
      <c r="I2702" s="28">
        <f>L2702/C2702</f>
        <v>65</v>
      </c>
      <c r="J2702" s="29"/>
      <c r="K2702" s="28">
        <v>3720</v>
      </c>
      <c r="L2702" s="28">
        <v>3900</v>
      </c>
      <c r="M2702" s="29"/>
      <c r="N2702" s="30"/>
      <c r="O2702" s="49">
        <v>84</v>
      </c>
      <c r="P2702" s="49">
        <v>8450</v>
      </c>
      <c r="Q2702" s="49" t="s">
        <v>3419</v>
      </c>
      <c r="R2702" s="31">
        <f>VLOOKUP(Q2702,[1]Страна!D$1:F$120,2,FALSE)</f>
        <v>0.05</v>
      </c>
      <c r="S2702" s="51" t="s">
        <v>28</v>
      </c>
      <c r="T2702" s="27" t="str">
        <f>VLOOKUP(S2702,[1]Страна!$A$2:$B$246,2,0)</f>
        <v>КИТАЙ</v>
      </c>
      <c r="W2702" s="34"/>
      <c r="X2702" s="35"/>
      <c r="Y2702" s="35"/>
      <c r="Z2702" s="36"/>
      <c r="AA2702" s="37"/>
      <c r="AB2702" s="38"/>
      <c r="AC2702" s="39"/>
    </row>
    <row r="2703" spans="1:29" ht="10.5" customHeight="1">
      <c r="A2703" s="25" t="s">
        <v>3603</v>
      </c>
      <c r="B2703" s="26" t="s">
        <v>3604</v>
      </c>
      <c r="C2703" s="27">
        <v>40</v>
      </c>
      <c r="D2703" s="27" t="s">
        <v>26</v>
      </c>
      <c r="E2703" s="28"/>
      <c r="F2703" s="28"/>
      <c r="G2703" s="28"/>
      <c r="H2703" s="28">
        <v>61</v>
      </c>
      <c r="I2703" s="28">
        <v>64</v>
      </c>
      <c r="J2703" s="29">
        <v>0.22950000000000001</v>
      </c>
      <c r="K2703" s="28">
        <f>H2703*C2703</f>
        <v>2440</v>
      </c>
      <c r="L2703" s="28">
        <f>I2703*C2703</f>
        <v>2560</v>
      </c>
      <c r="M2703" s="29">
        <f>J2703*C2703</f>
        <v>9.18</v>
      </c>
      <c r="N2703" s="30"/>
      <c r="O2703" s="27">
        <v>84</v>
      </c>
      <c r="P2703" s="27">
        <v>8450</v>
      </c>
      <c r="Q2703" s="27" t="s">
        <v>3421</v>
      </c>
      <c r="R2703" s="31">
        <f>VLOOKUP(Q2703,[1]Страна!D$1:F$120,2,FALSE)</f>
        <v>0.05</v>
      </c>
      <c r="S2703" s="32" t="s">
        <v>28</v>
      </c>
      <c r="T2703" s="27" t="str">
        <f>VLOOKUP(S2703,[1]Страна!$A$2:$B$246,2,0)</f>
        <v>КИТАЙ</v>
      </c>
      <c r="W2703" s="40"/>
      <c r="X2703" s="35"/>
      <c r="Y2703" s="35"/>
      <c r="Z2703" s="36"/>
      <c r="AA2703" s="37"/>
      <c r="AB2703" s="38"/>
      <c r="AC2703" s="39"/>
    </row>
    <row r="2704" spans="1:29" ht="10.5" customHeight="1">
      <c r="A2704" s="25" t="s">
        <v>3605</v>
      </c>
      <c r="B2704" s="26" t="s">
        <v>3606</v>
      </c>
      <c r="C2704" s="27">
        <v>30</v>
      </c>
      <c r="D2704" s="27" t="s">
        <v>26</v>
      </c>
      <c r="E2704" s="28"/>
      <c r="F2704" s="28"/>
      <c r="G2704" s="28"/>
      <c r="H2704" s="28">
        <v>61</v>
      </c>
      <c r="I2704" s="28">
        <v>64</v>
      </c>
      <c r="J2704" s="29">
        <v>0.22439999999999999</v>
      </c>
      <c r="K2704" s="28">
        <f>H2704*C2704</f>
        <v>1830</v>
      </c>
      <c r="L2704" s="28">
        <f>I2704*C2704</f>
        <v>1920</v>
      </c>
      <c r="M2704" s="29">
        <f>J2704*C2704</f>
        <v>6.7319999999999993</v>
      </c>
      <c r="N2704" s="30"/>
      <c r="O2704" s="27">
        <v>84</v>
      </c>
      <c r="P2704" s="27">
        <v>8450</v>
      </c>
      <c r="Q2704" s="27" t="s">
        <v>3421</v>
      </c>
      <c r="R2704" s="31">
        <f>VLOOKUP(Q2704,[1]Страна!D$1:F$120,2,FALSE)</f>
        <v>0.05</v>
      </c>
      <c r="S2704" s="32" t="s">
        <v>28</v>
      </c>
      <c r="T2704" s="27" t="str">
        <f>VLOOKUP(S2704,[1]Страна!$A$2:$B$246,2,0)</f>
        <v>КИТАЙ</v>
      </c>
      <c r="W2704" s="34"/>
      <c r="X2704" s="35"/>
      <c r="Y2704" s="35"/>
      <c r="Z2704" s="36"/>
      <c r="AA2704" s="37"/>
      <c r="AB2704" s="38"/>
      <c r="AC2704" s="39"/>
    </row>
    <row r="2705" spans="1:29" ht="10.5" customHeight="1">
      <c r="A2705" s="25">
        <v>28403</v>
      </c>
      <c r="B2705" s="26" t="s">
        <v>3607</v>
      </c>
      <c r="C2705" s="27">
        <v>1</v>
      </c>
      <c r="D2705" s="27" t="s">
        <v>1009</v>
      </c>
      <c r="E2705" s="28">
        <v>19729</v>
      </c>
      <c r="F2705" s="28">
        <v>19729</v>
      </c>
      <c r="G2705" s="28">
        <v>986.45</v>
      </c>
      <c r="H2705" s="28">
        <v>59</v>
      </c>
      <c r="I2705" s="28">
        <v>65</v>
      </c>
      <c r="J2705" s="29">
        <v>0.30887999999999999</v>
      </c>
      <c r="K2705" s="28">
        <v>59</v>
      </c>
      <c r="L2705" s="28">
        <v>65</v>
      </c>
      <c r="M2705" s="29">
        <f>C2705*J2705</f>
        <v>0.30887999999999999</v>
      </c>
      <c r="N2705" s="30">
        <v>8801031473199</v>
      </c>
      <c r="O2705" s="27">
        <v>84</v>
      </c>
      <c r="P2705" s="27">
        <v>8450</v>
      </c>
      <c r="Q2705" s="27" t="s">
        <v>3421</v>
      </c>
      <c r="R2705" s="31">
        <f>VLOOKUP(Q2705,[1]Страна!D$1:F$120,2,FALSE)</f>
        <v>0.05</v>
      </c>
      <c r="S2705" s="32" t="s">
        <v>47</v>
      </c>
      <c r="T2705" s="27" t="str">
        <f>VLOOKUP(S2705,[1]Страна!$A$2:$B$246,2,0)</f>
        <v>РОССИЯ</v>
      </c>
      <c r="W2705" s="34"/>
      <c r="X2705" s="35"/>
      <c r="Y2705" s="35"/>
      <c r="Z2705" s="36"/>
      <c r="AA2705" s="37"/>
      <c r="AB2705" s="38"/>
      <c r="AC2705" s="39"/>
    </row>
    <row r="2706" spans="1:29" ht="10.5" customHeight="1">
      <c r="A2706" s="25">
        <v>34985</v>
      </c>
      <c r="B2706" s="26" t="s">
        <v>3608</v>
      </c>
      <c r="C2706" s="27">
        <v>1</v>
      </c>
      <c r="D2706" s="27" t="s">
        <v>26</v>
      </c>
      <c r="E2706" s="28">
        <v>19342</v>
      </c>
      <c r="F2706" s="28">
        <v>19342</v>
      </c>
      <c r="G2706" s="28">
        <v>967.1</v>
      </c>
      <c r="H2706" s="28">
        <v>62</v>
      </c>
      <c r="I2706" s="28">
        <v>65</v>
      </c>
      <c r="J2706" s="29">
        <v>0.34848000000000001</v>
      </c>
      <c r="K2706" s="28">
        <v>62</v>
      </c>
      <c r="L2706" s="28">
        <v>65</v>
      </c>
      <c r="M2706" s="29">
        <f>C2706*J2706</f>
        <v>0.34848000000000001</v>
      </c>
      <c r="N2706" s="30">
        <v>8806084005830</v>
      </c>
      <c r="O2706" s="27">
        <v>84</v>
      </c>
      <c r="P2706" s="27">
        <v>8450</v>
      </c>
      <c r="Q2706" s="27" t="s">
        <v>3421</v>
      </c>
      <c r="R2706" s="31">
        <f>VLOOKUP(Q2706,[1]Страна!D$1:F$120,2,FALSE)</f>
        <v>0.05</v>
      </c>
      <c r="S2706" s="32" t="s">
        <v>47</v>
      </c>
      <c r="T2706" s="27" t="str">
        <f>VLOOKUP(S2706,[1]Страна!$A$2:$B$246,2,0)</f>
        <v>РОССИЯ</v>
      </c>
      <c r="W2706" s="34"/>
      <c r="X2706" s="35"/>
      <c r="Y2706" s="35"/>
      <c r="Z2706" s="36"/>
      <c r="AA2706" s="37"/>
      <c r="AB2706" s="38"/>
      <c r="AC2706" s="39"/>
    </row>
    <row r="2707" spans="1:29" ht="10.5" customHeight="1">
      <c r="A2707" s="25">
        <v>35637</v>
      </c>
      <c r="B2707" s="26" t="s">
        <v>3609</v>
      </c>
      <c r="C2707" s="27">
        <v>1</v>
      </c>
      <c r="D2707" s="27" t="s">
        <v>26</v>
      </c>
      <c r="E2707" s="28">
        <v>18351</v>
      </c>
      <c r="F2707" s="28">
        <v>18351</v>
      </c>
      <c r="G2707" s="28">
        <v>917.55000000000007</v>
      </c>
      <c r="H2707" s="28">
        <v>56</v>
      </c>
      <c r="I2707" s="28">
        <v>60</v>
      </c>
      <c r="J2707" s="29">
        <v>0.26012999999999997</v>
      </c>
      <c r="K2707" s="28">
        <v>56</v>
      </c>
      <c r="L2707" s="28">
        <v>60</v>
      </c>
      <c r="M2707" s="29">
        <f>C2707*J2707</f>
        <v>0.26012999999999997</v>
      </c>
      <c r="N2707" s="30">
        <v>8806084211415</v>
      </c>
      <c r="O2707" s="27">
        <v>84</v>
      </c>
      <c r="P2707" s="27">
        <v>8450</v>
      </c>
      <c r="Q2707" s="27" t="s">
        <v>3421</v>
      </c>
      <c r="R2707" s="31">
        <f>VLOOKUP(Q2707,[1]Страна!D$1:F$120,2,FALSE)</f>
        <v>0.05</v>
      </c>
      <c r="S2707" s="32" t="s">
        <v>47</v>
      </c>
      <c r="T2707" s="27" t="str">
        <f>VLOOKUP(S2707,[1]Страна!$A$2:$B$246,2,0)</f>
        <v>РОССИЯ</v>
      </c>
      <c r="W2707" s="34"/>
      <c r="X2707" s="35"/>
      <c r="Y2707" s="35"/>
      <c r="Z2707" s="36"/>
      <c r="AA2707" s="37"/>
      <c r="AB2707" s="38"/>
      <c r="AC2707" s="39"/>
    </row>
    <row r="2708" spans="1:29" ht="10.5" customHeight="1">
      <c r="A2708" s="25">
        <v>32066</v>
      </c>
      <c r="B2708" s="26" t="s">
        <v>3610</v>
      </c>
      <c r="C2708" s="27">
        <v>1</v>
      </c>
      <c r="D2708" s="27" t="s">
        <v>26</v>
      </c>
      <c r="E2708" s="28">
        <v>20987</v>
      </c>
      <c r="F2708" s="28">
        <v>20987</v>
      </c>
      <c r="G2708" s="28">
        <v>1049.3499999999999</v>
      </c>
      <c r="H2708" s="28">
        <v>64</v>
      </c>
      <c r="I2708" s="28">
        <v>69</v>
      </c>
      <c r="J2708" s="29">
        <v>0.376025</v>
      </c>
      <c r="K2708" s="28">
        <v>64</v>
      </c>
      <c r="L2708" s="28">
        <v>69</v>
      </c>
      <c r="M2708" s="29">
        <f>C2708*J2708</f>
        <v>0.376025</v>
      </c>
      <c r="N2708" s="30">
        <v>8806084051752</v>
      </c>
      <c r="O2708" s="27">
        <v>84</v>
      </c>
      <c r="P2708" s="27">
        <v>8450</v>
      </c>
      <c r="Q2708" s="27" t="s">
        <v>3419</v>
      </c>
      <c r="R2708" s="31">
        <f>VLOOKUP(Q2708,[1]Страна!D$1:F$120,2,FALSE)</f>
        <v>0.05</v>
      </c>
      <c r="S2708" s="32" t="s">
        <v>47</v>
      </c>
      <c r="T2708" s="27" t="str">
        <f>VLOOKUP(S2708,[1]Страна!$A$2:$B$246,2,0)</f>
        <v>РОССИЯ</v>
      </c>
      <c r="W2708" s="34"/>
      <c r="X2708" s="35"/>
      <c r="Y2708" s="35"/>
      <c r="Z2708" s="36"/>
      <c r="AA2708" s="37"/>
      <c r="AB2708" s="38"/>
      <c r="AC2708" s="39"/>
    </row>
    <row r="2709" spans="1:29" ht="10.5" customHeight="1">
      <c r="A2709" s="25">
        <v>125960</v>
      </c>
      <c r="B2709" s="26" t="s">
        <v>3611</v>
      </c>
      <c r="C2709" s="27">
        <v>1</v>
      </c>
      <c r="D2709" s="27" t="s">
        <v>26</v>
      </c>
      <c r="E2709" s="28">
        <v>26376</v>
      </c>
      <c r="F2709" s="28">
        <v>26376</v>
      </c>
      <c r="G2709" s="28">
        <v>1318.8000000000002</v>
      </c>
      <c r="H2709" s="28">
        <v>64</v>
      </c>
      <c r="I2709" s="28">
        <v>67</v>
      </c>
      <c r="J2709" s="29">
        <v>0.30315999999999999</v>
      </c>
      <c r="K2709" s="28">
        <v>64</v>
      </c>
      <c r="L2709" s="28">
        <v>67</v>
      </c>
      <c r="M2709" s="29">
        <f>C2709*J2709</f>
        <v>0.30315999999999999</v>
      </c>
      <c r="N2709" s="30">
        <v>8806084246462</v>
      </c>
      <c r="O2709" s="27">
        <v>84</v>
      </c>
      <c r="P2709" s="27">
        <v>8450</v>
      </c>
      <c r="Q2709" s="27" t="s">
        <v>3421</v>
      </c>
      <c r="R2709" s="31">
        <f>VLOOKUP(Q2709,[1]Страна!D$1:F$120,2,FALSE)</f>
        <v>0.05</v>
      </c>
      <c r="S2709" s="32" t="s">
        <v>47</v>
      </c>
      <c r="T2709" s="27" t="str">
        <f>VLOOKUP(S2709,[1]Страна!$A$2:$B$246,2,0)</f>
        <v>РОССИЯ</v>
      </c>
      <c r="W2709" s="34"/>
      <c r="X2709" s="35"/>
      <c r="Y2709" s="35"/>
      <c r="Z2709" s="36"/>
      <c r="AA2709" s="37"/>
      <c r="AB2709" s="38"/>
      <c r="AC2709" s="39"/>
    </row>
    <row r="2710" spans="1:29" ht="10.5" customHeight="1">
      <c r="A2710" s="41">
        <v>217507</v>
      </c>
      <c r="B2710" s="42" t="s">
        <v>3612</v>
      </c>
      <c r="C2710" s="43">
        <v>1</v>
      </c>
      <c r="D2710" s="44" t="s">
        <v>26</v>
      </c>
      <c r="E2710" s="45">
        <v>17169</v>
      </c>
      <c r="F2710" s="45">
        <v>17169</v>
      </c>
      <c r="G2710" s="46">
        <v>858.45</v>
      </c>
      <c r="H2710" s="46">
        <v>61</v>
      </c>
      <c r="I2710" s="46">
        <v>65</v>
      </c>
      <c r="J2710" s="47">
        <v>0.29626999999999998</v>
      </c>
      <c r="K2710" s="46">
        <v>61</v>
      </c>
      <c r="L2710" s="46">
        <v>65</v>
      </c>
      <c r="M2710" s="47">
        <v>0.29626999999999998</v>
      </c>
      <c r="N2710" s="48" t="s">
        <v>3613</v>
      </c>
      <c r="O2710" s="49">
        <v>84</v>
      </c>
      <c r="P2710" s="49">
        <v>8450</v>
      </c>
      <c r="Q2710" s="49" t="s">
        <v>3421</v>
      </c>
      <c r="R2710" s="50">
        <v>0.05</v>
      </c>
      <c r="S2710" s="51" t="s">
        <v>47</v>
      </c>
      <c r="T2710" s="27" t="str">
        <f>VLOOKUP(S2710,[1]Страна!$A$2:$B$246,2,0)</f>
        <v>РОССИЯ</v>
      </c>
      <c r="W2710" s="34"/>
      <c r="X2710" s="35"/>
      <c r="Y2710" s="35"/>
      <c r="Z2710" s="36"/>
      <c r="AA2710" s="37"/>
      <c r="AB2710" s="38"/>
      <c r="AC2710" s="39"/>
    </row>
    <row r="2711" spans="1:29" ht="10.5" customHeight="1">
      <c r="A2711" s="25">
        <v>34998</v>
      </c>
      <c r="B2711" s="26" t="s">
        <v>3614</v>
      </c>
      <c r="C2711" s="27">
        <v>1</v>
      </c>
      <c r="D2711" s="27" t="s">
        <v>26</v>
      </c>
      <c r="E2711" s="28">
        <v>17552</v>
      </c>
      <c r="F2711" s="28">
        <v>17552</v>
      </c>
      <c r="G2711" s="28">
        <v>877.6</v>
      </c>
      <c r="H2711" s="28">
        <v>59</v>
      </c>
      <c r="I2711" s="28">
        <v>60</v>
      </c>
      <c r="J2711" s="29">
        <v>0.37171199999999999</v>
      </c>
      <c r="K2711" s="28">
        <v>59</v>
      </c>
      <c r="L2711" s="28">
        <v>60</v>
      </c>
      <c r="M2711" s="29">
        <f t="shared" ref="M2711:M2737" si="213">C2711*J2711</f>
        <v>0.37171199999999999</v>
      </c>
      <c r="N2711" s="30">
        <v>8806084224958</v>
      </c>
      <c r="O2711" s="27">
        <v>84</v>
      </c>
      <c r="P2711" s="27">
        <v>8450</v>
      </c>
      <c r="Q2711" s="27" t="s">
        <v>3421</v>
      </c>
      <c r="R2711" s="31">
        <f>VLOOKUP(Q2711,[1]Страна!D$1:F$120,2,FALSE)</f>
        <v>0.05</v>
      </c>
      <c r="S2711" s="32" t="s">
        <v>47</v>
      </c>
      <c r="T2711" s="27" t="str">
        <f>VLOOKUP(S2711,[1]Страна!$A$2:$B$246,2,0)</f>
        <v>РОССИЯ</v>
      </c>
      <c r="W2711" s="40"/>
      <c r="X2711" s="35"/>
      <c r="Y2711" s="35"/>
      <c r="Z2711" s="36"/>
      <c r="AA2711" s="37"/>
      <c r="AB2711" s="38"/>
      <c r="AC2711" s="39"/>
    </row>
    <row r="2712" spans="1:29" ht="10.5" customHeight="1">
      <c r="A2712" s="25">
        <v>34993</v>
      </c>
      <c r="B2712" s="26" t="s">
        <v>3615</v>
      </c>
      <c r="C2712" s="27">
        <v>1</v>
      </c>
      <c r="D2712" s="27" t="s">
        <v>26</v>
      </c>
      <c r="E2712" s="28">
        <v>17841</v>
      </c>
      <c r="F2712" s="28">
        <v>17841</v>
      </c>
      <c r="G2712" s="28">
        <v>892.05000000000007</v>
      </c>
      <c r="H2712" s="28">
        <v>57</v>
      </c>
      <c r="I2712" s="28">
        <v>60</v>
      </c>
      <c r="J2712" s="29">
        <v>0.29971500000000001</v>
      </c>
      <c r="K2712" s="28">
        <v>57</v>
      </c>
      <c r="L2712" s="28">
        <v>60</v>
      </c>
      <c r="M2712" s="29">
        <f t="shared" si="213"/>
        <v>0.29971500000000001</v>
      </c>
      <c r="N2712" s="30">
        <v>8806084213907</v>
      </c>
      <c r="O2712" s="27">
        <v>84</v>
      </c>
      <c r="P2712" s="27">
        <v>8450</v>
      </c>
      <c r="Q2712" s="27" t="s">
        <v>3421</v>
      </c>
      <c r="R2712" s="31">
        <f>VLOOKUP(Q2712,[1]Страна!D$1:F$120,2,FALSE)</f>
        <v>0.05</v>
      </c>
      <c r="S2712" s="32" t="s">
        <v>47</v>
      </c>
      <c r="T2712" s="27" t="str">
        <f>VLOOKUP(S2712,[1]Страна!$A$2:$B$246,2,0)</f>
        <v>РОССИЯ</v>
      </c>
      <c r="W2712" s="34"/>
      <c r="X2712" s="35"/>
      <c r="Y2712" s="35"/>
      <c r="Z2712" s="36"/>
      <c r="AA2712" s="37"/>
      <c r="AB2712" s="38"/>
      <c r="AC2712" s="39"/>
    </row>
    <row r="2713" spans="1:29" ht="10.5" customHeight="1">
      <c r="A2713" s="25">
        <v>34910</v>
      </c>
      <c r="B2713" s="26" t="s">
        <v>3616</v>
      </c>
      <c r="C2713" s="27">
        <v>1</v>
      </c>
      <c r="D2713" s="27" t="s">
        <v>26</v>
      </c>
      <c r="E2713" s="28">
        <v>19729</v>
      </c>
      <c r="F2713" s="28">
        <v>19729</v>
      </c>
      <c r="G2713" s="28">
        <v>986.45</v>
      </c>
      <c r="H2713" s="28">
        <v>59</v>
      </c>
      <c r="I2713" s="28">
        <v>62</v>
      </c>
      <c r="J2713" s="29">
        <v>0.336864</v>
      </c>
      <c r="K2713" s="28">
        <v>59</v>
      </c>
      <c r="L2713" s="28">
        <v>62</v>
      </c>
      <c r="M2713" s="29">
        <f t="shared" si="213"/>
        <v>0.336864</v>
      </c>
      <c r="N2713" s="30">
        <v>8806084213556</v>
      </c>
      <c r="O2713" s="27">
        <v>84</v>
      </c>
      <c r="P2713" s="27">
        <v>8450</v>
      </c>
      <c r="Q2713" s="27" t="s">
        <v>3419</v>
      </c>
      <c r="R2713" s="31">
        <f>VLOOKUP(Q2713,[1]Страна!D$1:F$120,2,FALSE)</f>
        <v>0.05</v>
      </c>
      <c r="S2713" s="32" t="s">
        <v>47</v>
      </c>
      <c r="T2713" s="27" t="str">
        <f>VLOOKUP(S2713,[1]Страна!$A$2:$B$246,2,0)</f>
        <v>РОССИЯ</v>
      </c>
      <c r="W2713" s="34"/>
      <c r="X2713" s="35"/>
      <c r="Y2713" s="35"/>
      <c r="Z2713" s="36"/>
      <c r="AA2713" s="37"/>
      <c r="AB2713" s="38"/>
      <c r="AC2713" s="39"/>
    </row>
    <row r="2714" spans="1:29" ht="10.5" customHeight="1">
      <c r="A2714" s="25">
        <v>39147</v>
      </c>
      <c r="B2714" s="26" t="s">
        <v>3617</v>
      </c>
      <c r="C2714" s="27">
        <v>1</v>
      </c>
      <c r="D2714" s="27" t="s">
        <v>26</v>
      </c>
      <c r="E2714" s="28">
        <v>18148</v>
      </c>
      <c r="F2714" s="28">
        <v>18148</v>
      </c>
      <c r="G2714" s="28">
        <v>907.40000000000009</v>
      </c>
      <c r="H2714" s="28">
        <v>59</v>
      </c>
      <c r="I2714" s="28">
        <v>62</v>
      </c>
      <c r="J2714" s="29">
        <v>0.30536999999999997</v>
      </c>
      <c r="K2714" s="28">
        <v>59</v>
      </c>
      <c r="L2714" s="28">
        <v>62</v>
      </c>
      <c r="M2714" s="29">
        <f t="shared" si="213"/>
        <v>0.30536999999999997</v>
      </c>
      <c r="N2714" s="30">
        <v>8806084745590</v>
      </c>
      <c r="O2714" s="27">
        <v>84</v>
      </c>
      <c r="P2714" s="27">
        <v>8450</v>
      </c>
      <c r="Q2714" s="27" t="s">
        <v>3419</v>
      </c>
      <c r="R2714" s="31">
        <f>VLOOKUP(Q2714,[1]Страна!D$1:F$120,2,FALSE)</f>
        <v>0.05</v>
      </c>
      <c r="S2714" s="32" t="s">
        <v>47</v>
      </c>
      <c r="T2714" s="27" t="str">
        <f>VLOOKUP(S2714,[1]Страна!$A$2:$B$246,2,0)</f>
        <v>РОССИЯ</v>
      </c>
      <c r="W2714" s="34"/>
      <c r="X2714" s="35"/>
      <c r="Y2714" s="35"/>
      <c r="Z2714" s="36"/>
      <c r="AA2714" s="37"/>
      <c r="AB2714" s="38"/>
      <c r="AC2714" s="39"/>
    </row>
    <row r="2715" spans="1:29" ht="10.5" customHeight="1">
      <c r="A2715" s="25">
        <v>34604</v>
      </c>
      <c r="B2715" s="26" t="s">
        <v>3618</v>
      </c>
      <c r="C2715" s="27">
        <v>1</v>
      </c>
      <c r="D2715" s="27" t="s">
        <v>26</v>
      </c>
      <c r="E2715" s="28">
        <v>20061</v>
      </c>
      <c r="F2715" s="28">
        <v>20061</v>
      </c>
      <c r="G2715" s="28">
        <v>1003.0500000000001</v>
      </c>
      <c r="H2715" s="28">
        <v>62</v>
      </c>
      <c r="I2715" s="28">
        <v>69</v>
      </c>
      <c r="J2715" s="29">
        <v>0.33479999999999999</v>
      </c>
      <c r="K2715" s="28">
        <v>62</v>
      </c>
      <c r="L2715" s="28">
        <v>69</v>
      </c>
      <c r="M2715" s="29">
        <f t="shared" si="213"/>
        <v>0.33479999999999999</v>
      </c>
      <c r="N2715" s="30">
        <v>8806084069597</v>
      </c>
      <c r="O2715" s="27">
        <v>84</v>
      </c>
      <c r="P2715" s="27">
        <v>8450</v>
      </c>
      <c r="Q2715" s="27" t="s">
        <v>3419</v>
      </c>
      <c r="R2715" s="31">
        <f>VLOOKUP(Q2715,[1]Страна!D$1:F$120,2,FALSE)</f>
        <v>0.05</v>
      </c>
      <c r="S2715" s="32" t="s">
        <v>47</v>
      </c>
      <c r="T2715" s="27" t="str">
        <f>VLOOKUP(S2715,[1]Страна!$A$2:$B$246,2,0)</f>
        <v>РОССИЯ</v>
      </c>
      <c r="W2715" s="34"/>
      <c r="X2715" s="35"/>
      <c r="Y2715" s="35"/>
      <c r="Z2715" s="36"/>
      <c r="AA2715" s="37"/>
      <c r="AB2715" s="38"/>
      <c r="AC2715" s="39"/>
    </row>
    <row r="2716" spans="1:29" ht="10.5" customHeight="1">
      <c r="A2716" s="25">
        <v>38803</v>
      </c>
      <c r="B2716" s="26" t="s">
        <v>3619</v>
      </c>
      <c r="C2716" s="27">
        <v>1</v>
      </c>
      <c r="D2716" s="27" t="s">
        <v>26</v>
      </c>
      <c r="E2716" s="28">
        <v>17927</v>
      </c>
      <c r="F2716" s="28">
        <v>17927</v>
      </c>
      <c r="G2716" s="28">
        <v>896.35</v>
      </c>
      <c r="H2716" s="28">
        <v>56</v>
      </c>
      <c r="I2716" s="28">
        <v>60</v>
      </c>
      <c r="J2716" s="29">
        <v>0.26312000000000002</v>
      </c>
      <c r="K2716" s="28">
        <v>56</v>
      </c>
      <c r="L2716" s="28">
        <v>60</v>
      </c>
      <c r="M2716" s="29">
        <f t="shared" si="213"/>
        <v>0.26312000000000002</v>
      </c>
      <c r="N2716" s="30">
        <v>8806084743107</v>
      </c>
      <c r="O2716" s="27">
        <v>84</v>
      </c>
      <c r="P2716" s="27">
        <v>8450</v>
      </c>
      <c r="Q2716" s="27" t="s">
        <v>3421</v>
      </c>
      <c r="R2716" s="31">
        <f>VLOOKUP(Q2716,[1]Страна!D$1:F$120,2,FALSE)</f>
        <v>0.05</v>
      </c>
      <c r="S2716" s="32" t="s">
        <v>47</v>
      </c>
      <c r="T2716" s="27" t="str">
        <f>VLOOKUP(S2716,[1]Страна!$A$2:$B$246,2,0)</f>
        <v>РОССИЯ</v>
      </c>
      <c r="W2716" s="34"/>
      <c r="X2716" s="35"/>
      <c r="Y2716" s="35"/>
      <c r="Z2716" s="36"/>
      <c r="AA2716" s="37"/>
      <c r="AB2716" s="38"/>
      <c r="AC2716" s="39"/>
    </row>
    <row r="2717" spans="1:29" ht="10.5" customHeight="1">
      <c r="A2717" s="25">
        <v>217872</v>
      </c>
      <c r="B2717" s="26" t="s">
        <v>3620</v>
      </c>
      <c r="C2717" s="27">
        <v>1</v>
      </c>
      <c r="D2717" s="27" t="s">
        <v>26</v>
      </c>
      <c r="E2717" s="28">
        <v>18161</v>
      </c>
      <c r="F2717" s="28">
        <v>18161</v>
      </c>
      <c r="G2717" s="28">
        <v>908.05000000000007</v>
      </c>
      <c r="H2717" s="28">
        <v>55</v>
      </c>
      <c r="I2717" s="28">
        <v>59</v>
      </c>
      <c r="J2717" s="29">
        <v>0.25344</v>
      </c>
      <c r="K2717" s="28">
        <v>55</v>
      </c>
      <c r="L2717" s="28">
        <v>59</v>
      </c>
      <c r="M2717" s="29">
        <f t="shared" si="213"/>
        <v>0.25344</v>
      </c>
      <c r="N2717" s="30">
        <v>8806087422412</v>
      </c>
      <c r="O2717" s="27">
        <v>84</v>
      </c>
      <c r="P2717" s="27">
        <v>8450</v>
      </c>
      <c r="Q2717" s="27" t="s">
        <v>3421</v>
      </c>
      <c r="R2717" s="31">
        <f>VLOOKUP(Q2717,[1]Страна!D$1:F$120,2,FALSE)</f>
        <v>0.05</v>
      </c>
      <c r="S2717" s="32" t="s">
        <v>47</v>
      </c>
      <c r="T2717" s="27" t="str">
        <f>VLOOKUP(S2717,[1]Страна!$A$2:$B$246,2,0)</f>
        <v>РОССИЯ</v>
      </c>
      <c r="W2717" s="34"/>
      <c r="X2717" s="35"/>
      <c r="Y2717" s="35"/>
      <c r="Z2717" s="36"/>
      <c r="AA2717" s="37"/>
      <c r="AB2717" s="38"/>
      <c r="AC2717" s="39"/>
    </row>
    <row r="2718" spans="1:29" ht="10.5" customHeight="1">
      <c r="A2718" s="25">
        <v>34994</v>
      </c>
      <c r="B2718" s="26" t="s">
        <v>3621</v>
      </c>
      <c r="C2718" s="27">
        <v>1</v>
      </c>
      <c r="D2718" s="27" t="s">
        <v>26</v>
      </c>
      <c r="E2718" s="28">
        <v>18304</v>
      </c>
      <c r="F2718" s="28">
        <v>18304</v>
      </c>
      <c r="G2718" s="28">
        <v>915.2</v>
      </c>
      <c r="H2718" s="28">
        <v>57</v>
      </c>
      <c r="I2718" s="28">
        <v>60</v>
      </c>
      <c r="J2718" s="29">
        <v>0.37171199999999999</v>
      </c>
      <c r="K2718" s="28">
        <v>57</v>
      </c>
      <c r="L2718" s="28">
        <v>60</v>
      </c>
      <c r="M2718" s="29">
        <f t="shared" si="213"/>
        <v>0.37171199999999999</v>
      </c>
      <c r="N2718" s="30">
        <v>8806084213570</v>
      </c>
      <c r="O2718" s="27">
        <v>84</v>
      </c>
      <c r="P2718" s="27">
        <v>8450</v>
      </c>
      <c r="Q2718" s="27" t="s">
        <v>3421</v>
      </c>
      <c r="R2718" s="31">
        <f>VLOOKUP(Q2718,[1]Страна!D$1:F$120,2,FALSE)</f>
        <v>0.05</v>
      </c>
      <c r="S2718" s="32" t="s">
        <v>47</v>
      </c>
      <c r="T2718" s="27" t="str">
        <f>VLOOKUP(S2718,[1]Страна!$A$2:$B$246,2,0)</f>
        <v>РОССИЯ</v>
      </c>
      <c r="W2718" s="34"/>
      <c r="X2718" s="35"/>
      <c r="Y2718" s="35"/>
      <c r="Z2718" s="36"/>
      <c r="AA2718" s="37"/>
      <c r="AB2718" s="38"/>
      <c r="AC2718" s="39"/>
    </row>
    <row r="2719" spans="1:29" ht="10.5" customHeight="1">
      <c r="A2719" s="25">
        <v>35259</v>
      </c>
      <c r="B2719" s="26" t="s">
        <v>3622</v>
      </c>
      <c r="C2719" s="27">
        <v>1</v>
      </c>
      <c r="D2719" s="27" t="s">
        <v>26</v>
      </c>
      <c r="E2719" s="28">
        <v>17731</v>
      </c>
      <c r="F2719" s="28">
        <v>17731</v>
      </c>
      <c r="G2719" s="28">
        <v>886.55000000000007</v>
      </c>
      <c r="H2719" s="28">
        <v>56</v>
      </c>
      <c r="I2719" s="28">
        <v>62</v>
      </c>
      <c r="J2719" s="29">
        <v>0.37171199999999999</v>
      </c>
      <c r="K2719" s="28">
        <v>56</v>
      </c>
      <c r="L2719" s="28">
        <v>62</v>
      </c>
      <c r="M2719" s="29">
        <f t="shared" si="213"/>
        <v>0.37171199999999999</v>
      </c>
      <c r="N2719" s="30">
        <v>8806084198020</v>
      </c>
      <c r="O2719" s="27">
        <v>84</v>
      </c>
      <c r="P2719" s="27">
        <v>8450</v>
      </c>
      <c r="Q2719" s="27" t="s">
        <v>3421</v>
      </c>
      <c r="R2719" s="31">
        <f>VLOOKUP(Q2719,[1]Страна!D$1:F$120,2,FALSE)</f>
        <v>0.05</v>
      </c>
      <c r="S2719" s="32" t="s">
        <v>47</v>
      </c>
      <c r="T2719" s="27" t="str">
        <f>VLOOKUP(S2719,[1]Страна!$A$2:$B$246,2,0)</f>
        <v>РОССИЯ</v>
      </c>
      <c r="W2719" s="34"/>
      <c r="X2719" s="35"/>
      <c r="Y2719" s="35"/>
      <c r="Z2719" s="36"/>
      <c r="AA2719" s="37"/>
      <c r="AB2719" s="38"/>
      <c r="AC2719" s="39"/>
    </row>
    <row r="2720" spans="1:29" ht="10.5" customHeight="1">
      <c r="A2720" s="25">
        <v>34902</v>
      </c>
      <c r="B2720" s="26" t="s">
        <v>3623</v>
      </c>
      <c r="C2720" s="27">
        <v>1</v>
      </c>
      <c r="D2720" s="27" t="s">
        <v>26</v>
      </c>
      <c r="E2720" s="28">
        <v>16575</v>
      </c>
      <c r="F2720" s="28">
        <v>16575</v>
      </c>
      <c r="G2720" s="28">
        <v>828.75</v>
      </c>
      <c r="H2720" s="28">
        <v>59</v>
      </c>
      <c r="I2720" s="28">
        <v>65</v>
      </c>
      <c r="J2720" s="29">
        <v>0.336864</v>
      </c>
      <c r="K2720" s="28">
        <v>59</v>
      </c>
      <c r="L2720" s="28">
        <v>65</v>
      </c>
      <c r="M2720" s="29">
        <f t="shared" si="213"/>
        <v>0.336864</v>
      </c>
      <c r="N2720" s="30">
        <v>8806084207050</v>
      </c>
      <c r="O2720" s="27">
        <v>84</v>
      </c>
      <c r="P2720" s="27">
        <v>8450</v>
      </c>
      <c r="Q2720" s="27" t="s">
        <v>3421</v>
      </c>
      <c r="R2720" s="31">
        <f>VLOOKUP(Q2720,[1]Страна!D$1:F$120,2,FALSE)</f>
        <v>0.05</v>
      </c>
      <c r="S2720" s="32" t="s">
        <v>47</v>
      </c>
      <c r="T2720" s="27" t="str">
        <f>VLOOKUP(S2720,[1]Страна!$A$2:$B$246,2,0)</f>
        <v>РОССИЯ</v>
      </c>
      <c r="W2720" s="34"/>
      <c r="X2720" s="35"/>
      <c r="Y2720" s="35"/>
      <c r="Z2720" s="36"/>
      <c r="AA2720" s="37"/>
      <c r="AB2720" s="38"/>
      <c r="AC2720" s="39"/>
    </row>
    <row r="2721" spans="1:29" ht="10.5" customHeight="1">
      <c r="A2721" s="25">
        <v>40110</v>
      </c>
      <c r="B2721" s="26" t="s">
        <v>3624</v>
      </c>
      <c r="C2721" s="27">
        <v>1</v>
      </c>
      <c r="D2721" s="27" t="s">
        <v>26</v>
      </c>
      <c r="E2721" s="28">
        <v>25731</v>
      </c>
      <c r="F2721" s="28">
        <v>25731</v>
      </c>
      <c r="G2721" s="28">
        <v>1286.5500000000002</v>
      </c>
      <c r="H2721" s="28">
        <v>64</v>
      </c>
      <c r="I2721" s="28">
        <v>67</v>
      </c>
      <c r="J2721" s="29">
        <v>0.336864</v>
      </c>
      <c r="K2721" s="28">
        <v>64</v>
      </c>
      <c r="L2721" s="28">
        <v>67</v>
      </c>
      <c r="M2721" s="29">
        <f t="shared" si="213"/>
        <v>0.336864</v>
      </c>
      <c r="N2721" s="30">
        <v>8806084213686</v>
      </c>
      <c r="O2721" s="27">
        <v>84</v>
      </c>
      <c r="P2721" s="27">
        <v>8450</v>
      </c>
      <c r="Q2721" s="27" t="s">
        <v>3419</v>
      </c>
      <c r="R2721" s="31">
        <f>VLOOKUP(Q2721,[1]Страна!D$1:F$120,2,FALSE)</f>
        <v>0.05</v>
      </c>
      <c r="S2721" s="32" t="s">
        <v>47</v>
      </c>
      <c r="T2721" s="27" t="str">
        <f>VLOOKUP(S2721,[1]Страна!$A$2:$B$246,2,0)</f>
        <v>РОССИЯ</v>
      </c>
      <c r="W2721" s="34"/>
      <c r="X2721" s="35"/>
      <c r="Y2721" s="35"/>
      <c r="Z2721" s="36"/>
      <c r="AA2721" s="37"/>
      <c r="AB2721" s="38"/>
      <c r="AC2721" s="39"/>
    </row>
    <row r="2722" spans="1:29" ht="10.5" customHeight="1">
      <c r="A2722" s="25">
        <v>204935</v>
      </c>
      <c r="B2722" s="26" t="s">
        <v>3625</v>
      </c>
      <c r="C2722" s="27">
        <v>1</v>
      </c>
      <c r="D2722" s="27" t="s">
        <v>26</v>
      </c>
      <c r="E2722" s="28">
        <v>31099</v>
      </c>
      <c r="F2722" s="28">
        <v>31099</v>
      </c>
      <c r="G2722" s="28">
        <v>1554.95</v>
      </c>
      <c r="H2722" s="28">
        <v>62</v>
      </c>
      <c r="I2722" s="28">
        <v>69</v>
      </c>
      <c r="J2722" s="29">
        <v>0.30887999999999999</v>
      </c>
      <c r="K2722" s="28">
        <v>62</v>
      </c>
      <c r="L2722" s="28">
        <v>69</v>
      </c>
      <c r="M2722" s="29">
        <f t="shared" si="213"/>
        <v>0.30887999999999999</v>
      </c>
      <c r="N2722" s="30">
        <v>8806087522068</v>
      </c>
      <c r="O2722" s="27">
        <v>84</v>
      </c>
      <c r="P2722" s="27">
        <v>8450</v>
      </c>
      <c r="Q2722" s="27" t="s">
        <v>3421</v>
      </c>
      <c r="R2722" s="31">
        <f>VLOOKUP(Q2722,[1]Страна!D$1:F$120,2,FALSE)</f>
        <v>0.05</v>
      </c>
      <c r="S2722" s="32" t="s">
        <v>47</v>
      </c>
      <c r="T2722" s="27" t="str">
        <f>VLOOKUP(S2722,[1]Страна!$A$2:$B$246,2,0)</f>
        <v>РОССИЯ</v>
      </c>
      <c r="W2722" s="34"/>
      <c r="X2722" s="35"/>
      <c r="Y2722" s="35"/>
      <c r="Z2722" s="36"/>
      <c r="AA2722" s="37"/>
      <c r="AB2722" s="38"/>
      <c r="AC2722" s="39"/>
    </row>
    <row r="2723" spans="1:29" ht="10.5" customHeight="1">
      <c r="A2723" s="25">
        <v>37102</v>
      </c>
      <c r="B2723" s="26" t="s">
        <v>3626</v>
      </c>
      <c r="C2723" s="27">
        <v>1</v>
      </c>
      <c r="D2723" s="27" t="s">
        <v>26</v>
      </c>
      <c r="E2723" s="28">
        <v>21378</v>
      </c>
      <c r="F2723" s="28">
        <v>21378</v>
      </c>
      <c r="G2723" s="28">
        <v>1068.9000000000001</v>
      </c>
      <c r="H2723" s="28">
        <v>59</v>
      </c>
      <c r="I2723" s="28">
        <v>62</v>
      </c>
      <c r="J2723" s="29">
        <v>0.336864</v>
      </c>
      <c r="K2723" s="28">
        <v>59</v>
      </c>
      <c r="L2723" s="28">
        <v>62</v>
      </c>
      <c r="M2723" s="29">
        <f t="shared" si="213"/>
        <v>0.336864</v>
      </c>
      <c r="N2723" s="30">
        <v>8806084005823</v>
      </c>
      <c r="O2723" s="27">
        <v>84</v>
      </c>
      <c r="P2723" s="27">
        <v>8450</v>
      </c>
      <c r="Q2723" s="27" t="s">
        <v>3421</v>
      </c>
      <c r="R2723" s="31">
        <f>VLOOKUP(Q2723,[1]Страна!D$1:F$120,2,FALSE)</f>
        <v>0.05</v>
      </c>
      <c r="S2723" s="32" t="s">
        <v>47</v>
      </c>
      <c r="T2723" s="27" t="str">
        <f>VLOOKUP(S2723,[1]Страна!$A$2:$B$246,2,0)</f>
        <v>РОССИЯ</v>
      </c>
      <c r="W2723" s="34"/>
      <c r="X2723" s="35"/>
      <c r="Y2723" s="35"/>
      <c r="Z2723" s="36"/>
      <c r="AA2723" s="37"/>
      <c r="AB2723" s="38"/>
      <c r="AC2723" s="39"/>
    </row>
    <row r="2724" spans="1:29" ht="10.5" customHeight="1">
      <c r="A2724" s="25">
        <v>40998</v>
      </c>
      <c r="B2724" s="26" t="s">
        <v>3627</v>
      </c>
      <c r="C2724" s="27">
        <v>1</v>
      </c>
      <c r="D2724" s="27" t="s">
        <v>26</v>
      </c>
      <c r="E2724" s="28">
        <v>21464</v>
      </c>
      <c r="F2724" s="28">
        <v>21464</v>
      </c>
      <c r="G2724" s="28">
        <v>1073.2</v>
      </c>
      <c r="H2724" s="28">
        <v>59</v>
      </c>
      <c r="I2724" s="28">
        <v>62</v>
      </c>
      <c r="J2724" s="29">
        <v>0.32524799999999998</v>
      </c>
      <c r="K2724" s="28">
        <v>59</v>
      </c>
      <c r="L2724" s="28">
        <v>62</v>
      </c>
      <c r="M2724" s="29">
        <f t="shared" si="213"/>
        <v>0.32524799999999998</v>
      </c>
      <c r="N2724" s="30">
        <v>8806084231390</v>
      </c>
      <c r="O2724" s="27">
        <v>84</v>
      </c>
      <c r="P2724" s="27">
        <v>8450</v>
      </c>
      <c r="Q2724" s="27" t="s">
        <v>3421</v>
      </c>
      <c r="R2724" s="31">
        <f>VLOOKUP(Q2724,[1]Страна!D$1:F$120,2,FALSE)</f>
        <v>0.05</v>
      </c>
      <c r="S2724" s="32" t="s">
        <v>47</v>
      </c>
      <c r="T2724" s="27" t="str">
        <f>VLOOKUP(S2724,[1]Страна!$A$2:$B$246,2,0)</f>
        <v>РОССИЯ</v>
      </c>
      <c r="W2724" s="34"/>
      <c r="X2724" s="35"/>
      <c r="Y2724" s="35"/>
      <c r="Z2724" s="36"/>
      <c r="AA2724" s="37"/>
      <c r="AB2724" s="38"/>
      <c r="AC2724" s="39"/>
    </row>
    <row r="2725" spans="1:29" ht="10.5" customHeight="1">
      <c r="A2725" s="25">
        <v>35365</v>
      </c>
      <c r="B2725" s="26" t="s">
        <v>3628</v>
      </c>
      <c r="C2725" s="27">
        <v>1</v>
      </c>
      <c r="D2725" s="27" t="s">
        <v>26</v>
      </c>
      <c r="E2725" s="28">
        <v>23384</v>
      </c>
      <c r="F2725" s="28">
        <v>23384</v>
      </c>
      <c r="G2725" s="28">
        <v>1169.2</v>
      </c>
      <c r="H2725" s="28">
        <v>63</v>
      </c>
      <c r="I2725" s="28">
        <v>69</v>
      </c>
      <c r="J2725" s="29">
        <v>0.376025</v>
      </c>
      <c r="K2725" s="28">
        <v>63</v>
      </c>
      <c r="L2725" s="28">
        <v>69</v>
      </c>
      <c r="M2725" s="29">
        <f t="shared" si="213"/>
        <v>0.376025</v>
      </c>
      <c r="N2725" s="30">
        <v>8806084010681</v>
      </c>
      <c r="O2725" s="27">
        <v>84</v>
      </c>
      <c r="P2725" s="27">
        <v>8450</v>
      </c>
      <c r="Q2725" s="27" t="s">
        <v>3419</v>
      </c>
      <c r="R2725" s="31">
        <f>VLOOKUP(Q2725,[1]Страна!D$1:F$120,2,FALSE)</f>
        <v>0.05</v>
      </c>
      <c r="S2725" s="32" t="s">
        <v>47</v>
      </c>
      <c r="T2725" s="27" t="str">
        <f>VLOOKUP(S2725,[1]Страна!$A$2:$B$246,2,0)</f>
        <v>РОССИЯ</v>
      </c>
      <c r="W2725" s="34"/>
      <c r="X2725" s="35"/>
      <c r="Y2725" s="35"/>
      <c r="Z2725" s="36"/>
      <c r="AA2725" s="37"/>
      <c r="AB2725" s="38"/>
      <c r="AC2725" s="39"/>
    </row>
    <row r="2726" spans="1:29" ht="10.5" customHeight="1">
      <c r="A2726" s="25">
        <v>35366</v>
      </c>
      <c r="B2726" s="26" t="s">
        <v>3629</v>
      </c>
      <c r="C2726" s="27">
        <v>1</v>
      </c>
      <c r="D2726" s="27" t="s">
        <v>26</v>
      </c>
      <c r="E2726" s="28">
        <v>23489</v>
      </c>
      <c r="F2726" s="28">
        <v>23489</v>
      </c>
      <c r="G2726" s="28">
        <v>1174.45</v>
      </c>
      <c r="H2726" s="28">
        <v>62</v>
      </c>
      <c r="I2726" s="28">
        <v>69</v>
      </c>
      <c r="J2726" s="29">
        <v>0.37180000000000002</v>
      </c>
      <c r="K2726" s="28">
        <v>62</v>
      </c>
      <c r="L2726" s="28">
        <v>69</v>
      </c>
      <c r="M2726" s="29">
        <f t="shared" si="213"/>
        <v>0.37180000000000002</v>
      </c>
      <c r="N2726" s="30">
        <v>8806084057914</v>
      </c>
      <c r="O2726" s="27">
        <v>84</v>
      </c>
      <c r="P2726" s="27">
        <v>8450</v>
      </c>
      <c r="Q2726" s="27" t="s">
        <v>3419</v>
      </c>
      <c r="R2726" s="31">
        <f>VLOOKUP(Q2726,[1]Страна!D$1:F$120,2,FALSE)</f>
        <v>0.05</v>
      </c>
      <c r="S2726" s="32" t="s">
        <v>47</v>
      </c>
      <c r="T2726" s="27" t="str">
        <f>VLOOKUP(S2726,[1]Страна!$A$2:$B$246,2,0)</f>
        <v>РОССИЯ</v>
      </c>
      <c r="W2726" s="34"/>
      <c r="X2726" s="35"/>
      <c r="Y2726" s="35"/>
      <c r="Z2726" s="36"/>
      <c r="AA2726" s="37"/>
      <c r="AB2726" s="38"/>
      <c r="AC2726" s="39"/>
    </row>
    <row r="2727" spans="1:29" ht="10.5" customHeight="1">
      <c r="A2727" s="25">
        <v>41003</v>
      </c>
      <c r="B2727" s="26" t="s">
        <v>3630</v>
      </c>
      <c r="C2727" s="27">
        <v>1</v>
      </c>
      <c r="D2727" s="27" t="s">
        <v>26</v>
      </c>
      <c r="E2727" s="28">
        <v>33014</v>
      </c>
      <c r="F2727" s="28">
        <v>33014</v>
      </c>
      <c r="G2727" s="28">
        <v>1650.7</v>
      </c>
      <c r="H2727" s="28">
        <v>55</v>
      </c>
      <c r="I2727" s="28">
        <v>64</v>
      </c>
      <c r="J2727" s="29">
        <v>0.29524</v>
      </c>
      <c r="K2727" s="28">
        <v>55</v>
      </c>
      <c r="L2727" s="28">
        <v>64</v>
      </c>
      <c r="M2727" s="29">
        <f t="shared" si="213"/>
        <v>0.29524</v>
      </c>
      <c r="N2727" s="30">
        <v>6932135330773</v>
      </c>
      <c r="O2727" s="27">
        <v>84</v>
      </c>
      <c r="P2727" s="27">
        <v>8450</v>
      </c>
      <c r="Q2727" s="27" t="s">
        <v>3421</v>
      </c>
      <c r="R2727" s="31">
        <f>VLOOKUP(Q2727,[1]Страна!D$1:F$120,2,FALSE)</f>
        <v>0.05</v>
      </c>
      <c r="S2727" s="32" t="s">
        <v>47</v>
      </c>
      <c r="T2727" s="27" t="str">
        <f>VLOOKUP(S2727,[1]Страна!$A$2:$B$246,2,0)</f>
        <v>РОССИЯ</v>
      </c>
      <c r="W2727" s="34"/>
      <c r="X2727" s="35"/>
      <c r="Y2727" s="35"/>
      <c r="Z2727" s="36"/>
      <c r="AA2727" s="37"/>
      <c r="AB2727" s="38"/>
      <c r="AC2727" s="39"/>
    </row>
    <row r="2728" spans="1:29" ht="10.5" customHeight="1">
      <c r="A2728" s="25">
        <v>183657</v>
      </c>
      <c r="B2728" s="26" t="s">
        <v>3631</v>
      </c>
      <c r="C2728" s="27">
        <v>1</v>
      </c>
      <c r="D2728" s="27" t="s">
        <v>26</v>
      </c>
      <c r="E2728" s="28">
        <v>23579</v>
      </c>
      <c r="F2728" s="28">
        <v>23579</v>
      </c>
      <c r="G2728" s="28">
        <v>1178.95</v>
      </c>
      <c r="H2728" s="28">
        <v>64</v>
      </c>
      <c r="I2728" s="28">
        <v>67</v>
      </c>
      <c r="J2728" s="29">
        <v>0.30315999999999999</v>
      </c>
      <c r="K2728" s="28">
        <v>64</v>
      </c>
      <c r="L2728" s="28">
        <v>67</v>
      </c>
      <c r="M2728" s="29">
        <f t="shared" si="213"/>
        <v>0.30315999999999999</v>
      </c>
      <c r="N2728" s="30">
        <v>8808992614920</v>
      </c>
      <c r="O2728" s="27">
        <v>84</v>
      </c>
      <c r="P2728" s="27">
        <v>8450</v>
      </c>
      <c r="Q2728" s="27" t="s">
        <v>3421</v>
      </c>
      <c r="R2728" s="31">
        <f>VLOOKUP(Q2728,[1]Страна!D$1:F$120,2,FALSE)</f>
        <v>0.05</v>
      </c>
      <c r="S2728" s="32" t="s">
        <v>47</v>
      </c>
      <c r="T2728" s="27" t="str">
        <f>VLOOKUP(S2728,[1]Страна!$A$2:$B$246,2,0)</f>
        <v>РОССИЯ</v>
      </c>
      <c r="W2728" s="34"/>
      <c r="X2728" s="35"/>
      <c r="Y2728" s="35"/>
      <c r="Z2728" s="36"/>
      <c r="AA2728" s="37"/>
      <c r="AB2728" s="38"/>
      <c r="AC2728" s="39"/>
    </row>
    <row r="2729" spans="1:29" ht="10.5" customHeight="1">
      <c r="A2729" s="25">
        <v>125963</v>
      </c>
      <c r="B2729" s="26" t="s">
        <v>3632</v>
      </c>
      <c r="C2729" s="27">
        <v>1</v>
      </c>
      <c r="D2729" s="27" t="s">
        <v>26</v>
      </c>
      <c r="E2729" s="28">
        <v>26325</v>
      </c>
      <c r="F2729" s="28">
        <v>26325</v>
      </c>
      <c r="G2729" s="28">
        <v>1316.25</v>
      </c>
      <c r="H2729" s="28">
        <v>62</v>
      </c>
      <c r="I2729" s="28">
        <v>68</v>
      </c>
      <c r="J2729" s="29">
        <v>0.30315999999999999</v>
      </c>
      <c r="K2729" s="28">
        <v>62</v>
      </c>
      <c r="L2729" s="28">
        <v>68</v>
      </c>
      <c r="M2729" s="29">
        <f t="shared" si="213"/>
        <v>0.30315999999999999</v>
      </c>
      <c r="N2729" s="30">
        <v>8806084213754</v>
      </c>
      <c r="O2729" s="27">
        <v>84</v>
      </c>
      <c r="P2729" s="27">
        <v>8450</v>
      </c>
      <c r="Q2729" s="27" t="s">
        <v>3419</v>
      </c>
      <c r="R2729" s="31">
        <f>VLOOKUP(Q2729,[1]Страна!D$1:F$120,2,FALSE)</f>
        <v>0.05</v>
      </c>
      <c r="S2729" s="32" t="s">
        <v>47</v>
      </c>
      <c r="T2729" s="27" t="str">
        <f>VLOOKUP(S2729,[1]Страна!$A$2:$B$246,2,0)</f>
        <v>РОССИЯ</v>
      </c>
      <c r="W2729" s="34"/>
      <c r="X2729" s="35"/>
      <c r="Y2729" s="35"/>
      <c r="Z2729" s="36"/>
      <c r="AA2729" s="37"/>
      <c r="AB2729" s="38"/>
      <c r="AC2729" s="39"/>
    </row>
    <row r="2730" spans="1:29" ht="10.5" customHeight="1">
      <c r="A2730" s="25">
        <v>34995</v>
      </c>
      <c r="B2730" s="26" t="s">
        <v>3633</v>
      </c>
      <c r="C2730" s="27">
        <v>1</v>
      </c>
      <c r="D2730" s="27" t="s">
        <v>26</v>
      </c>
      <c r="E2730" s="28">
        <v>18862</v>
      </c>
      <c r="F2730" s="28">
        <v>18862</v>
      </c>
      <c r="G2730" s="28">
        <v>943.1</v>
      </c>
      <c r="H2730" s="28">
        <v>56</v>
      </c>
      <c r="I2730" s="28">
        <v>60</v>
      </c>
      <c r="J2730" s="29">
        <v>0.30887999999999999</v>
      </c>
      <c r="K2730" s="28">
        <v>56</v>
      </c>
      <c r="L2730" s="28">
        <v>60</v>
      </c>
      <c r="M2730" s="29">
        <f t="shared" si="213"/>
        <v>0.30887999999999999</v>
      </c>
      <c r="N2730" s="30">
        <v>8806084213891</v>
      </c>
      <c r="O2730" s="27">
        <v>84</v>
      </c>
      <c r="P2730" s="27">
        <v>8450</v>
      </c>
      <c r="Q2730" s="27" t="s">
        <v>3421</v>
      </c>
      <c r="R2730" s="31">
        <f>VLOOKUP(Q2730,[1]Страна!D$1:F$120,2,FALSE)</f>
        <v>0.05</v>
      </c>
      <c r="S2730" s="32" t="s">
        <v>47</v>
      </c>
      <c r="T2730" s="27" t="str">
        <f>VLOOKUP(S2730,[1]Страна!$A$2:$B$246,2,0)</f>
        <v>РОССИЯ</v>
      </c>
      <c r="W2730" s="34"/>
      <c r="X2730" s="35"/>
      <c r="Y2730" s="35"/>
      <c r="Z2730" s="36"/>
      <c r="AA2730" s="37"/>
      <c r="AB2730" s="38"/>
      <c r="AC2730" s="39"/>
    </row>
    <row r="2731" spans="1:29" ht="10.5" customHeight="1">
      <c r="A2731" s="25">
        <v>34996</v>
      </c>
      <c r="B2731" s="26" t="s">
        <v>3634</v>
      </c>
      <c r="C2731" s="27">
        <v>1</v>
      </c>
      <c r="D2731" s="27" t="s">
        <v>26</v>
      </c>
      <c r="E2731" s="28">
        <v>18683</v>
      </c>
      <c r="F2731" s="28">
        <v>18683</v>
      </c>
      <c r="G2731" s="28">
        <v>934.15000000000009</v>
      </c>
      <c r="H2731" s="28">
        <v>59</v>
      </c>
      <c r="I2731" s="28">
        <v>60</v>
      </c>
      <c r="J2731" s="29">
        <v>0.30315999999999999</v>
      </c>
      <c r="K2731" s="28">
        <v>59</v>
      </c>
      <c r="L2731" s="28">
        <v>60</v>
      </c>
      <c r="M2731" s="29">
        <f t="shared" si="213"/>
        <v>0.30315999999999999</v>
      </c>
      <c r="N2731" s="30">
        <v>8806084213846</v>
      </c>
      <c r="O2731" s="27">
        <v>84</v>
      </c>
      <c r="P2731" s="27">
        <v>8450</v>
      </c>
      <c r="Q2731" s="27" t="s">
        <v>3421</v>
      </c>
      <c r="R2731" s="31">
        <f>VLOOKUP(Q2731,[1]Страна!D$1:F$120,2,FALSE)</f>
        <v>0.05</v>
      </c>
      <c r="S2731" s="32" t="s">
        <v>47</v>
      </c>
      <c r="T2731" s="27" t="str">
        <f>VLOOKUP(S2731,[1]Страна!$A$2:$B$246,2,0)</f>
        <v>РОССИЯ</v>
      </c>
      <c r="W2731" s="34"/>
      <c r="X2731" s="35"/>
      <c r="Y2731" s="35"/>
      <c r="Z2731" s="36"/>
      <c r="AA2731" s="37"/>
      <c r="AB2731" s="38"/>
      <c r="AC2731" s="39"/>
    </row>
    <row r="2732" spans="1:29" ht="10.5" customHeight="1">
      <c r="A2732" s="25">
        <v>34958</v>
      </c>
      <c r="B2732" s="26" t="s">
        <v>3635</v>
      </c>
      <c r="C2732" s="27">
        <v>1</v>
      </c>
      <c r="D2732" s="27" t="s">
        <v>26</v>
      </c>
      <c r="E2732" s="28">
        <v>19168</v>
      </c>
      <c r="F2732" s="28">
        <v>19168</v>
      </c>
      <c r="G2732" s="28">
        <v>958.40000000000009</v>
      </c>
      <c r="H2732" s="28">
        <v>57</v>
      </c>
      <c r="I2732" s="28">
        <v>62</v>
      </c>
      <c r="J2732" s="29">
        <v>0.29383199999999998</v>
      </c>
      <c r="K2732" s="28">
        <v>57</v>
      </c>
      <c r="L2732" s="28">
        <v>62</v>
      </c>
      <c r="M2732" s="29">
        <f t="shared" si="213"/>
        <v>0.29383199999999998</v>
      </c>
      <c r="N2732" s="30">
        <v>8806084213822</v>
      </c>
      <c r="O2732" s="27">
        <v>84</v>
      </c>
      <c r="P2732" s="27">
        <v>8450</v>
      </c>
      <c r="Q2732" s="27" t="s">
        <v>3421</v>
      </c>
      <c r="R2732" s="31">
        <f>VLOOKUP(Q2732,[1]Страна!D$1:F$120,2,FALSE)</f>
        <v>0.05</v>
      </c>
      <c r="S2732" s="32" t="s">
        <v>47</v>
      </c>
      <c r="T2732" s="27" t="str">
        <f>VLOOKUP(S2732,[1]Страна!$A$2:$B$246,2,0)</f>
        <v>РОССИЯ</v>
      </c>
      <c r="W2732" s="34"/>
      <c r="X2732" s="35"/>
      <c r="Y2732" s="35"/>
      <c r="Z2732" s="36"/>
      <c r="AA2732" s="37"/>
      <c r="AB2732" s="38"/>
      <c r="AC2732" s="39"/>
    </row>
    <row r="2733" spans="1:29" ht="10.5" customHeight="1">
      <c r="A2733" s="25">
        <v>34997</v>
      </c>
      <c r="B2733" s="26" t="s">
        <v>3636</v>
      </c>
      <c r="C2733" s="27">
        <v>1</v>
      </c>
      <c r="D2733" s="27" t="s">
        <v>26</v>
      </c>
      <c r="E2733" s="28">
        <v>19176</v>
      </c>
      <c r="F2733" s="28">
        <v>19176</v>
      </c>
      <c r="G2733" s="28">
        <v>958.8</v>
      </c>
      <c r="H2733" s="28">
        <v>59</v>
      </c>
      <c r="I2733" s="28">
        <v>62</v>
      </c>
      <c r="J2733" s="29">
        <v>0.37171199999999999</v>
      </c>
      <c r="K2733" s="28">
        <v>59</v>
      </c>
      <c r="L2733" s="28">
        <v>62</v>
      </c>
      <c r="M2733" s="29">
        <f t="shared" si="213"/>
        <v>0.37171199999999999</v>
      </c>
      <c r="N2733" s="30">
        <v>8806084213815</v>
      </c>
      <c r="O2733" s="27">
        <v>84</v>
      </c>
      <c r="P2733" s="27">
        <v>8450</v>
      </c>
      <c r="Q2733" s="27" t="s">
        <v>3421</v>
      </c>
      <c r="R2733" s="31">
        <f>VLOOKUP(Q2733,[1]Страна!D$1:F$120,2,FALSE)</f>
        <v>0.05</v>
      </c>
      <c r="S2733" s="32" t="s">
        <v>47</v>
      </c>
      <c r="T2733" s="27" t="str">
        <f>VLOOKUP(S2733,[1]Страна!$A$2:$B$246,2,0)</f>
        <v>РОССИЯ</v>
      </c>
      <c r="W2733" s="34"/>
      <c r="X2733" s="35"/>
      <c r="Y2733" s="35"/>
      <c r="Z2733" s="36"/>
      <c r="AA2733" s="37"/>
      <c r="AB2733" s="38"/>
      <c r="AC2733" s="39"/>
    </row>
    <row r="2734" spans="1:29" ht="10.5" customHeight="1">
      <c r="A2734" s="25">
        <v>34046</v>
      </c>
      <c r="B2734" s="26" t="s">
        <v>3637</v>
      </c>
      <c r="C2734" s="27">
        <v>1</v>
      </c>
      <c r="D2734" s="27" t="s">
        <v>26</v>
      </c>
      <c r="E2734" s="28">
        <v>20689</v>
      </c>
      <c r="F2734" s="28">
        <v>20689</v>
      </c>
      <c r="G2734" s="28">
        <v>1034.45</v>
      </c>
      <c r="H2734" s="28">
        <v>62</v>
      </c>
      <c r="I2734" s="28">
        <v>69</v>
      </c>
      <c r="J2734" s="29">
        <v>0.383328</v>
      </c>
      <c r="K2734" s="28">
        <v>62</v>
      </c>
      <c r="L2734" s="28">
        <v>69</v>
      </c>
      <c r="M2734" s="29">
        <f t="shared" si="213"/>
        <v>0.383328</v>
      </c>
      <c r="N2734" s="30">
        <v>8806084069580</v>
      </c>
      <c r="O2734" s="27">
        <v>84</v>
      </c>
      <c r="P2734" s="27">
        <v>8450</v>
      </c>
      <c r="Q2734" s="27" t="s">
        <v>3419</v>
      </c>
      <c r="R2734" s="31">
        <f>VLOOKUP(Q2734,[1]Страна!D$1:F$120,2,FALSE)</f>
        <v>0.05</v>
      </c>
      <c r="S2734" s="32" t="s">
        <v>47</v>
      </c>
      <c r="T2734" s="27" t="str">
        <f>VLOOKUP(S2734,[1]Страна!$A$2:$B$246,2,0)</f>
        <v>РОССИЯ</v>
      </c>
      <c r="W2734" s="34"/>
      <c r="X2734" s="35"/>
      <c r="Y2734" s="35"/>
      <c r="Z2734" s="36"/>
      <c r="AA2734" s="37"/>
      <c r="AB2734" s="38"/>
      <c r="AC2734" s="39"/>
    </row>
    <row r="2735" spans="1:29" ht="10.5" customHeight="1">
      <c r="A2735" s="25">
        <v>34047</v>
      </c>
      <c r="B2735" s="26" t="s">
        <v>3638</v>
      </c>
      <c r="C2735" s="27">
        <v>1</v>
      </c>
      <c r="D2735" s="27" t="s">
        <v>26</v>
      </c>
      <c r="E2735" s="28">
        <v>20919</v>
      </c>
      <c r="F2735" s="28">
        <v>20919</v>
      </c>
      <c r="G2735" s="28">
        <v>1045.95</v>
      </c>
      <c r="H2735" s="28">
        <v>62</v>
      </c>
      <c r="I2735" s="28">
        <v>69</v>
      </c>
      <c r="J2735" s="29">
        <v>0.383328</v>
      </c>
      <c r="K2735" s="28">
        <v>62</v>
      </c>
      <c r="L2735" s="28">
        <v>69</v>
      </c>
      <c r="M2735" s="29">
        <f t="shared" si="213"/>
        <v>0.383328</v>
      </c>
      <c r="N2735" s="30">
        <v>8806084069573</v>
      </c>
      <c r="O2735" s="27">
        <v>84</v>
      </c>
      <c r="P2735" s="27">
        <v>8450</v>
      </c>
      <c r="Q2735" s="27" t="s">
        <v>3419</v>
      </c>
      <c r="R2735" s="31">
        <f>VLOOKUP(Q2735,[1]Страна!D$1:F$120,2,FALSE)</f>
        <v>0.05</v>
      </c>
      <c r="S2735" s="32" t="s">
        <v>47</v>
      </c>
      <c r="T2735" s="27" t="str">
        <f>VLOOKUP(S2735,[1]Страна!$A$2:$B$246,2,0)</f>
        <v>РОССИЯ</v>
      </c>
      <c r="W2735" s="34"/>
      <c r="X2735" s="35"/>
      <c r="Y2735" s="35"/>
      <c r="Z2735" s="36"/>
      <c r="AA2735" s="37"/>
      <c r="AB2735" s="38"/>
      <c r="AC2735" s="39"/>
    </row>
    <row r="2736" spans="1:29" ht="10.5" customHeight="1">
      <c r="A2736" s="25">
        <v>220136</v>
      </c>
      <c r="B2736" s="26" t="s">
        <v>3639</v>
      </c>
      <c r="C2736" s="27">
        <v>1</v>
      </c>
      <c r="D2736" s="27" t="s">
        <v>26</v>
      </c>
      <c r="E2736" s="28">
        <v>20995</v>
      </c>
      <c r="F2736" s="28">
        <v>20995</v>
      </c>
      <c r="G2736" s="28">
        <v>1049.75</v>
      </c>
      <c r="H2736" s="28">
        <v>62</v>
      </c>
      <c r="I2736" s="28">
        <v>69</v>
      </c>
      <c r="J2736" s="29">
        <v>0.38179999999999997</v>
      </c>
      <c r="K2736" s="28">
        <v>62</v>
      </c>
      <c r="L2736" s="28">
        <v>69</v>
      </c>
      <c r="M2736" s="29">
        <f t="shared" si="213"/>
        <v>0.38179999999999997</v>
      </c>
      <c r="N2736" s="30">
        <v>8806087764796</v>
      </c>
      <c r="O2736" s="27">
        <v>84</v>
      </c>
      <c r="P2736" s="27">
        <v>8450</v>
      </c>
      <c r="Q2736" s="27" t="s">
        <v>3421</v>
      </c>
      <c r="R2736" s="31">
        <f>VLOOKUP(Q2736,[1]Страна!D$1:F$120,2,FALSE)</f>
        <v>0.05</v>
      </c>
      <c r="S2736" s="32" t="s">
        <v>47</v>
      </c>
      <c r="T2736" s="27" t="str">
        <f>VLOOKUP(S2736,[1]Страна!$A$2:$B$246,2,0)</f>
        <v>РОССИЯ</v>
      </c>
      <c r="W2736" s="34"/>
      <c r="X2736" s="35"/>
      <c r="Y2736" s="35"/>
      <c r="Z2736" s="36"/>
      <c r="AA2736" s="37"/>
      <c r="AB2736" s="38"/>
      <c r="AC2736" s="39"/>
    </row>
    <row r="2737" spans="1:29" ht="10.5" customHeight="1">
      <c r="A2737" s="25">
        <v>214198</v>
      </c>
      <c r="B2737" s="26" t="s">
        <v>3640</v>
      </c>
      <c r="C2737" s="27">
        <v>2</v>
      </c>
      <c r="D2737" s="27" t="s">
        <v>26</v>
      </c>
      <c r="E2737" s="28">
        <v>19865</v>
      </c>
      <c r="F2737" s="28">
        <v>39730</v>
      </c>
      <c r="G2737" s="28">
        <v>1986.5</v>
      </c>
      <c r="H2737" s="28">
        <v>59</v>
      </c>
      <c r="I2737" s="28">
        <v>62</v>
      </c>
      <c r="J2737" s="29">
        <v>0.30412800000000001</v>
      </c>
      <c r="K2737" s="28">
        <v>118</v>
      </c>
      <c r="L2737" s="28">
        <v>124</v>
      </c>
      <c r="M2737" s="29">
        <f t="shared" si="213"/>
        <v>0.60825600000000002</v>
      </c>
      <c r="N2737" s="30">
        <v>8806087423099</v>
      </c>
      <c r="O2737" s="27">
        <v>84</v>
      </c>
      <c r="P2737" s="27">
        <v>8450</v>
      </c>
      <c r="Q2737" s="27" t="s">
        <v>3419</v>
      </c>
      <c r="R2737" s="31">
        <f>VLOOKUP(Q2737,[1]Страна!D$1:F$120,2,FALSE)</f>
        <v>0.05</v>
      </c>
      <c r="S2737" s="32" t="s">
        <v>47</v>
      </c>
      <c r="T2737" s="27" t="str">
        <f>VLOOKUP(S2737,[1]Страна!$A$2:$B$246,2,0)</f>
        <v>РОССИЯ</v>
      </c>
      <c r="W2737" s="34"/>
      <c r="X2737" s="35"/>
      <c r="Y2737" s="35"/>
      <c r="Z2737" s="36"/>
      <c r="AA2737" s="37"/>
      <c r="AB2737" s="38"/>
      <c r="AC2737" s="39"/>
    </row>
    <row r="2738" spans="1:29" ht="10.5" customHeight="1">
      <c r="A2738" s="41">
        <v>183659</v>
      </c>
      <c r="B2738" s="42" t="s">
        <v>3641</v>
      </c>
      <c r="C2738" s="43">
        <v>2</v>
      </c>
      <c r="D2738" s="44" t="s">
        <v>26</v>
      </c>
      <c r="E2738" s="45">
        <v>19099</v>
      </c>
      <c r="F2738" s="45">
        <v>38198</v>
      </c>
      <c r="G2738" s="46">
        <v>1909.9</v>
      </c>
      <c r="H2738" s="46">
        <v>59</v>
      </c>
      <c r="I2738" s="46">
        <v>62</v>
      </c>
      <c r="J2738" s="47">
        <v>0.29510399999999998</v>
      </c>
      <c r="K2738" s="46">
        <v>118</v>
      </c>
      <c r="L2738" s="46">
        <v>124</v>
      </c>
      <c r="M2738" s="47">
        <v>0.59020799999999995</v>
      </c>
      <c r="N2738" s="48" t="s">
        <v>3642</v>
      </c>
      <c r="O2738" s="49">
        <v>84</v>
      </c>
      <c r="P2738" s="49">
        <v>8450</v>
      </c>
      <c r="Q2738" s="49" t="s">
        <v>3419</v>
      </c>
      <c r="R2738" s="50">
        <v>0.05</v>
      </c>
      <c r="S2738" s="51" t="s">
        <v>47</v>
      </c>
      <c r="T2738" s="27" t="str">
        <f>VLOOKUP(S2738,[1]Страна!$A$2:$B$246,2,0)</f>
        <v>РОССИЯ</v>
      </c>
      <c r="W2738" s="34"/>
      <c r="X2738" s="35"/>
      <c r="Y2738" s="35"/>
      <c r="Z2738" s="36"/>
      <c r="AA2738" s="37"/>
      <c r="AB2738" s="38"/>
      <c r="AC2738" s="39"/>
    </row>
    <row r="2739" spans="1:29" ht="10.5" customHeight="1">
      <c r="A2739" s="25">
        <v>38977</v>
      </c>
      <c r="B2739" s="26" t="s">
        <v>3643</v>
      </c>
      <c r="C2739" s="27">
        <v>1</v>
      </c>
      <c r="D2739" s="27" t="s">
        <v>26</v>
      </c>
      <c r="E2739" s="28">
        <v>17999</v>
      </c>
      <c r="F2739" s="28">
        <v>17999</v>
      </c>
      <c r="G2739" s="28">
        <v>899.95</v>
      </c>
      <c r="H2739" s="28">
        <v>59</v>
      </c>
      <c r="I2739" s="28">
        <v>62</v>
      </c>
      <c r="J2739" s="29">
        <v>0.30536999999999997</v>
      </c>
      <c r="K2739" s="28">
        <v>59</v>
      </c>
      <c r="L2739" s="28">
        <v>62</v>
      </c>
      <c r="M2739" s="29">
        <f>C2739*J2739</f>
        <v>0.30536999999999997</v>
      </c>
      <c r="N2739" s="30">
        <v>8806084742261</v>
      </c>
      <c r="O2739" s="27">
        <v>84</v>
      </c>
      <c r="P2739" s="27">
        <v>8450</v>
      </c>
      <c r="Q2739" s="27" t="s">
        <v>3421</v>
      </c>
      <c r="R2739" s="31">
        <f>VLOOKUP(Q2739,[1]Страна!D$1:F$120,2,FALSE)</f>
        <v>0.05</v>
      </c>
      <c r="S2739" s="32" t="s">
        <v>28</v>
      </c>
      <c r="T2739" s="27" t="str">
        <f>VLOOKUP(S2739,[1]Страна!$A$2:$B$246,2,0)</f>
        <v>КИТАЙ</v>
      </c>
      <c r="W2739" s="40"/>
      <c r="X2739" s="35"/>
      <c r="Y2739" s="35"/>
      <c r="Z2739" s="36"/>
      <c r="AA2739" s="37"/>
      <c r="AB2739" s="38"/>
      <c r="AC2739" s="39"/>
    </row>
    <row r="2740" spans="1:29" ht="10.5" customHeight="1">
      <c r="A2740" s="25">
        <v>104462</v>
      </c>
      <c r="B2740" s="26" t="s">
        <v>3644</v>
      </c>
      <c r="C2740" s="27">
        <v>1</v>
      </c>
      <c r="D2740" s="27" t="s">
        <v>26</v>
      </c>
      <c r="E2740" s="28">
        <v>23987</v>
      </c>
      <c r="F2740" s="28">
        <v>23987</v>
      </c>
      <c r="G2740" s="28">
        <v>1199.3499999999999</v>
      </c>
      <c r="H2740" s="28">
        <v>62</v>
      </c>
      <c r="I2740" s="28">
        <v>65</v>
      </c>
      <c r="J2740" s="29">
        <v>0.28275</v>
      </c>
      <c r="K2740" s="28">
        <v>62</v>
      </c>
      <c r="L2740" s="28">
        <v>65</v>
      </c>
      <c r="M2740" s="29">
        <v>0.28275</v>
      </c>
      <c r="N2740" s="30">
        <v>8806084851376</v>
      </c>
      <c r="O2740" s="27">
        <v>84</v>
      </c>
      <c r="P2740" s="27">
        <v>8450</v>
      </c>
      <c r="Q2740" s="27" t="s">
        <v>3419</v>
      </c>
      <c r="R2740" s="31">
        <f>VLOOKUP(Q2740,[1]Страна!D$1:F$120,2,FALSE)</f>
        <v>0.05</v>
      </c>
      <c r="S2740" s="32" t="s">
        <v>28</v>
      </c>
      <c r="T2740" s="27" t="str">
        <f>VLOOKUP(S2740,[1]Страна!$A$2:$B$246,2,0)</f>
        <v>КИТАЙ</v>
      </c>
      <c r="W2740" s="34"/>
      <c r="X2740" s="35"/>
      <c r="Y2740" s="35"/>
      <c r="Z2740" s="36"/>
      <c r="AA2740" s="37"/>
      <c r="AB2740" s="38"/>
      <c r="AC2740" s="39"/>
    </row>
    <row r="2741" spans="1:29" ht="10.5" customHeight="1">
      <c r="A2741" s="25">
        <v>208143</v>
      </c>
      <c r="B2741" s="26" t="s">
        <v>3645</v>
      </c>
      <c r="C2741" s="27">
        <v>1</v>
      </c>
      <c r="D2741" s="27" t="s">
        <v>26</v>
      </c>
      <c r="E2741" s="28">
        <v>20935</v>
      </c>
      <c r="F2741" s="28">
        <v>20935</v>
      </c>
      <c r="G2741" s="28">
        <v>1046.75</v>
      </c>
      <c r="H2741" s="28">
        <v>65</v>
      </c>
      <c r="I2741" s="28">
        <v>67</v>
      </c>
      <c r="J2741" s="29">
        <v>0.26135999999999998</v>
      </c>
      <c r="K2741" s="28">
        <v>65</v>
      </c>
      <c r="L2741" s="28">
        <v>67</v>
      </c>
      <c r="M2741" s="29">
        <v>0.26135999999999998</v>
      </c>
      <c r="N2741" s="30">
        <v>8806084891617</v>
      </c>
      <c r="O2741" s="27">
        <v>84</v>
      </c>
      <c r="P2741" s="27">
        <v>8450</v>
      </c>
      <c r="Q2741" s="27" t="s">
        <v>3419</v>
      </c>
      <c r="R2741" s="31">
        <f>VLOOKUP(Q2741,[1]Страна!D$1:F$120,2,FALSE)</f>
        <v>0.05</v>
      </c>
      <c r="S2741" s="32" t="s">
        <v>47</v>
      </c>
      <c r="T2741" s="27" t="str">
        <f>VLOOKUP(S2741,[1]Страна!$A$2:$B$246,2,0)</f>
        <v>РОССИЯ</v>
      </c>
      <c r="W2741" s="34"/>
      <c r="X2741" s="35"/>
      <c r="Y2741" s="35"/>
      <c r="Z2741" s="36"/>
      <c r="AA2741" s="37"/>
      <c r="AB2741" s="38"/>
      <c r="AC2741" s="39"/>
    </row>
    <row r="2742" spans="1:29" ht="10.5" customHeight="1">
      <c r="A2742" s="25">
        <v>208144</v>
      </c>
      <c r="B2742" s="26" t="s">
        <v>3646</v>
      </c>
      <c r="C2742" s="27">
        <v>1</v>
      </c>
      <c r="D2742" s="27" t="s">
        <v>26</v>
      </c>
      <c r="E2742" s="28">
        <v>22491</v>
      </c>
      <c r="F2742" s="28">
        <v>22491</v>
      </c>
      <c r="G2742" s="28">
        <v>1124.55</v>
      </c>
      <c r="H2742" s="28">
        <v>63</v>
      </c>
      <c r="I2742" s="28">
        <v>66</v>
      </c>
      <c r="J2742" s="29">
        <v>0.30975999999999998</v>
      </c>
      <c r="K2742" s="28">
        <v>63</v>
      </c>
      <c r="L2742" s="28">
        <v>66</v>
      </c>
      <c r="M2742" s="29">
        <f>C2742*J2742</f>
        <v>0.30975999999999998</v>
      </c>
      <c r="N2742" s="30">
        <v>8806084857507</v>
      </c>
      <c r="O2742" s="27">
        <v>84</v>
      </c>
      <c r="P2742" s="27">
        <v>8450</v>
      </c>
      <c r="Q2742" s="27" t="s">
        <v>3419</v>
      </c>
      <c r="R2742" s="31">
        <f>VLOOKUP(Q2742,[1]Страна!D$1:F$120,2,FALSE)</f>
        <v>0.05</v>
      </c>
      <c r="S2742" s="32" t="s">
        <v>47</v>
      </c>
      <c r="T2742" s="27" t="str">
        <f>VLOOKUP(S2742,[1]Страна!$A$2:$B$246,2,0)</f>
        <v>РОССИЯ</v>
      </c>
      <c r="W2742" s="34"/>
      <c r="X2742" s="35"/>
      <c r="Y2742" s="35"/>
      <c r="Z2742" s="36"/>
      <c r="AA2742" s="37"/>
      <c r="AB2742" s="38"/>
      <c r="AC2742" s="39"/>
    </row>
    <row r="2743" spans="1:29" ht="10.5" customHeight="1">
      <c r="A2743" s="25">
        <v>104464</v>
      </c>
      <c r="B2743" s="26" t="s">
        <v>3647</v>
      </c>
      <c r="C2743" s="27">
        <v>1</v>
      </c>
      <c r="D2743" s="27" t="s">
        <v>26</v>
      </c>
      <c r="E2743" s="28">
        <v>30643</v>
      </c>
      <c r="F2743" s="28">
        <v>30643</v>
      </c>
      <c r="G2743" s="28">
        <v>1532.15</v>
      </c>
      <c r="H2743" s="28">
        <v>62</v>
      </c>
      <c r="I2743" s="28">
        <v>69</v>
      </c>
      <c r="J2743" s="29">
        <v>0.37180000000000002</v>
      </c>
      <c r="K2743" s="28">
        <v>62</v>
      </c>
      <c r="L2743" s="28">
        <v>69</v>
      </c>
      <c r="M2743" s="29">
        <v>0.37180000000000002</v>
      </c>
      <c r="N2743" s="30" t="s">
        <v>3648</v>
      </c>
      <c r="O2743" s="27">
        <v>84</v>
      </c>
      <c r="P2743" s="27">
        <v>8450</v>
      </c>
      <c r="Q2743" s="27" t="s">
        <v>3419</v>
      </c>
      <c r="R2743" s="31">
        <f>VLOOKUP(Q2743,[1]Страна!D$1:F$120,2,FALSE)</f>
        <v>0.05</v>
      </c>
      <c r="S2743" s="32" t="s">
        <v>47</v>
      </c>
      <c r="T2743" s="27" t="str">
        <f>VLOOKUP(S2743,[1]Страна!$A$2:$B$246,2,0)</f>
        <v>РОССИЯ</v>
      </c>
      <c r="W2743" s="34"/>
      <c r="X2743" s="35"/>
      <c r="Y2743" s="35"/>
      <c r="Z2743" s="36"/>
      <c r="AA2743" s="37"/>
      <c r="AB2743" s="38"/>
      <c r="AC2743" s="39"/>
    </row>
    <row r="2744" spans="1:29" ht="10.5" customHeight="1">
      <c r="A2744" s="25">
        <v>234351</v>
      </c>
      <c r="B2744" s="26" t="s">
        <v>3649</v>
      </c>
      <c r="C2744" s="27">
        <v>1</v>
      </c>
      <c r="D2744" s="27" t="s">
        <v>26</v>
      </c>
      <c r="E2744" s="28">
        <v>19185</v>
      </c>
      <c r="F2744" s="28">
        <v>19185</v>
      </c>
      <c r="G2744" s="28">
        <v>959.25</v>
      </c>
      <c r="H2744" s="28">
        <v>66</v>
      </c>
      <c r="I2744" s="28">
        <v>68</v>
      </c>
      <c r="J2744" s="29">
        <v>0.27910400000000002</v>
      </c>
      <c r="K2744" s="28">
        <v>66</v>
      </c>
      <c r="L2744" s="28">
        <v>68</v>
      </c>
      <c r="M2744" s="29">
        <v>0.27910400000000002</v>
      </c>
      <c r="N2744" s="30" t="s">
        <v>3650</v>
      </c>
      <c r="O2744" s="27">
        <v>84</v>
      </c>
      <c r="P2744" s="27">
        <v>8450</v>
      </c>
      <c r="Q2744" s="27" t="s">
        <v>3421</v>
      </c>
      <c r="R2744" s="31">
        <f>VLOOKUP(Q2744,[1]Страна!D$1:F$120,2,FALSE)</f>
        <v>0.05</v>
      </c>
      <c r="S2744" s="32" t="s">
        <v>47</v>
      </c>
      <c r="T2744" s="27" t="str">
        <f>VLOOKUP(S2744,[1]Страна!$A$2:$B$246,2,0)</f>
        <v>РОССИЯ</v>
      </c>
      <c r="W2744" s="34"/>
      <c r="X2744" s="35"/>
      <c r="Y2744" s="35"/>
      <c r="Z2744" s="36"/>
      <c r="AA2744" s="37"/>
      <c r="AB2744" s="38"/>
      <c r="AC2744" s="39"/>
    </row>
    <row r="2745" spans="1:29" ht="10.5" customHeight="1">
      <c r="A2745" s="25" t="s">
        <v>3651</v>
      </c>
      <c r="B2745" s="26" t="s">
        <v>3652</v>
      </c>
      <c r="C2745" s="27">
        <v>5</v>
      </c>
      <c r="D2745" s="27" t="s">
        <v>26</v>
      </c>
      <c r="E2745" s="28">
        <v>330</v>
      </c>
      <c r="F2745" s="28">
        <v>1650</v>
      </c>
      <c r="G2745" s="28">
        <v>82.5</v>
      </c>
      <c r="H2745" s="28">
        <v>66</v>
      </c>
      <c r="I2745" s="28">
        <v>68</v>
      </c>
      <c r="J2745" s="29">
        <v>0.37</v>
      </c>
      <c r="K2745" s="28">
        <v>305</v>
      </c>
      <c r="L2745" s="28">
        <v>330</v>
      </c>
      <c r="M2745" s="29">
        <v>0.22950000000000001</v>
      </c>
      <c r="N2745" s="30"/>
      <c r="O2745" s="27">
        <v>84</v>
      </c>
      <c r="P2745" s="27">
        <v>8450</v>
      </c>
      <c r="Q2745" s="27" t="s">
        <v>3419</v>
      </c>
      <c r="R2745" s="31">
        <f>VLOOKUP(Q2745,[1]Страна!D$1:F$120,2,FALSE)</f>
        <v>0.05</v>
      </c>
      <c r="S2745" s="32" t="s">
        <v>28</v>
      </c>
      <c r="T2745" s="27" t="str">
        <f>VLOOKUP(S2745,[1]Страна!$A$2:$B$246,2,0)</f>
        <v>КИТАЙ</v>
      </c>
      <c r="W2745" s="34"/>
      <c r="X2745" s="35"/>
      <c r="Y2745" s="35"/>
      <c r="Z2745" s="36"/>
      <c r="AA2745" s="37"/>
      <c r="AB2745" s="38"/>
      <c r="AC2745" s="39"/>
    </row>
    <row r="2746" spans="1:29" ht="10.5" customHeight="1">
      <c r="A2746" s="25" t="s">
        <v>3653</v>
      </c>
      <c r="B2746" s="26" t="s">
        <v>3654</v>
      </c>
      <c r="C2746" s="27">
        <v>20</v>
      </c>
      <c r="D2746" s="27" t="s">
        <v>26</v>
      </c>
      <c r="E2746" s="28"/>
      <c r="F2746" s="28"/>
      <c r="G2746" s="28"/>
      <c r="H2746" s="28">
        <v>61</v>
      </c>
      <c r="I2746" s="28">
        <v>64</v>
      </c>
      <c r="J2746" s="29">
        <v>0.22439999999999999</v>
      </c>
      <c r="K2746" s="28">
        <f>H2746*C2746</f>
        <v>1220</v>
      </c>
      <c r="L2746" s="28">
        <f>I2746*C2746</f>
        <v>1280</v>
      </c>
      <c r="M2746" s="29">
        <f>J2746*C2746</f>
        <v>4.4879999999999995</v>
      </c>
      <c r="N2746" s="30"/>
      <c r="O2746" s="27">
        <v>84</v>
      </c>
      <c r="P2746" s="27">
        <v>8450</v>
      </c>
      <c r="Q2746" s="27" t="s">
        <v>3421</v>
      </c>
      <c r="R2746" s="31">
        <f>VLOOKUP(Q2746,[1]Страна!D$1:F$120,2,FALSE)</f>
        <v>0.05</v>
      </c>
      <c r="S2746" s="32" t="s">
        <v>28</v>
      </c>
      <c r="T2746" s="27" t="str">
        <f>VLOOKUP(S2746,[1]Страна!$A$2:$B$246,2,0)</f>
        <v>КИТАЙ</v>
      </c>
      <c r="W2746" s="34"/>
      <c r="X2746" s="35"/>
      <c r="Y2746" s="35"/>
      <c r="Z2746" s="36"/>
      <c r="AA2746" s="37"/>
      <c r="AB2746" s="38"/>
      <c r="AC2746" s="39"/>
    </row>
    <row r="2747" spans="1:29" ht="10.5" customHeight="1">
      <c r="A2747" s="25" t="s">
        <v>3655</v>
      </c>
      <c r="B2747" s="26" t="s">
        <v>3656</v>
      </c>
      <c r="C2747" s="27">
        <v>7</v>
      </c>
      <c r="D2747" s="27" t="s">
        <v>26</v>
      </c>
      <c r="E2747" s="28">
        <v>324</v>
      </c>
      <c r="F2747" s="28">
        <v>2268</v>
      </c>
      <c r="G2747" s="28">
        <v>113.4</v>
      </c>
      <c r="H2747" s="28">
        <v>66</v>
      </c>
      <c r="I2747" s="28">
        <v>68</v>
      </c>
      <c r="J2747" s="29">
        <v>0.317195</v>
      </c>
      <c r="K2747" s="28">
        <v>420</v>
      </c>
      <c r="L2747" s="28">
        <v>448</v>
      </c>
      <c r="M2747" s="29">
        <v>0.22950000000000001</v>
      </c>
      <c r="N2747" s="30"/>
      <c r="O2747" s="27">
        <v>84</v>
      </c>
      <c r="P2747" s="27">
        <v>8450</v>
      </c>
      <c r="Q2747" s="27" t="s">
        <v>3419</v>
      </c>
      <c r="R2747" s="31">
        <f>VLOOKUP(Q2747,[1]Страна!D$1:F$120,2,FALSE)</f>
        <v>0.05</v>
      </c>
      <c r="S2747" s="32" t="s">
        <v>28</v>
      </c>
      <c r="T2747" s="27" t="str">
        <f>VLOOKUP(S2747,[1]Страна!$A$2:$B$246,2,0)</f>
        <v>КИТАЙ</v>
      </c>
      <c r="W2747" s="34"/>
      <c r="X2747" s="35"/>
      <c r="Y2747" s="35"/>
      <c r="Z2747" s="36"/>
      <c r="AA2747" s="37"/>
      <c r="AB2747" s="38"/>
      <c r="AC2747" s="39"/>
    </row>
    <row r="2748" spans="1:29" ht="10.5" customHeight="1">
      <c r="A2748" s="25" t="s">
        <v>3657</v>
      </c>
      <c r="B2748" s="26" t="s">
        <v>3658</v>
      </c>
      <c r="C2748" s="27">
        <v>25</v>
      </c>
      <c r="D2748" s="27" t="s">
        <v>26</v>
      </c>
      <c r="E2748" s="28"/>
      <c r="F2748" s="28"/>
      <c r="G2748" s="28"/>
      <c r="H2748" s="28">
        <v>61</v>
      </c>
      <c r="I2748" s="28">
        <v>64</v>
      </c>
      <c r="J2748" s="29">
        <v>0.22439999999999999</v>
      </c>
      <c r="K2748" s="28">
        <f>H2748*C2748</f>
        <v>1525</v>
      </c>
      <c r="L2748" s="28">
        <f>I2748*C2748</f>
        <v>1600</v>
      </c>
      <c r="M2748" s="29">
        <f>J2748*C2748</f>
        <v>5.6099999999999994</v>
      </c>
      <c r="N2748" s="30"/>
      <c r="O2748" s="27">
        <v>84</v>
      </c>
      <c r="P2748" s="27">
        <v>8450</v>
      </c>
      <c r="Q2748" s="27" t="s">
        <v>3421</v>
      </c>
      <c r="R2748" s="31">
        <f>VLOOKUP(Q2748,[1]Страна!D$1:F$120,2,FALSE)</f>
        <v>0.05</v>
      </c>
      <c r="S2748" s="32" t="s">
        <v>28</v>
      </c>
      <c r="T2748" s="27" t="str">
        <f>VLOOKUP(S2748,[1]Страна!$A$2:$B$246,2,0)</f>
        <v>КИТАЙ</v>
      </c>
      <c r="W2748" s="34"/>
      <c r="X2748" s="35"/>
      <c r="Y2748" s="35"/>
      <c r="Z2748" s="36"/>
      <c r="AA2748" s="37"/>
      <c r="AB2748" s="38"/>
      <c r="AC2748" s="39"/>
    </row>
    <row r="2749" spans="1:29" ht="10.5" customHeight="1">
      <c r="A2749" s="25" t="s">
        <v>3659</v>
      </c>
      <c r="B2749" s="26" t="s">
        <v>3660</v>
      </c>
      <c r="C2749" s="27">
        <v>7</v>
      </c>
      <c r="D2749" s="27" t="s">
        <v>26</v>
      </c>
      <c r="E2749" s="28"/>
      <c r="F2749" s="28"/>
      <c r="G2749" s="28"/>
      <c r="H2749" s="28">
        <v>61</v>
      </c>
      <c r="I2749" s="28">
        <v>64</v>
      </c>
      <c r="J2749" s="29">
        <v>0.22439999999999999</v>
      </c>
      <c r="K2749" s="28">
        <f>H2749*C2749</f>
        <v>427</v>
      </c>
      <c r="L2749" s="28">
        <f>I2749*C2749</f>
        <v>448</v>
      </c>
      <c r="M2749" s="29">
        <f>J2749*C2749</f>
        <v>1.5708</v>
      </c>
      <c r="N2749" s="30"/>
      <c r="O2749" s="27">
        <v>84</v>
      </c>
      <c r="P2749" s="27">
        <v>8450</v>
      </c>
      <c r="Q2749" s="27" t="s">
        <v>3421</v>
      </c>
      <c r="R2749" s="31">
        <f>VLOOKUP(Q2749,[1]Страна!D$1:F$120,2,FALSE)</f>
        <v>0.05</v>
      </c>
      <c r="S2749" s="32" t="s">
        <v>28</v>
      </c>
      <c r="T2749" s="27" t="str">
        <f>VLOOKUP(S2749,[1]Страна!$A$2:$B$246,2,0)</f>
        <v>КИТАЙ</v>
      </c>
      <c r="W2749" s="34"/>
      <c r="X2749" s="35"/>
      <c r="Y2749" s="35"/>
      <c r="Z2749" s="36"/>
      <c r="AA2749" s="37"/>
      <c r="AB2749" s="38"/>
      <c r="AC2749" s="39"/>
    </row>
    <row r="2750" spans="1:29" ht="10.5" customHeight="1">
      <c r="A2750" s="25" t="s">
        <v>3661</v>
      </c>
      <c r="B2750" s="26" t="s">
        <v>3662</v>
      </c>
      <c r="C2750" s="27">
        <v>2</v>
      </c>
      <c r="D2750" s="27" t="s">
        <v>220</v>
      </c>
      <c r="E2750" s="28">
        <v>482</v>
      </c>
      <c r="F2750" s="28">
        <v>964</v>
      </c>
      <c r="G2750" s="28"/>
      <c r="H2750" s="28">
        <f>K2750/C2750</f>
        <v>62</v>
      </c>
      <c r="I2750" s="28">
        <f>L2750/C2750</f>
        <v>64</v>
      </c>
      <c r="J2750" s="29">
        <v>0.22950000000000001</v>
      </c>
      <c r="K2750" s="28">
        <v>124</v>
      </c>
      <c r="L2750" s="28">
        <v>128</v>
      </c>
      <c r="M2750" s="29">
        <v>0.45900000000000002</v>
      </c>
      <c r="N2750" s="30"/>
      <c r="O2750" s="27">
        <v>84</v>
      </c>
      <c r="P2750" s="27">
        <v>8450</v>
      </c>
      <c r="Q2750" s="27" t="s">
        <v>3421</v>
      </c>
      <c r="R2750" s="31">
        <f>VLOOKUP(Q2750,[1]Страна!D$1:F$120,2,FALSE)</f>
        <v>0.05</v>
      </c>
      <c r="S2750" s="32" t="s">
        <v>28</v>
      </c>
      <c r="T2750" s="27" t="str">
        <f>VLOOKUP(S2750,[1]Страна!$A$2:$B$246,2,0)</f>
        <v>КИТАЙ</v>
      </c>
      <c r="W2750" s="34"/>
      <c r="X2750" s="35"/>
      <c r="Y2750" s="35"/>
      <c r="Z2750" s="36"/>
      <c r="AA2750" s="37"/>
      <c r="AB2750" s="38"/>
      <c r="AC2750" s="39"/>
    </row>
    <row r="2751" spans="1:29" ht="10.5" customHeight="1">
      <c r="A2751" s="25" t="s">
        <v>3663</v>
      </c>
      <c r="B2751" s="26" t="s">
        <v>3664</v>
      </c>
      <c r="C2751" s="27">
        <v>3</v>
      </c>
      <c r="D2751" s="27" t="s">
        <v>220</v>
      </c>
      <c r="E2751" s="28">
        <v>467</v>
      </c>
      <c r="F2751" s="28">
        <v>1401</v>
      </c>
      <c r="G2751" s="28"/>
      <c r="H2751" s="28">
        <f>K2751/C2751</f>
        <v>62</v>
      </c>
      <c r="I2751" s="28">
        <f>L2751/C2751</f>
        <v>64</v>
      </c>
      <c r="J2751" s="29">
        <v>0.4</v>
      </c>
      <c r="K2751" s="28">
        <v>186</v>
      </c>
      <c r="L2751" s="28">
        <v>192</v>
      </c>
      <c r="M2751" s="29">
        <v>0.4</v>
      </c>
      <c r="N2751" s="30"/>
      <c r="O2751" s="27">
        <v>84</v>
      </c>
      <c r="P2751" s="27">
        <v>8450</v>
      </c>
      <c r="Q2751" s="27" t="s">
        <v>3421</v>
      </c>
      <c r="R2751" s="31">
        <f>VLOOKUP(Q2751,[1]Страна!D$1:F$120,2,FALSE)</f>
        <v>0.05</v>
      </c>
      <c r="S2751" s="32" t="s">
        <v>28</v>
      </c>
      <c r="T2751" s="27" t="str">
        <f>VLOOKUP(S2751,[1]Страна!$A$2:$B$246,2,0)</f>
        <v>КИТАЙ</v>
      </c>
      <c r="W2751" s="34"/>
      <c r="X2751" s="35"/>
      <c r="Y2751" s="35"/>
      <c r="Z2751" s="36"/>
      <c r="AA2751" s="37"/>
      <c r="AB2751" s="38"/>
      <c r="AC2751" s="39"/>
    </row>
    <row r="2752" spans="1:29" ht="10.5" customHeight="1">
      <c r="A2752" s="25" t="s">
        <v>3665</v>
      </c>
      <c r="B2752" s="26" t="s">
        <v>3666</v>
      </c>
      <c r="C2752" s="27">
        <v>1</v>
      </c>
      <c r="D2752" s="27" t="s">
        <v>26</v>
      </c>
      <c r="E2752" s="28">
        <v>369</v>
      </c>
      <c r="F2752" s="28">
        <v>369</v>
      </c>
      <c r="G2752" s="28">
        <v>18.45</v>
      </c>
      <c r="H2752" s="28">
        <v>62</v>
      </c>
      <c r="I2752" s="28"/>
      <c r="J2752" s="29">
        <v>0.371</v>
      </c>
      <c r="K2752" s="28">
        <v>61</v>
      </c>
      <c r="L2752" s="28">
        <v>66</v>
      </c>
      <c r="M2752" s="29">
        <v>0.22950000000000001</v>
      </c>
      <c r="N2752" s="30"/>
      <c r="O2752" s="27">
        <v>84</v>
      </c>
      <c r="P2752" s="27">
        <v>8450</v>
      </c>
      <c r="Q2752" s="27" t="s">
        <v>3419</v>
      </c>
      <c r="R2752" s="31">
        <f>VLOOKUP(Q2752,[1]Страна!D$1:F$120,2,FALSE)</f>
        <v>0.05</v>
      </c>
      <c r="S2752" s="32" t="s">
        <v>28</v>
      </c>
      <c r="T2752" s="27" t="str">
        <f>VLOOKUP(S2752,[1]Страна!$A$2:$B$246,2,0)</f>
        <v>КИТАЙ</v>
      </c>
      <c r="W2752" s="34"/>
      <c r="X2752" s="35"/>
      <c r="Y2752" s="35"/>
      <c r="Z2752" s="36"/>
      <c r="AA2752" s="37"/>
      <c r="AB2752" s="38"/>
      <c r="AC2752" s="39"/>
    </row>
    <row r="2753" spans="1:29" ht="10.5" customHeight="1">
      <c r="A2753" s="25" t="s">
        <v>3667</v>
      </c>
      <c r="B2753" s="26" t="s">
        <v>3668</v>
      </c>
      <c r="C2753" s="27">
        <v>1</v>
      </c>
      <c r="D2753" s="27" t="s">
        <v>26</v>
      </c>
      <c r="E2753" s="28">
        <v>506</v>
      </c>
      <c r="F2753" s="28">
        <v>506</v>
      </c>
      <c r="G2753" s="28">
        <v>25.3</v>
      </c>
      <c r="H2753" s="28">
        <v>62</v>
      </c>
      <c r="I2753" s="28">
        <v>63.2</v>
      </c>
      <c r="J2753" s="29">
        <v>0.371</v>
      </c>
      <c r="K2753" s="28">
        <v>66</v>
      </c>
      <c r="L2753" s="28">
        <v>72</v>
      </c>
      <c r="M2753" s="29">
        <v>0.22950000000000001</v>
      </c>
      <c r="N2753" s="30"/>
      <c r="O2753" s="27">
        <v>84</v>
      </c>
      <c r="P2753" s="27">
        <v>8450</v>
      </c>
      <c r="Q2753" s="27" t="s">
        <v>3419</v>
      </c>
      <c r="R2753" s="31">
        <f>VLOOKUP(Q2753,[1]Страна!D$1:F$120,2,FALSE)</f>
        <v>0.05</v>
      </c>
      <c r="S2753" s="32" t="s">
        <v>28</v>
      </c>
      <c r="T2753" s="27" t="str">
        <f>VLOOKUP(S2753,[1]Страна!$A$2:$B$246,2,0)</f>
        <v>КИТАЙ</v>
      </c>
      <c r="W2753" s="34"/>
      <c r="X2753" s="35"/>
      <c r="Y2753" s="35"/>
      <c r="Z2753" s="36"/>
      <c r="AA2753" s="37"/>
      <c r="AB2753" s="38"/>
      <c r="AC2753" s="39"/>
    </row>
    <row r="2754" spans="1:29" ht="10.5" customHeight="1">
      <c r="A2754" s="25">
        <v>219029</v>
      </c>
      <c r="B2754" s="26" t="s">
        <v>3669</v>
      </c>
      <c r="C2754" s="27">
        <v>1</v>
      </c>
      <c r="D2754" s="27" t="s">
        <v>26</v>
      </c>
      <c r="E2754" s="28">
        <v>16999</v>
      </c>
      <c r="F2754" s="28">
        <v>16999</v>
      </c>
      <c r="G2754" s="28">
        <v>849.95</v>
      </c>
      <c r="H2754" s="28">
        <v>56</v>
      </c>
      <c r="I2754" s="28">
        <v>62</v>
      </c>
      <c r="J2754" s="29">
        <v>0.28599999999999998</v>
      </c>
      <c r="K2754" s="28">
        <v>56</v>
      </c>
      <c r="L2754" s="28">
        <v>62</v>
      </c>
      <c r="M2754" s="29">
        <f t="shared" ref="M2754:M2762" si="214">C2754*J2754</f>
        <v>0.28599999999999998</v>
      </c>
      <c r="N2754" s="30">
        <v>8806087422511</v>
      </c>
      <c r="O2754" s="27">
        <v>84</v>
      </c>
      <c r="P2754" s="27">
        <v>8450</v>
      </c>
      <c r="Q2754" s="27" t="s">
        <v>3421</v>
      </c>
      <c r="R2754" s="31">
        <f>VLOOKUP(Q2754,[1]Страна!D$1:F$120,2,FALSE)</f>
        <v>0.05</v>
      </c>
      <c r="S2754" s="32" t="s">
        <v>47</v>
      </c>
      <c r="T2754" s="27" t="str">
        <f>VLOOKUP(S2754,[1]Страна!$A$2:$B$246,2,0)</f>
        <v>РОССИЯ</v>
      </c>
      <c r="W2754" s="34"/>
      <c r="X2754" s="35"/>
      <c r="Y2754" s="35"/>
      <c r="Z2754" s="36"/>
      <c r="AA2754" s="37"/>
      <c r="AB2754" s="38"/>
      <c r="AC2754" s="39"/>
    </row>
    <row r="2755" spans="1:29" ht="10.5" customHeight="1">
      <c r="A2755" s="25">
        <v>34911</v>
      </c>
      <c r="B2755" s="26" t="s">
        <v>3670</v>
      </c>
      <c r="C2755" s="27">
        <v>2</v>
      </c>
      <c r="D2755" s="27" t="s">
        <v>26</v>
      </c>
      <c r="E2755" s="28">
        <v>18224</v>
      </c>
      <c r="F2755" s="28">
        <v>36448</v>
      </c>
      <c r="G2755" s="28">
        <v>1822.4</v>
      </c>
      <c r="H2755" s="28">
        <v>56</v>
      </c>
      <c r="I2755" s="28">
        <v>62</v>
      </c>
      <c r="J2755" s="29">
        <v>0.336864</v>
      </c>
      <c r="K2755" s="28">
        <v>112</v>
      </c>
      <c r="L2755" s="28">
        <v>124</v>
      </c>
      <c r="M2755" s="29">
        <f t="shared" si="214"/>
        <v>0.67372799999999999</v>
      </c>
      <c r="N2755" s="30">
        <v>8806084213938</v>
      </c>
      <c r="O2755" s="27">
        <v>84</v>
      </c>
      <c r="P2755" s="27">
        <v>8450</v>
      </c>
      <c r="Q2755" s="27" t="s">
        <v>3421</v>
      </c>
      <c r="R2755" s="31">
        <f>VLOOKUP(Q2755,[1]Страна!D$1:F$120,2,FALSE)</f>
        <v>0.05</v>
      </c>
      <c r="S2755" s="32" t="s">
        <v>47</v>
      </c>
      <c r="T2755" s="27" t="str">
        <f>VLOOKUP(S2755,[1]Страна!$A$2:$B$246,2,0)</f>
        <v>РОССИЯ</v>
      </c>
      <c r="W2755" s="34"/>
      <c r="X2755" s="35"/>
      <c r="Y2755" s="35"/>
      <c r="Z2755" s="36"/>
      <c r="AA2755" s="37"/>
      <c r="AB2755" s="38"/>
      <c r="AC2755" s="39"/>
    </row>
    <row r="2756" spans="1:29" ht="10.5" customHeight="1">
      <c r="A2756" s="25">
        <v>35260</v>
      </c>
      <c r="B2756" s="26" t="s">
        <v>3671</v>
      </c>
      <c r="C2756" s="27">
        <v>1</v>
      </c>
      <c r="D2756" s="27" t="s">
        <v>26</v>
      </c>
      <c r="E2756" s="28">
        <v>18383</v>
      </c>
      <c r="F2756" s="28">
        <v>18383</v>
      </c>
      <c r="G2756" s="28">
        <v>919.15000000000009</v>
      </c>
      <c r="H2756" s="28">
        <v>59</v>
      </c>
      <c r="I2756" s="28">
        <v>62</v>
      </c>
      <c r="J2756" s="29">
        <v>0.31590000000000001</v>
      </c>
      <c r="K2756" s="28">
        <v>59</v>
      </c>
      <c r="L2756" s="28">
        <v>62</v>
      </c>
      <c r="M2756" s="29">
        <f t="shared" si="214"/>
        <v>0.31590000000000001</v>
      </c>
      <c r="N2756" s="30">
        <v>8806084213976</v>
      </c>
      <c r="O2756" s="27">
        <v>84</v>
      </c>
      <c r="P2756" s="27">
        <v>8450</v>
      </c>
      <c r="Q2756" s="27" t="s">
        <v>3421</v>
      </c>
      <c r="R2756" s="31">
        <f>VLOOKUP(Q2756,[1]Страна!D$1:F$120,2,FALSE)</f>
        <v>0.05</v>
      </c>
      <c r="S2756" s="32" t="s">
        <v>47</v>
      </c>
      <c r="T2756" s="27" t="str">
        <f>VLOOKUP(S2756,[1]Страна!$A$2:$B$246,2,0)</f>
        <v>РОССИЯ</v>
      </c>
      <c r="W2756" s="34"/>
      <c r="X2756" s="35"/>
      <c r="Y2756" s="35"/>
      <c r="Z2756" s="36"/>
      <c r="AA2756" s="37"/>
      <c r="AB2756" s="38"/>
      <c r="AC2756" s="39"/>
    </row>
    <row r="2757" spans="1:29" ht="10.5" customHeight="1">
      <c r="A2757" s="25">
        <v>34906</v>
      </c>
      <c r="B2757" s="26" t="s">
        <v>3672</v>
      </c>
      <c r="C2757" s="27">
        <v>2</v>
      </c>
      <c r="D2757" s="27" t="s">
        <v>26</v>
      </c>
      <c r="E2757" s="28">
        <v>17255</v>
      </c>
      <c r="F2757" s="28">
        <v>34510</v>
      </c>
      <c r="G2757" s="28">
        <v>1725.5</v>
      </c>
      <c r="H2757" s="28">
        <v>54</v>
      </c>
      <c r="I2757" s="28">
        <v>60</v>
      </c>
      <c r="J2757" s="29">
        <v>0.30758000000000002</v>
      </c>
      <c r="K2757" s="28">
        <v>108</v>
      </c>
      <c r="L2757" s="28">
        <v>120</v>
      </c>
      <c r="M2757" s="29">
        <f t="shared" si="214"/>
        <v>0.61516000000000004</v>
      </c>
      <c r="N2757" s="30">
        <v>8806084231963</v>
      </c>
      <c r="O2757" s="27">
        <v>84</v>
      </c>
      <c r="P2757" s="27">
        <v>8450</v>
      </c>
      <c r="Q2757" s="27" t="s">
        <v>3421</v>
      </c>
      <c r="R2757" s="31">
        <f>VLOOKUP(Q2757,[1]Страна!D$1:F$120,2,FALSE)</f>
        <v>0.05</v>
      </c>
      <c r="S2757" s="32" t="s">
        <v>47</v>
      </c>
      <c r="T2757" s="27" t="str">
        <f>VLOOKUP(S2757,[1]Страна!$A$2:$B$246,2,0)</f>
        <v>РОССИЯ</v>
      </c>
      <c r="W2757" s="34"/>
      <c r="X2757" s="35"/>
      <c r="Y2757" s="35"/>
      <c r="Z2757" s="36"/>
      <c r="AA2757" s="37"/>
      <c r="AB2757" s="38"/>
      <c r="AC2757" s="39"/>
    </row>
    <row r="2758" spans="1:29" ht="10.5" customHeight="1">
      <c r="A2758" s="25" t="s">
        <v>3673</v>
      </c>
      <c r="B2758" s="26" t="s">
        <v>3674</v>
      </c>
      <c r="C2758" s="27">
        <v>6</v>
      </c>
      <c r="D2758" s="27" t="s">
        <v>26</v>
      </c>
      <c r="E2758" s="28"/>
      <c r="F2758" s="28"/>
      <c r="G2758" s="28"/>
      <c r="H2758" s="28">
        <v>61</v>
      </c>
      <c r="I2758" s="28">
        <v>64</v>
      </c>
      <c r="J2758" s="29">
        <v>0.336864</v>
      </c>
      <c r="K2758" s="28"/>
      <c r="L2758" s="28"/>
      <c r="M2758" s="29">
        <f t="shared" si="214"/>
        <v>2.0211839999999999</v>
      </c>
      <c r="N2758" s="30"/>
      <c r="O2758" s="27">
        <v>84</v>
      </c>
      <c r="P2758" s="27">
        <v>8450</v>
      </c>
      <c r="Q2758" s="27" t="s">
        <v>3421</v>
      </c>
      <c r="R2758" s="31">
        <f>VLOOKUP(Q2758,[1]Страна!D$1:F$120,2,FALSE)</f>
        <v>0.05</v>
      </c>
      <c r="S2758" s="32" t="s">
        <v>28</v>
      </c>
      <c r="T2758" s="27" t="str">
        <f>VLOOKUP(S2758,[1]Страна!$A$2:$B$246,2,0)</f>
        <v>КИТАЙ</v>
      </c>
      <c r="W2758" s="34"/>
      <c r="X2758" s="35"/>
      <c r="Y2758" s="35"/>
      <c r="Z2758" s="36"/>
      <c r="AA2758" s="37"/>
      <c r="AB2758" s="38"/>
      <c r="AC2758" s="39"/>
    </row>
    <row r="2759" spans="1:29" ht="10.5" customHeight="1">
      <c r="A2759" s="25" t="s">
        <v>3675</v>
      </c>
      <c r="B2759" s="26" t="s">
        <v>3676</v>
      </c>
      <c r="C2759" s="27">
        <v>2</v>
      </c>
      <c r="D2759" s="27" t="s">
        <v>220</v>
      </c>
      <c r="E2759" s="28">
        <v>313</v>
      </c>
      <c r="F2759" s="28">
        <v>626</v>
      </c>
      <c r="G2759" s="28">
        <v>18.779999999999998</v>
      </c>
      <c r="H2759" s="28">
        <v>59</v>
      </c>
      <c r="I2759" s="28">
        <v>63</v>
      </c>
      <c r="J2759" s="29">
        <v>0.336864</v>
      </c>
      <c r="K2759" s="28"/>
      <c r="L2759" s="28"/>
      <c r="M2759" s="29">
        <f t="shared" si="214"/>
        <v>0.67372799999999999</v>
      </c>
      <c r="N2759" s="30"/>
      <c r="O2759" s="27">
        <v>84</v>
      </c>
      <c r="P2759" s="27">
        <v>8450</v>
      </c>
      <c r="Q2759" s="27" t="s">
        <v>3421</v>
      </c>
      <c r="R2759" s="31">
        <f>VLOOKUP(Q2759,[1]Страна!D$1:F$120,2,FALSE)</f>
        <v>0.05</v>
      </c>
      <c r="S2759" s="32" t="s">
        <v>28</v>
      </c>
      <c r="T2759" s="27" t="str">
        <f>VLOOKUP(S2759,[1]Страна!$A$2:$B$246,2,0)</f>
        <v>КИТАЙ</v>
      </c>
      <c r="W2759" s="34"/>
      <c r="X2759" s="35"/>
      <c r="Y2759" s="35"/>
      <c r="Z2759" s="36"/>
      <c r="AA2759" s="37"/>
      <c r="AB2759" s="38"/>
      <c r="AC2759" s="39"/>
    </row>
    <row r="2760" spans="1:29" ht="10.5" customHeight="1">
      <c r="A2760" s="25" t="s">
        <v>3677</v>
      </c>
      <c r="B2760" s="26" t="s">
        <v>3678</v>
      </c>
      <c r="C2760" s="27">
        <v>7</v>
      </c>
      <c r="D2760" s="27" t="s">
        <v>220</v>
      </c>
      <c r="E2760" s="28">
        <v>343</v>
      </c>
      <c r="F2760" s="28">
        <f>C2760*E2760</f>
        <v>2401</v>
      </c>
      <c r="G2760" s="28"/>
      <c r="H2760" s="28">
        <v>60</v>
      </c>
      <c r="I2760" s="28">
        <v>64</v>
      </c>
      <c r="J2760" s="29">
        <v>0.336864</v>
      </c>
      <c r="K2760" s="28">
        <v>420</v>
      </c>
      <c r="L2760" s="28">
        <v>448</v>
      </c>
      <c r="M2760" s="29">
        <f t="shared" si="214"/>
        <v>2.3580480000000001</v>
      </c>
      <c r="N2760" s="30"/>
      <c r="O2760" s="27">
        <v>84</v>
      </c>
      <c r="P2760" s="27">
        <v>8450</v>
      </c>
      <c r="Q2760" s="27" t="s">
        <v>3419</v>
      </c>
      <c r="R2760" s="31">
        <f>VLOOKUP(Q2760,[1]Страна!D$1:F$120,2,FALSE)</f>
        <v>0.05</v>
      </c>
      <c r="S2760" s="32" t="s">
        <v>28</v>
      </c>
      <c r="T2760" s="27" t="str">
        <f>VLOOKUP(S2760,[1]Страна!$A$2:$B$246,2,0)</f>
        <v>КИТАЙ</v>
      </c>
      <c r="W2760" s="34"/>
      <c r="X2760" s="35"/>
      <c r="Y2760" s="35"/>
      <c r="Z2760" s="36"/>
      <c r="AA2760" s="37"/>
      <c r="AB2760" s="38"/>
      <c r="AC2760" s="39"/>
    </row>
    <row r="2761" spans="1:29" ht="10.5" customHeight="1">
      <c r="A2761" s="25" t="s">
        <v>3679</v>
      </c>
      <c r="B2761" s="26" t="s">
        <v>3680</v>
      </c>
      <c r="C2761" s="27">
        <v>2</v>
      </c>
      <c r="D2761" s="27" t="s">
        <v>220</v>
      </c>
      <c r="E2761" s="28">
        <v>343</v>
      </c>
      <c r="F2761" s="28">
        <v>686</v>
      </c>
      <c r="G2761" s="28">
        <v>20.58</v>
      </c>
      <c r="H2761" s="28">
        <v>59</v>
      </c>
      <c r="I2761" s="28">
        <v>63</v>
      </c>
      <c r="J2761" s="29">
        <v>0.336864</v>
      </c>
      <c r="K2761" s="28"/>
      <c r="L2761" s="28"/>
      <c r="M2761" s="29">
        <f t="shared" si="214"/>
        <v>0.67372799999999999</v>
      </c>
      <c r="N2761" s="30"/>
      <c r="O2761" s="27">
        <v>84</v>
      </c>
      <c r="P2761" s="27">
        <v>8450</v>
      </c>
      <c r="Q2761" s="27" t="s">
        <v>3421</v>
      </c>
      <c r="R2761" s="31">
        <f>VLOOKUP(Q2761,[1]Страна!D$1:F$120,2,FALSE)</f>
        <v>0.05</v>
      </c>
      <c r="S2761" s="32" t="s">
        <v>28</v>
      </c>
      <c r="T2761" s="27" t="str">
        <f>VLOOKUP(S2761,[1]Страна!$A$2:$B$246,2,0)</f>
        <v>КИТАЙ</v>
      </c>
      <c r="W2761" s="34"/>
      <c r="X2761" s="35"/>
      <c r="Y2761" s="35"/>
      <c r="Z2761" s="36"/>
      <c r="AA2761" s="37"/>
      <c r="AB2761" s="38"/>
      <c r="AC2761" s="39"/>
    </row>
    <row r="2762" spans="1:29" ht="10.5" customHeight="1">
      <c r="A2762" s="25" t="s">
        <v>3681</v>
      </c>
      <c r="B2762" s="26" t="s">
        <v>3682</v>
      </c>
      <c r="C2762" s="27"/>
      <c r="D2762" s="27"/>
      <c r="E2762" s="28"/>
      <c r="F2762" s="28"/>
      <c r="G2762" s="28"/>
      <c r="H2762" s="28">
        <v>56</v>
      </c>
      <c r="I2762" s="28">
        <v>64</v>
      </c>
      <c r="J2762" s="29">
        <v>0.24990000000000001</v>
      </c>
      <c r="K2762" s="28"/>
      <c r="L2762" s="28"/>
      <c r="M2762" s="29">
        <f t="shared" si="214"/>
        <v>0</v>
      </c>
      <c r="N2762" s="30"/>
      <c r="O2762" s="27">
        <v>84</v>
      </c>
      <c r="P2762" s="27">
        <v>8450</v>
      </c>
      <c r="Q2762" s="27" t="s">
        <v>3421</v>
      </c>
      <c r="R2762" s="31">
        <f>VLOOKUP(Q2762,[1]Страна!D$1:F$120,2,FALSE)</f>
        <v>0.05</v>
      </c>
      <c r="S2762" s="32" t="s">
        <v>28</v>
      </c>
      <c r="T2762" s="27" t="str">
        <f>VLOOKUP(S2762,[1]Страна!$A$2:$B$246,2,0)</f>
        <v>КИТАЙ</v>
      </c>
      <c r="W2762" s="34"/>
      <c r="X2762" s="35"/>
      <c r="Y2762" s="35"/>
      <c r="Z2762" s="36"/>
      <c r="AA2762" s="37"/>
      <c r="AB2762" s="38"/>
      <c r="AC2762" s="39"/>
    </row>
    <row r="2763" spans="1:29" ht="10.5" customHeight="1">
      <c r="A2763" s="25">
        <v>235700</v>
      </c>
      <c r="B2763" s="26" t="s">
        <v>3683</v>
      </c>
      <c r="C2763" s="27">
        <v>6</v>
      </c>
      <c r="D2763" s="27" t="s">
        <v>26</v>
      </c>
      <c r="E2763" s="28">
        <v>16534</v>
      </c>
      <c r="F2763" s="28">
        <v>99204</v>
      </c>
      <c r="G2763" s="28">
        <v>1984.0800000000002</v>
      </c>
      <c r="H2763" s="28">
        <v>50</v>
      </c>
      <c r="I2763" s="28">
        <v>55</v>
      </c>
      <c r="J2763" s="29">
        <v>0.30249999999999999</v>
      </c>
      <c r="K2763" s="28">
        <v>300</v>
      </c>
      <c r="L2763" s="28">
        <v>330</v>
      </c>
      <c r="M2763" s="29">
        <v>1.8149999999999999</v>
      </c>
      <c r="N2763" s="30">
        <v>0</v>
      </c>
      <c r="O2763" s="27">
        <v>84</v>
      </c>
      <c r="P2763" s="27">
        <v>8450</v>
      </c>
      <c r="Q2763" s="27" t="s">
        <v>3421</v>
      </c>
      <c r="R2763" s="31">
        <f>VLOOKUP(Q2763,[1]Страна!D$1:F$120,2,FALSE)</f>
        <v>0.05</v>
      </c>
      <c r="S2763" s="32" t="s">
        <v>28</v>
      </c>
      <c r="T2763" s="27" t="str">
        <f>VLOOKUP(S2763,[1]Страна!$A$2:$B$246,2,0)</f>
        <v>КИТАЙ</v>
      </c>
      <c r="W2763" s="34"/>
      <c r="X2763" s="35"/>
      <c r="Y2763" s="35"/>
      <c r="Z2763" s="36"/>
      <c r="AA2763" s="37"/>
      <c r="AB2763" s="38"/>
      <c r="AC2763" s="39"/>
    </row>
    <row r="2764" spans="1:29" ht="10.5" customHeight="1">
      <c r="A2764" s="25" t="s">
        <v>3684</v>
      </c>
      <c r="B2764" s="26" t="s">
        <v>3685</v>
      </c>
      <c r="C2764" s="27">
        <v>8</v>
      </c>
      <c r="D2764" s="27" t="s">
        <v>220</v>
      </c>
      <c r="E2764" s="28">
        <v>271</v>
      </c>
      <c r="F2764" s="28">
        <f>C2764*E2764</f>
        <v>2168</v>
      </c>
      <c r="G2764" s="28"/>
      <c r="H2764" s="28">
        <v>55</v>
      </c>
      <c r="I2764" s="28">
        <v>64</v>
      </c>
      <c r="J2764" s="29">
        <v>0.24990000000000001</v>
      </c>
      <c r="K2764" s="28"/>
      <c r="L2764" s="28"/>
      <c r="M2764" s="29">
        <f t="shared" ref="M2764:M2771" si="215">C2764*J2764</f>
        <v>1.9992000000000001</v>
      </c>
      <c r="N2764" s="30"/>
      <c r="O2764" s="27">
        <v>84</v>
      </c>
      <c r="P2764" s="27">
        <v>8450</v>
      </c>
      <c r="Q2764" s="27" t="s">
        <v>3421</v>
      </c>
      <c r="R2764" s="31">
        <f>VLOOKUP(Q2764,[1]Страна!D$1:F$120,2,FALSE)</f>
        <v>0.05</v>
      </c>
      <c r="S2764" s="32" t="s">
        <v>28</v>
      </c>
      <c r="T2764" s="27" t="str">
        <f>VLOOKUP(S2764,[1]Страна!$A$2:$B$246,2,0)</f>
        <v>КИТАЙ</v>
      </c>
      <c r="W2764" s="34"/>
      <c r="X2764" s="35"/>
      <c r="Y2764" s="35"/>
      <c r="Z2764" s="36"/>
      <c r="AA2764" s="37"/>
      <c r="AB2764" s="38"/>
      <c r="AC2764" s="39"/>
    </row>
    <row r="2765" spans="1:29" ht="10.5" customHeight="1">
      <c r="A2765" s="25" t="s">
        <v>3686</v>
      </c>
      <c r="B2765" s="26" t="s">
        <v>3687</v>
      </c>
      <c r="C2765" s="27">
        <v>40</v>
      </c>
      <c r="D2765" s="27" t="s">
        <v>220</v>
      </c>
      <c r="E2765" s="28">
        <v>278</v>
      </c>
      <c r="F2765" s="28">
        <v>11120</v>
      </c>
      <c r="G2765" s="28">
        <v>333.59999999999997</v>
      </c>
      <c r="H2765" s="28">
        <v>59</v>
      </c>
      <c r="I2765" s="28">
        <v>64</v>
      </c>
      <c r="J2765" s="29">
        <v>0.24990000000000001</v>
      </c>
      <c r="K2765" s="28"/>
      <c r="L2765" s="28"/>
      <c r="M2765" s="29">
        <f t="shared" si="215"/>
        <v>9.9960000000000004</v>
      </c>
      <c r="N2765" s="30"/>
      <c r="O2765" s="27">
        <v>84</v>
      </c>
      <c r="P2765" s="27">
        <v>8450</v>
      </c>
      <c r="Q2765" s="27" t="s">
        <v>3421</v>
      </c>
      <c r="R2765" s="31">
        <f>VLOOKUP(Q2765,[1]Страна!D$1:F$120,2,FALSE)</f>
        <v>0.05</v>
      </c>
      <c r="S2765" s="32" t="s">
        <v>28</v>
      </c>
      <c r="T2765" s="27" t="str">
        <f>VLOOKUP(S2765,[1]Страна!$A$2:$B$246,2,0)</f>
        <v>КИТАЙ</v>
      </c>
      <c r="W2765" s="34"/>
      <c r="X2765" s="35"/>
      <c r="Y2765" s="35"/>
      <c r="Z2765" s="36"/>
      <c r="AA2765" s="37"/>
      <c r="AB2765" s="38"/>
      <c r="AC2765" s="39"/>
    </row>
    <row r="2766" spans="1:29" ht="10.5" customHeight="1">
      <c r="A2766" s="25" t="s">
        <v>3688</v>
      </c>
      <c r="B2766" s="26" t="s">
        <v>3689</v>
      </c>
      <c r="C2766" s="27">
        <v>5</v>
      </c>
      <c r="D2766" s="27" t="s">
        <v>220</v>
      </c>
      <c r="E2766" s="28">
        <v>287</v>
      </c>
      <c r="F2766" s="28">
        <v>1435</v>
      </c>
      <c r="G2766" s="28">
        <v>43.05</v>
      </c>
      <c r="H2766" s="28">
        <v>59</v>
      </c>
      <c r="I2766" s="28">
        <v>64</v>
      </c>
      <c r="J2766" s="29">
        <v>0.24990000000000001</v>
      </c>
      <c r="K2766" s="28"/>
      <c r="L2766" s="28"/>
      <c r="M2766" s="29">
        <f t="shared" si="215"/>
        <v>1.2495000000000001</v>
      </c>
      <c r="N2766" s="30"/>
      <c r="O2766" s="27">
        <v>84</v>
      </c>
      <c r="P2766" s="27">
        <v>8450</v>
      </c>
      <c r="Q2766" s="27" t="s">
        <v>3421</v>
      </c>
      <c r="R2766" s="31">
        <f>VLOOKUP(Q2766,[1]Страна!D$1:F$120,2,FALSE)</f>
        <v>0.05</v>
      </c>
      <c r="S2766" s="32" t="s">
        <v>28</v>
      </c>
      <c r="T2766" s="27" t="str">
        <f>VLOOKUP(S2766,[1]Страна!$A$2:$B$246,2,0)</f>
        <v>КИТАЙ</v>
      </c>
      <c r="W2766" s="34"/>
      <c r="X2766" s="35"/>
      <c r="Y2766" s="35"/>
      <c r="Z2766" s="36"/>
      <c r="AA2766" s="37"/>
      <c r="AB2766" s="38"/>
      <c r="AC2766" s="39"/>
    </row>
    <row r="2767" spans="1:29" ht="10.5" customHeight="1">
      <c r="A2767" s="25">
        <v>222437</v>
      </c>
      <c r="B2767" s="26" t="s">
        <v>3690</v>
      </c>
      <c r="C2767" s="27">
        <v>1</v>
      </c>
      <c r="D2767" s="27" t="s">
        <v>26</v>
      </c>
      <c r="E2767" s="28">
        <v>19805</v>
      </c>
      <c r="F2767" s="28">
        <v>19805</v>
      </c>
      <c r="G2767" s="28">
        <v>990.25</v>
      </c>
      <c r="H2767" s="28">
        <v>59</v>
      </c>
      <c r="I2767" s="28">
        <v>62</v>
      </c>
      <c r="J2767" s="29">
        <v>0.3</v>
      </c>
      <c r="K2767" s="28">
        <v>59</v>
      </c>
      <c r="L2767" s="28">
        <v>62</v>
      </c>
      <c r="M2767" s="29">
        <f t="shared" si="215"/>
        <v>0.3</v>
      </c>
      <c r="N2767" s="30">
        <v>0</v>
      </c>
      <c r="O2767" s="27">
        <v>84</v>
      </c>
      <c r="P2767" s="27">
        <v>8450</v>
      </c>
      <c r="Q2767" s="27" t="s">
        <v>3421</v>
      </c>
      <c r="R2767" s="31">
        <f>VLOOKUP(Q2767,[1]Страна!D$1:F$120,2,FALSE)</f>
        <v>0.05</v>
      </c>
      <c r="S2767" s="32" t="s">
        <v>28</v>
      </c>
      <c r="T2767" s="27" t="str">
        <f>VLOOKUP(S2767,[1]Страна!$A$2:$B$246,2,0)</f>
        <v>КИТАЙ</v>
      </c>
      <c r="W2767" s="34"/>
      <c r="X2767" s="35"/>
      <c r="Y2767" s="35"/>
      <c r="Z2767" s="36"/>
      <c r="AA2767" s="37"/>
      <c r="AB2767" s="38"/>
      <c r="AC2767" s="39"/>
    </row>
    <row r="2768" spans="1:29" ht="10.5" customHeight="1">
      <c r="A2768" s="25">
        <v>222590</v>
      </c>
      <c r="B2768" s="26" t="s">
        <v>3691</v>
      </c>
      <c r="C2768" s="27">
        <v>1</v>
      </c>
      <c r="D2768" s="27" t="s">
        <v>26</v>
      </c>
      <c r="E2768" s="28">
        <v>20143</v>
      </c>
      <c r="F2768" s="28">
        <v>20143</v>
      </c>
      <c r="G2768" s="28">
        <v>1007.1500000000001</v>
      </c>
      <c r="H2768" s="28">
        <v>59</v>
      </c>
      <c r="I2768" s="28">
        <v>62</v>
      </c>
      <c r="J2768" s="29">
        <v>0.24990000000000001</v>
      </c>
      <c r="K2768" s="28">
        <v>59</v>
      </c>
      <c r="L2768" s="28">
        <v>62</v>
      </c>
      <c r="M2768" s="29">
        <f t="shared" si="215"/>
        <v>0.24990000000000001</v>
      </c>
      <c r="N2768" s="30">
        <v>8806087936759</v>
      </c>
      <c r="O2768" s="27">
        <v>84</v>
      </c>
      <c r="P2768" s="27">
        <v>8450</v>
      </c>
      <c r="Q2768" s="27" t="s">
        <v>3421</v>
      </c>
      <c r="R2768" s="31">
        <f>VLOOKUP(Q2768,[1]Страна!D$1:F$120,2,FALSE)</f>
        <v>0.05</v>
      </c>
      <c r="S2768" s="32" t="s">
        <v>47</v>
      </c>
      <c r="T2768" s="27" t="str">
        <f>VLOOKUP(S2768,[1]Страна!$A$2:$B$246,2,0)</f>
        <v>РОССИЯ</v>
      </c>
      <c r="W2768" s="34"/>
      <c r="X2768" s="35"/>
      <c r="Y2768" s="35"/>
      <c r="Z2768" s="36"/>
      <c r="AA2768" s="37"/>
      <c r="AB2768" s="38"/>
      <c r="AC2768" s="39"/>
    </row>
    <row r="2769" spans="1:29" ht="10.5" customHeight="1">
      <c r="A2769" s="25" t="s">
        <v>3692</v>
      </c>
      <c r="B2769" s="26" t="s">
        <v>3693</v>
      </c>
      <c r="C2769" s="27">
        <v>2</v>
      </c>
      <c r="D2769" s="27" t="s">
        <v>220</v>
      </c>
      <c r="E2769" s="28">
        <v>293</v>
      </c>
      <c r="F2769" s="28">
        <v>586</v>
      </c>
      <c r="G2769" s="28">
        <v>17.579999999999998</v>
      </c>
      <c r="H2769" s="28">
        <v>59</v>
      </c>
      <c r="I2769" s="28">
        <v>64</v>
      </c>
      <c r="J2769" s="29">
        <v>0.24990000000000001</v>
      </c>
      <c r="K2769" s="28"/>
      <c r="L2769" s="28"/>
      <c r="M2769" s="29">
        <f t="shared" si="215"/>
        <v>0.49980000000000002</v>
      </c>
      <c r="N2769" s="30"/>
      <c r="O2769" s="27">
        <v>84</v>
      </c>
      <c r="P2769" s="27">
        <v>8450</v>
      </c>
      <c r="Q2769" s="27" t="s">
        <v>3421</v>
      </c>
      <c r="R2769" s="31">
        <f>VLOOKUP(Q2769,[1]Страна!D$1:F$120,2,FALSE)</f>
        <v>0.05</v>
      </c>
      <c r="S2769" s="32" t="s">
        <v>28</v>
      </c>
      <c r="T2769" s="27" t="str">
        <f>VLOOKUP(S2769,[1]Страна!$A$2:$B$246,2,0)</f>
        <v>КИТАЙ</v>
      </c>
      <c r="W2769" s="34"/>
      <c r="X2769" s="35"/>
      <c r="Y2769" s="35"/>
      <c r="Z2769" s="36"/>
      <c r="AA2769" s="37"/>
      <c r="AB2769" s="38"/>
      <c r="AC2769" s="39"/>
    </row>
    <row r="2770" spans="1:29" ht="10.5" customHeight="1">
      <c r="A2770" s="25" t="s">
        <v>3694</v>
      </c>
      <c r="B2770" s="26" t="s">
        <v>3695</v>
      </c>
      <c r="C2770" s="27">
        <v>8</v>
      </c>
      <c r="D2770" s="27" t="s">
        <v>220</v>
      </c>
      <c r="E2770" s="28">
        <v>315</v>
      </c>
      <c r="F2770" s="28">
        <v>2520</v>
      </c>
      <c r="G2770" s="28">
        <v>75.599999999999994</v>
      </c>
      <c r="H2770" s="28">
        <v>61</v>
      </c>
      <c r="I2770" s="28">
        <v>64</v>
      </c>
      <c r="J2770" s="29">
        <v>0.24990000000000001</v>
      </c>
      <c r="K2770" s="28"/>
      <c r="L2770" s="28"/>
      <c r="M2770" s="29">
        <f t="shared" si="215"/>
        <v>1.9992000000000001</v>
      </c>
      <c r="N2770" s="30"/>
      <c r="O2770" s="27">
        <v>84</v>
      </c>
      <c r="P2770" s="27">
        <v>8450</v>
      </c>
      <c r="Q2770" s="27" t="s">
        <v>3421</v>
      </c>
      <c r="R2770" s="31">
        <f>VLOOKUP(Q2770,[1]Страна!D$1:F$120,2,FALSE)</f>
        <v>0.05</v>
      </c>
      <c r="S2770" s="32" t="s">
        <v>28</v>
      </c>
      <c r="T2770" s="27" t="str">
        <f>VLOOKUP(S2770,[1]Страна!$A$2:$B$246,2,0)</f>
        <v>КИТАЙ</v>
      </c>
      <c r="W2770" s="34"/>
      <c r="X2770" s="35"/>
      <c r="Y2770" s="35"/>
      <c r="Z2770" s="36"/>
      <c r="AA2770" s="37"/>
      <c r="AB2770" s="38"/>
      <c r="AC2770" s="39"/>
    </row>
    <row r="2771" spans="1:29" ht="10.5" customHeight="1">
      <c r="A2771" s="25">
        <v>216819</v>
      </c>
      <c r="B2771" s="26" t="s">
        <v>3696</v>
      </c>
      <c r="C2771" s="27">
        <v>1</v>
      </c>
      <c r="D2771" s="27" t="s">
        <v>26</v>
      </c>
      <c r="E2771" s="28">
        <v>17731</v>
      </c>
      <c r="F2771" s="28">
        <v>17731</v>
      </c>
      <c r="G2771" s="28">
        <v>886.55000000000007</v>
      </c>
      <c r="H2771" s="28">
        <v>50</v>
      </c>
      <c r="I2771" s="28">
        <v>55</v>
      </c>
      <c r="J2771" s="29">
        <v>0.336864</v>
      </c>
      <c r="K2771" s="28">
        <v>50</v>
      </c>
      <c r="L2771" s="28">
        <v>55</v>
      </c>
      <c r="M2771" s="29">
        <f t="shared" si="215"/>
        <v>0.336864</v>
      </c>
      <c r="N2771" s="30">
        <v>8806087375053</v>
      </c>
      <c r="O2771" s="27">
        <v>84</v>
      </c>
      <c r="P2771" s="27">
        <v>8450</v>
      </c>
      <c r="Q2771" s="27" t="s">
        <v>3421</v>
      </c>
      <c r="R2771" s="31">
        <f>VLOOKUP(Q2771,[1]Страна!D$1:F$120,2,FALSE)</f>
        <v>0.05</v>
      </c>
      <c r="S2771" s="32" t="s">
        <v>47</v>
      </c>
      <c r="T2771" s="27" t="str">
        <f>VLOOKUP(S2771,[1]Страна!$A$2:$B$246,2,0)</f>
        <v>РОССИЯ</v>
      </c>
      <c r="W2771" s="34"/>
      <c r="X2771" s="35"/>
      <c r="Y2771" s="35"/>
      <c r="Z2771" s="36"/>
      <c r="AA2771" s="37"/>
      <c r="AB2771" s="38"/>
      <c r="AC2771" s="39"/>
    </row>
    <row r="2772" spans="1:29" ht="10.5" customHeight="1">
      <c r="A2772" s="25" t="s">
        <v>3697</v>
      </c>
      <c r="B2772" s="26" t="s">
        <v>3698</v>
      </c>
      <c r="C2772" s="27">
        <v>15</v>
      </c>
      <c r="D2772" s="27" t="s">
        <v>26</v>
      </c>
      <c r="E2772" s="28">
        <v>276</v>
      </c>
      <c r="F2772" s="28">
        <v>4140</v>
      </c>
      <c r="G2772" s="28">
        <v>207</v>
      </c>
      <c r="H2772" s="28">
        <v>50</v>
      </c>
      <c r="I2772" s="28">
        <v>55</v>
      </c>
      <c r="J2772" s="29">
        <v>0.336864</v>
      </c>
      <c r="K2772" s="28">
        <v>900</v>
      </c>
      <c r="L2772" s="28">
        <v>960</v>
      </c>
      <c r="M2772" s="29">
        <v>0.22950000000000001</v>
      </c>
      <c r="N2772" s="30"/>
      <c r="O2772" s="27">
        <v>84</v>
      </c>
      <c r="P2772" s="27">
        <v>8450</v>
      </c>
      <c r="Q2772" s="27" t="s">
        <v>3419</v>
      </c>
      <c r="R2772" s="31">
        <f>VLOOKUP(Q2772,[1]Страна!D$1:F$120,2,FALSE)</f>
        <v>0.05</v>
      </c>
      <c r="S2772" s="32" t="s">
        <v>28</v>
      </c>
      <c r="T2772" s="27" t="str">
        <f>VLOOKUP(S2772,[1]Страна!$A$2:$B$246,2,0)</f>
        <v>КИТАЙ</v>
      </c>
      <c r="W2772" s="34"/>
      <c r="X2772" s="35"/>
      <c r="Y2772" s="35"/>
      <c r="Z2772" s="36"/>
      <c r="AA2772" s="37"/>
      <c r="AB2772" s="38"/>
      <c r="AC2772" s="39"/>
    </row>
    <row r="2773" spans="1:29" ht="10.5" customHeight="1">
      <c r="A2773" s="25">
        <v>230234</v>
      </c>
      <c r="B2773" s="26" t="s">
        <v>3698</v>
      </c>
      <c r="C2773" s="27">
        <v>3</v>
      </c>
      <c r="D2773" s="27" t="s">
        <v>26</v>
      </c>
      <c r="E2773" s="28">
        <v>15906</v>
      </c>
      <c r="F2773" s="28">
        <v>47718</v>
      </c>
      <c r="G2773" s="28">
        <v>2385.9</v>
      </c>
      <c r="H2773" s="28">
        <v>59</v>
      </c>
      <c r="I2773" s="28">
        <v>62</v>
      </c>
      <c r="J2773" s="29">
        <v>0.24990000000000001</v>
      </c>
      <c r="K2773" s="28">
        <v>177</v>
      </c>
      <c r="L2773" s="28">
        <v>186</v>
      </c>
      <c r="M2773" s="29">
        <v>0.74970000000000003</v>
      </c>
      <c r="N2773" s="30">
        <v>8806087786682</v>
      </c>
      <c r="O2773" s="27">
        <v>84</v>
      </c>
      <c r="P2773" s="27">
        <v>8450</v>
      </c>
      <c r="Q2773" s="27" t="s">
        <v>3421</v>
      </c>
      <c r="R2773" s="31">
        <v>0.05</v>
      </c>
      <c r="S2773" s="32" t="s">
        <v>47</v>
      </c>
      <c r="T2773" s="27" t="str">
        <f>VLOOKUP(S2773,[1]Страна!$A$2:$B$246,2,0)</f>
        <v>РОССИЯ</v>
      </c>
      <c r="W2773" s="34"/>
      <c r="X2773" s="35"/>
      <c r="Y2773" s="35"/>
      <c r="Z2773" s="36"/>
      <c r="AA2773" s="37"/>
      <c r="AB2773" s="38"/>
      <c r="AC2773" s="39"/>
    </row>
    <row r="2774" spans="1:29" ht="10.5" customHeight="1">
      <c r="A2774" s="25" t="s">
        <v>3699</v>
      </c>
      <c r="B2774" s="26" t="s">
        <v>3700</v>
      </c>
      <c r="C2774" s="27">
        <v>2</v>
      </c>
      <c r="D2774" s="27" t="s">
        <v>220</v>
      </c>
      <c r="E2774" s="28">
        <v>317</v>
      </c>
      <c r="F2774" s="28">
        <v>634</v>
      </c>
      <c r="G2774" s="28">
        <v>19.02</v>
      </c>
      <c r="H2774" s="28">
        <v>62</v>
      </c>
      <c r="I2774" s="28">
        <v>66</v>
      </c>
      <c r="J2774" s="29">
        <v>0.336864</v>
      </c>
      <c r="K2774" s="28"/>
      <c r="L2774" s="28"/>
      <c r="M2774" s="29">
        <f>C2774*J2774</f>
        <v>0.67372799999999999</v>
      </c>
      <c r="N2774" s="30"/>
      <c r="O2774" s="27">
        <v>84</v>
      </c>
      <c r="P2774" s="27">
        <v>8450</v>
      </c>
      <c r="Q2774" s="27" t="s">
        <v>3421</v>
      </c>
      <c r="R2774" s="31">
        <f>VLOOKUP(Q2774,[1]Страна!D$1:F$120,2,FALSE)</f>
        <v>0.05</v>
      </c>
      <c r="S2774" s="32" t="s">
        <v>28</v>
      </c>
      <c r="T2774" s="27" t="str">
        <f>VLOOKUP(S2774,[1]Страна!$A$2:$B$246,2,0)</f>
        <v>КИТАЙ</v>
      </c>
      <c r="W2774" s="40"/>
      <c r="X2774" s="35"/>
      <c r="Y2774" s="35"/>
      <c r="Z2774" s="36"/>
      <c r="AA2774" s="37"/>
      <c r="AB2774" s="38"/>
      <c r="AC2774" s="39"/>
    </row>
    <row r="2775" spans="1:29" ht="10.5" customHeight="1">
      <c r="A2775" s="25">
        <v>234990</v>
      </c>
      <c r="B2775" s="26" t="s">
        <v>3701</v>
      </c>
      <c r="C2775" s="27">
        <v>1</v>
      </c>
      <c r="D2775" s="27" t="s">
        <v>26</v>
      </c>
      <c r="E2775" s="28">
        <v>17586</v>
      </c>
      <c r="F2775" s="28">
        <v>17586</v>
      </c>
      <c r="G2775" s="28">
        <v>879.3</v>
      </c>
      <c r="H2775" s="28">
        <v>62</v>
      </c>
      <c r="I2775" s="28">
        <v>63</v>
      </c>
      <c r="J2775" s="29">
        <v>0.45</v>
      </c>
      <c r="K2775" s="28">
        <v>62</v>
      </c>
      <c r="L2775" s="28">
        <v>63</v>
      </c>
      <c r="M2775" s="29">
        <f>C2775*J2775</f>
        <v>0.45</v>
      </c>
      <c r="N2775" s="30">
        <v>0</v>
      </c>
      <c r="O2775" s="27">
        <v>84</v>
      </c>
      <c r="P2775" s="27">
        <v>8450</v>
      </c>
      <c r="Q2775" s="27" t="s">
        <v>3421</v>
      </c>
      <c r="R2775" s="31">
        <f>VLOOKUP(Q2775,[1]Страна!D$1:F$120,2,FALSE)</f>
        <v>0.05</v>
      </c>
      <c r="S2775" s="32" t="s">
        <v>47</v>
      </c>
      <c r="T2775" s="27" t="str">
        <f>VLOOKUP(S2775,[1]Страна!$A$2:$B$246,2,0)</f>
        <v>РОССИЯ</v>
      </c>
      <c r="W2775" s="34"/>
      <c r="X2775" s="35"/>
      <c r="Y2775" s="35"/>
      <c r="Z2775" s="36"/>
      <c r="AA2775" s="37"/>
      <c r="AB2775" s="38"/>
      <c r="AC2775" s="39"/>
    </row>
    <row r="2776" spans="1:29" ht="10.5" customHeight="1">
      <c r="A2776" s="25">
        <v>220138</v>
      </c>
      <c r="B2776" s="26" t="s">
        <v>3702</v>
      </c>
      <c r="C2776" s="27">
        <v>1</v>
      </c>
      <c r="D2776" s="27" t="s">
        <v>26</v>
      </c>
      <c r="E2776" s="28">
        <v>31866</v>
      </c>
      <c r="F2776" s="28">
        <v>31866</v>
      </c>
      <c r="G2776" s="28">
        <v>1593.3000000000002</v>
      </c>
      <c r="H2776" s="28">
        <v>51</v>
      </c>
      <c r="I2776" s="28">
        <v>55</v>
      </c>
      <c r="J2776" s="29">
        <v>0.32031999999999999</v>
      </c>
      <c r="K2776" s="28">
        <v>51</v>
      </c>
      <c r="L2776" s="28">
        <v>55</v>
      </c>
      <c r="M2776" s="29">
        <v>0.32031999999999999</v>
      </c>
      <c r="N2776" s="30">
        <v>8806087692976</v>
      </c>
      <c r="O2776" s="27">
        <v>84</v>
      </c>
      <c r="P2776" s="27">
        <v>8450</v>
      </c>
      <c r="Q2776" s="27" t="s">
        <v>3419</v>
      </c>
      <c r="R2776" s="31">
        <f>VLOOKUP(Q2776,[1]Страна!D$1:F$120,2,FALSE)</f>
        <v>0.05</v>
      </c>
      <c r="S2776" s="32" t="s">
        <v>47</v>
      </c>
      <c r="T2776" s="27" t="str">
        <f>VLOOKUP(S2776,[1]Страна!$A$2:$B$246,2,0)</f>
        <v>РОССИЯ</v>
      </c>
      <c r="W2776" s="34"/>
      <c r="X2776" s="35"/>
      <c r="Y2776" s="35"/>
      <c r="Z2776" s="36"/>
      <c r="AA2776" s="37"/>
      <c r="AB2776" s="38"/>
      <c r="AC2776" s="39"/>
    </row>
    <row r="2777" spans="1:29" ht="10.5" customHeight="1">
      <c r="A2777" s="25">
        <v>216820</v>
      </c>
      <c r="B2777" s="26" t="s">
        <v>3703</v>
      </c>
      <c r="C2777" s="27">
        <v>1</v>
      </c>
      <c r="D2777" s="27" t="s">
        <v>26</v>
      </c>
      <c r="E2777" s="28">
        <v>23451</v>
      </c>
      <c r="F2777" s="28">
        <v>23451</v>
      </c>
      <c r="G2777" s="28">
        <v>1172.55</v>
      </c>
      <c r="H2777" s="28">
        <v>61</v>
      </c>
      <c r="I2777" s="28">
        <v>68</v>
      </c>
      <c r="J2777" s="29">
        <v>0.24990000000000001</v>
      </c>
      <c r="K2777" s="28">
        <v>61</v>
      </c>
      <c r="L2777" s="28">
        <v>68</v>
      </c>
      <c r="M2777" s="29">
        <f>C2777*J2777</f>
        <v>0.24990000000000001</v>
      </c>
      <c r="N2777" s="30">
        <v>8806087364125</v>
      </c>
      <c r="O2777" s="27">
        <v>84</v>
      </c>
      <c r="P2777" s="27">
        <v>8450</v>
      </c>
      <c r="Q2777" s="27" t="s">
        <v>3421</v>
      </c>
      <c r="R2777" s="31">
        <f>VLOOKUP(Q2777,[1]Страна!D$1:F$120,2,FALSE)</f>
        <v>0.05</v>
      </c>
      <c r="S2777" s="32" t="s">
        <v>47</v>
      </c>
      <c r="T2777" s="27" t="str">
        <f>VLOOKUP(S2777,[1]Страна!$A$2:$B$246,2,0)</f>
        <v>РОССИЯ</v>
      </c>
      <c r="W2777" s="34"/>
      <c r="X2777" s="35"/>
      <c r="Y2777" s="35"/>
      <c r="Z2777" s="36"/>
      <c r="AA2777" s="37"/>
      <c r="AB2777" s="38"/>
      <c r="AC2777" s="39"/>
    </row>
    <row r="2778" spans="1:29" ht="10.5" customHeight="1">
      <c r="A2778" s="25">
        <v>218935</v>
      </c>
      <c r="B2778" s="26" t="s">
        <v>3704</v>
      </c>
      <c r="C2778" s="27">
        <v>1</v>
      </c>
      <c r="D2778" s="27" t="s">
        <v>26</v>
      </c>
      <c r="E2778" s="28">
        <v>24170</v>
      </c>
      <c r="F2778" s="28">
        <v>24170</v>
      </c>
      <c r="G2778" s="28">
        <v>1208.5</v>
      </c>
      <c r="H2778" s="28">
        <v>61</v>
      </c>
      <c r="I2778" s="28">
        <v>68</v>
      </c>
      <c r="J2778" s="29">
        <v>0.309</v>
      </c>
      <c r="K2778" s="28">
        <v>61</v>
      </c>
      <c r="L2778" s="28">
        <v>68</v>
      </c>
      <c r="M2778" s="29">
        <v>0.309</v>
      </c>
      <c r="N2778" s="30" t="s">
        <v>3705</v>
      </c>
      <c r="O2778" s="27">
        <v>84</v>
      </c>
      <c r="P2778" s="27">
        <v>8450</v>
      </c>
      <c r="Q2778" s="27" t="s">
        <v>3419</v>
      </c>
      <c r="R2778" s="31">
        <f>VLOOKUP(Q2778,[1]Страна!D$1:F$120,2,FALSE)</f>
        <v>0.05</v>
      </c>
      <c r="S2778" s="32" t="s">
        <v>47</v>
      </c>
      <c r="T2778" s="27" t="str">
        <f>VLOOKUP(S2778,[1]Страна!$A$2:$B$246,2,0)</f>
        <v>РОССИЯ</v>
      </c>
      <c r="W2778" s="34"/>
      <c r="X2778" s="35"/>
      <c r="Y2778" s="35"/>
      <c r="Z2778" s="36"/>
      <c r="AA2778" s="37"/>
      <c r="AB2778" s="38"/>
      <c r="AC2778" s="39"/>
    </row>
    <row r="2779" spans="1:29" ht="10.5" customHeight="1">
      <c r="A2779" s="25">
        <v>216821</v>
      </c>
      <c r="B2779" s="26" t="s">
        <v>3706</v>
      </c>
      <c r="C2779" s="27">
        <v>1</v>
      </c>
      <c r="D2779" s="27" t="s">
        <v>26</v>
      </c>
      <c r="E2779" s="28">
        <v>26552</v>
      </c>
      <c r="F2779" s="28">
        <v>26552</v>
      </c>
      <c r="G2779" s="28">
        <v>1327.6000000000001</v>
      </c>
      <c r="H2779" s="28">
        <v>61</v>
      </c>
      <c r="I2779" s="28">
        <v>68</v>
      </c>
      <c r="J2779" s="29">
        <v>0.24990000000000001</v>
      </c>
      <c r="K2779" s="28">
        <v>61</v>
      </c>
      <c r="L2779" s="28">
        <v>68</v>
      </c>
      <c r="M2779" s="29">
        <f>C2779*J2779</f>
        <v>0.24990000000000001</v>
      </c>
      <c r="N2779" s="30">
        <v>8806087363975</v>
      </c>
      <c r="O2779" s="27">
        <v>84</v>
      </c>
      <c r="P2779" s="27">
        <v>8450</v>
      </c>
      <c r="Q2779" s="27" t="s">
        <v>3419</v>
      </c>
      <c r="R2779" s="31">
        <f>VLOOKUP(Q2779,[1]Страна!D$1:F$120,2,FALSE)</f>
        <v>0.05</v>
      </c>
      <c r="S2779" s="32" t="s">
        <v>47</v>
      </c>
      <c r="T2779" s="27" t="str">
        <f>VLOOKUP(S2779,[1]Страна!$A$2:$B$246,2,0)</f>
        <v>РОССИЯ</v>
      </c>
      <c r="W2779" s="34"/>
      <c r="X2779" s="35"/>
      <c r="Y2779" s="35"/>
      <c r="Z2779" s="36"/>
      <c r="AA2779" s="37"/>
      <c r="AB2779" s="38"/>
      <c r="AC2779" s="39"/>
    </row>
    <row r="2780" spans="1:29" ht="10.5" customHeight="1">
      <c r="A2780" s="25">
        <v>216822</v>
      </c>
      <c r="B2780" s="26" t="s">
        <v>3707</v>
      </c>
      <c r="C2780" s="27">
        <v>1</v>
      </c>
      <c r="D2780" s="27" t="s">
        <v>26</v>
      </c>
      <c r="E2780" s="28">
        <v>27226</v>
      </c>
      <c r="F2780" s="28">
        <v>27226</v>
      </c>
      <c r="G2780" s="28">
        <v>1361.3</v>
      </c>
      <c r="H2780" s="28">
        <v>62</v>
      </c>
      <c r="I2780" s="28">
        <v>63</v>
      </c>
      <c r="J2780" s="29">
        <v>0.3054</v>
      </c>
      <c r="K2780" s="28">
        <v>62</v>
      </c>
      <c r="L2780" s="28">
        <v>63</v>
      </c>
      <c r="M2780" s="29">
        <f>C2780*J2780</f>
        <v>0.3054</v>
      </c>
      <c r="N2780" s="30">
        <v>8806087364026</v>
      </c>
      <c r="O2780" s="27">
        <v>84</v>
      </c>
      <c r="P2780" s="27">
        <v>8450</v>
      </c>
      <c r="Q2780" s="27" t="s">
        <v>3419</v>
      </c>
      <c r="R2780" s="31">
        <f>VLOOKUP(Q2780,[1]Страна!D$1:F$120,2,FALSE)</f>
        <v>0.05</v>
      </c>
      <c r="S2780" s="32" t="s">
        <v>47</v>
      </c>
      <c r="T2780" s="27" t="str">
        <f>VLOOKUP(S2780,[1]Страна!$A$2:$B$246,2,0)</f>
        <v>РОССИЯ</v>
      </c>
      <c r="W2780" s="34"/>
      <c r="X2780" s="35"/>
      <c r="Y2780" s="35"/>
      <c r="Z2780" s="36"/>
      <c r="AA2780" s="37"/>
      <c r="AB2780" s="38"/>
      <c r="AC2780" s="39"/>
    </row>
    <row r="2781" spans="1:29" ht="10.5" customHeight="1">
      <c r="A2781" s="25" t="s">
        <v>3708</v>
      </c>
      <c r="B2781" s="26" t="s">
        <v>3709</v>
      </c>
      <c r="C2781" s="27">
        <v>30</v>
      </c>
      <c r="D2781" s="27" t="s">
        <v>26</v>
      </c>
      <c r="E2781" s="28"/>
      <c r="F2781" s="28"/>
      <c r="G2781" s="28"/>
      <c r="H2781" s="28">
        <v>59</v>
      </c>
      <c r="I2781" s="28">
        <v>62.233333333333334</v>
      </c>
      <c r="J2781" s="29">
        <v>0.3054</v>
      </c>
      <c r="K2781" s="28"/>
      <c r="L2781" s="28"/>
      <c r="M2781" s="29">
        <f>C2781*J2781</f>
        <v>9.1620000000000008</v>
      </c>
      <c r="N2781" s="30"/>
      <c r="O2781" s="27">
        <v>84</v>
      </c>
      <c r="P2781" s="27">
        <v>8450</v>
      </c>
      <c r="Q2781" s="27" t="s">
        <v>3421</v>
      </c>
      <c r="R2781" s="31">
        <f>VLOOKUP(Q2781,[1]Страна!D$1:F$120,2,FALSE)</f>
        <v>0.05</v>
      </c>
      <c r="S2781" s="32" t="s">
        <v>28</v>
      </c>
      <c r="T2781" s="27" t="str">
        <f>VLOOKUP(S2781,[1]Страна!$A$2:$B$246,2,0)</f>
        <v>КИТАЙ</v>
      </c>
      <c r="W2781" s="34"/>
      <c r="X2781" s="35"/>
      <c r="Y2781" s="35"/>
      <c r="Z2781" s="36"/>
      <c r="AA2781" s="37"/>
      <c r="AB2781" s="38"/>
      <c r="AC2781" s="39"/>
    </row>
    <row r="2782" spans="1:29" ht="10.5" customHeight="1">
      <c r="A2782" s="25">
        <v>240770</v>
      </c>
      <c r="B2782" s="26" t="s">
        <v>3710</v>
      </c>
      <c r="C2782" s="27">
        <v>1</v>
      </c>
      <c r="D2782" s="27" t="s">
        <v>26</v>
      </c>
      <c r="E2782" s="28">
        <v>21212</v>
      </c>
      <c r="F2782" s="28">
        <v>21212</v>
      </c>
      <c r="G2782" s="28">
        <v>1060.6000000000001</v>
      </c>
      <c r="H2782" s="28">
        <v>55</v>
      </c>
      <c r="I2782" s="28">
        <v>62</v>
      </c>
      <c r="J2782" s="29">
        <v>0.376</v>
      </c>
      <c r="K2782" s="28">
        <v>55</v>
      </c>
      <c r="L2782" s="28">
        <v>62</v>
      </c>
      <c r="M2782" s="29">
        <v>0.376</v>
      </c>
      <c r="N2782" s="30" t="s">
        <v>3711</v>
      </c>
      <c r="O2782" s="27">
        <v>84</v>
      </c>
      <c r="P2782" s="27">
        <v>8450</v>
      </c>
      <c r="Q2782" s="27" t="s">
        <v>3419</v>
      </c>
      <c r="R2782" s="31">
        <f>VLOOKUP(Q2782,[1]Страна!D$1:F$120,2,FALSE)</f>
        <v>0.05</v>
      </c>
      <c r="S2782" s="32" t="s">
        <v>47</v>
      </c>
      <c r="T2782" s="27" t="str">
        <f>VLOOKUP(S2782,[1]Страна!$A$2:$B$246,2,0)</f>
        <v>РОССИЯ</v>
      </c>
      <c r="W2782" s="34"/>
      <c r="X2782" s="35"/>
      <c r="Y2782" s="35"/>
      <c r="Z2782" s="36"/>
      <c r="AA2782" s="37"/>
      <c r="AB2782" s="38"/>
      <c r="AC2782" s="39"/>
    </row>
    <row r="2783" spans="1:29" ht="10.5" customHeight="1">
      <c r="A2783" s="25">
        <v>240769</v>
      </c>
      <c r="B2783" s="26" t="s">
        <v>3712</v>
      </c>
      <c r="C2783" s="27">
        <v>1</v>
      </c>
      <c r="D2783" s="27" t="s">
        <v>26</v>
      </c>
      <c r="E2783" s="28">
        <v>19372</v>
      </c>
      <c r="F2783" s="28">
        <v>19372</v>
      </c>
      <c r="G2783" s="28">
        <v>968.6</v>
      </c>
      <c r="H2783" s="28">
        <v>57</v>
      </c>
      <c r="I2783" s="28">
        <v>62</v>
      </c>
      <c r="J2783" s="29">
        <v>0.23499999999999999</v>
      </c>
      <c r="K2783" s="28">
        <v>57</v>
      </c>
      <c r="L2783" s="28">
        <v>62</v>
      </c>
      <c r="M2783" s="29">
        <v>0.23499999999999999</v>
      </c>
      <c r="N2783" s="30" t="s">
        <v>3713</v>
      </c>
      <c r="O2783" s="27">
        <v>84</v>
      </c>
      <c r="P2783" s="27">
        <v>8450</v>
      </c>
      <c r="Q2783" s="27" t="s">
        <v>3419</v>
      </c>
      <c r="R2783" s="31">
        <f>VLOOKUP(Q2783,[1]Страна!D$1:F$120,2,FALSE)</f>
        <v>0.05</v>
      </c>
      <c r="S2783" s="32" t="s">
        <v>47</v>
      </c>
      <c r="T2783" s="27" t="str">
        <f>VLOOKUP(S2783,[1]Страна!$A$2:$B$246,2,0)</f>
        <v>РОССИЯ</v>
      </c>
      <c r="W2783" s="34"/>
      <c r="X2783" s="35"/>
      <c r="Y2783" s="35"/>
      <c r="Z2783" s="36"/>
      <c r="AA2783" s="37"/>
      <c r="AB2783" s="38"/>
      <c r="AC2783" s="39"/>
    </row>
    <row r="2784" spans="1:29" ht="10.5" customHeight="1">
      <c r="A2784" s="25" t="s">
        <v>3714</v>
      </c>
      <c r="B2784" s="26" t="s">
        <v>3715</v>
      </c>
      <c r="C2784" s="27"/>
      <c r="D2784" s="27"/>
      <c r="E2784" s="28"/>
      <c r="F2784" s="28"/>
      <c r="G2784" s="28"/>
      <c r="H2784" s="28">
        <v>65</v>
      </c>
      <c r="I2784" s="28">
        <v>69</v>
      </c>
      <c r="J2784" s="29">
        <v>0.3054</v>
      </c>
      <c r="K2784" s="28"/>
      <c r="L2784" s="28"/>
      <c r="M2784" s="29">
        <f>C2784*J2784</f>
        <v>0</v>
      </c>
      <c r="N2784" s="30"/>
      <c r="O2784" s="27">
        <v>84</v>
      </c>
      <c r="P2784" s="27">
        <v>8450</v>
      </c>
      <c r="Q2784" s="27" t="s">
        <v>3421</v>
      </c>
      <c r="R2784" s="31">
        <f>VLOOKUP(Q2784,[1]Страна!D$1:F$120,2,FALSE)</f>
        <v>0.05</v>
      </c>
      <c r="S2784" s="32" t="s">
        <v>28</v>
      </c>
      <c r="T2784" s="27" t="str">
        <f>VLOOKUP(S2784,[1]Страна!$A$2:$B$246,2,0)</f>
        <v>КИТАЙ</v>
      </c>
      <c r="W2784" s="34"/>
      <c r="X2784" s="35"/>
      <c r="Y2784" s="35"/>
      <c r="Z2784" s="36"/>
      <c r="AA2784" s="37"/>
      <c r="AB2784" s="38"/>
      <c r="AC2784" s="39"/>
    </row>
    <row r="2785" spans="1:29" ht="10.5" customHeight="1">
      <c r="A2785" s="25">
        <v>200477</v>
      </c>
      <c r="B2785" s="26" t="s">
        <v>3716</v>
      </c>
      <c r="C2785" s="27">
        <v>1</v>
      </c>
      <c r="D2785" s="27" t="s">
        <v>26</v>
      </c>
      <c r="E2785" s="28">
        <v>26552</v>
      </c>
      <c r="F2785" s="28">
        <v>26552</v>
      </c>
      <c r="G2785" s="28">
        <v>1327.6000000000001</v>
      </c>
      <c r="H2785" s="28">
        <v>62</v>
      </c>
      <c r="I2785" s="28">
        <v>63.2</v>
      </c>
      <c r="J2785" s="29">
        <v>0.31619999999999998</v>
      </c>
      <c r="K2785" s="28">
        <v>62</v>
      </c>
      <c r="L2785" s="28">
        <v>63.2</v>
      </c>
      <c r="M2785" s="29">
        <f>C2785*J2785</f>
        <v>0.31619999999999998</v>
      </c>
      <c r="N2785" s="30">
        <v>8806087364040</v>
      </c>
      <c r="O2785" s="27">
        <v>84</v>
      </c>
      <c r="P2785" s="27">
        <v>8450</v>
      </c>
      <c r="Q2785" s="27" t="s">
        <v>3419</v>
      </c>
      <c r="R2785" s="31">
        <f>VLOOKUP(Q2785,[1]Страна!D$1:F$120,2,FALSE)</f>
        <v>0.05</v>
      </c>
      <c r="S2785" s="32" t="s">
        <v>47</v>
      </c>
      <c r="T2785" s="27" t="str">
        <f>VLOOKUP(S2785,[1]Страна!$A$2:$B$246,2,0)</f>
        <v>РОССИЯ</v>
      </c>
      <c r="W2785" s="34"/>
      <c r="X2785" s="35"/>
      <c r="Y2785" s="35"/>
      <c r="Z2785" s="36"/>
      <c r="AA2785" s="37"/>
      <c r="AB2785" s="38"/>
      <c r="AC2785" s="39"/>
    </row>
    <row r="2786" spans="1:29" ht="10.5" customHeight="1">
      <c r="A2786" s="25">
        <v>210630</v>
      </c>
      <c r="B2786" s="26" t="s">
        <v>3717</v>
      </c>
      <c r="C2786" s="27">
        <v>1</v>
      </c>
      <c r="D2786" s="27" t="s">
        <v>26</v>
      </c>
      <c r="E2786" s="28">
        <v>26852</v>
      </c>
      <c r="F2786" s="28">
        <v>26852</v>
      </c>
      <c r="G2786" s="28">
        <v>1342.6000000000001</v>
      </c>
      <c r="H2786" s="28">
        <v>62</v>
      </c>
      <c r="I2786" s="28">
        <v>65</v>
      </c>
      <c r="J2786" s="29">
        <v>0.39200000000000002</v>
      </c>
      <c r="K2786" s="28">
        <v>62</v>
      </c>
      <c r="L2786" s="28">
        <v>65</v>
      </c>
      <c r="M2786" s="29">
        <f>C2786*J2786</f>
        <v>0.39200000000000002</v>
      </c>
      <c r="N2786" s="30">
        <v>8806087364033</v>
      </c>
      <c r="O2786" s="27">
        <v>84</v>
      </c>
      <c r="P2786" s="27">
        <v>8450</v>
      </c>
      <c r="Q2786" s="27" t="s">
        <v>3419</v>
      </c>
      <c r="R2786" s="31">
        <f>VLOOKUP(Q2786,[1]Страна!D$1:F$120,2,FALSE)</f>
        <v>0.05</v>
      </c>
      <c r="S2786" s="32" t="s">
        <v>47</v>
      </c>
      <c r="T2786" s="27" t="str">
        <f>VLOOKUP(S2786,[1]Страна!$A$2:$B$246,2,0)</f>
        <v>РОССИЯ</v>
      </c>
      <c r="W2786" s="34"/>
      <c r="X2786" s="35"/>
      <c r="Y2786" s="35"/>
      <c r="Z2786" s="36"/>
      <c r="AA2786" s="37"/>
      <c r="AB2786" s="38"/>
      <c r="AC2786" s="39"/>
    </row>
    <row r="2787" spans="1:29" ht="10.5" customHeight="1">
      <c r="A2787" s="25">
        <v>199901</v>
      </c>
      <c r="B2787" s="26" t="s">
        <v>3718</v>
      </c>
      <c r="C2787" s="27">
        <v>1</v>
      </c>
      <c r="D2787" s="27" t="s">
        <v>26</v>
      </c>
      <c r="E2787" s="28">
        <v>31935</v>
      </c>
      <c r="F2787" s="28">
        <v>31935</v>
      </c>
      <c r="G2787" s="28">
        <v>1596.75</v>
      </c>
      <c r="H2787" s="28">
        <v>62</v>
      </c>
      <c r="I2787" s="28">
        <v>65</v>
      </c>
      <c r="J2787" s="29">
        <v>0.31619999999999998</v>
      </c>
      <c r="K2787" s="28">
        <v>62</v>
      </c>
      <c r="L2787" s="28">
        <v>65</v>
      </c>
      <c r="M2787" s="29">
        <f>C2787*J2787</f>
        <v>0.31619999999999998</v>
      </c>
      <c r="N2787" s="30">
        <v>8806087363920</v>
      </c>
      <c r="O2787" s="27">
        <v>84</v>
      </c>
      <c r="P2787" s="27">
        <v>8450</v>
      </c>
      <c r="Q2787" s="27" t="s">
        <v>3419</v>
      </c>
      <c r="R2787" s="31">
        <f>VLOOKUP(Q2787,[1]Страна!D$1:F$120,2,FALSE)</f>
        <v>0.05</v>
      </c>
      <c r="S2787" s="32" t="s">
        <v>47</v>
      </c>
      <c r="T2787" s="27" t="str">
        <f>VLOOKUP(S2787,[1]Страна!$A$2:$B$246,2,0)</f>
        <v>РОССИЯ</v>
      </c>
      <c r="W2787" s="34"/>
      <c r="X2787" s="35"/>
      <c r="Y2787" s="35"/>
      <c r="Z2787" s="36"/>
      <c r="AA2787" s="37"/>
      <c r="AB2787" s="38"/>
      <c r="AC2787" s="39"/>
    </row>
    <row r="2788" spans="1:29" ht="10.5" customHeight="1">
      <c r="A2788" s="25" t="s">
        <v>3719</v>
      </c>
      <c r="B2788" s="26" t="s">
        <v>3720</v>
      </c>
      <c r="C2788" s="27">
        <v>1</v>
      </c>
      <c r="D2788" s="27" t="s">
        <v>26</v>
      </c>
      <c r="E2788" s="28">
        <v>394</v>
      </c>
      <c r="F2788" s="28">
        <v>394</v>
      </c>
      <c r="G2788" s="28">
        <v>19.700000000000003</v>
      </c>
      <c r="H2788" s="28">
        <v>62</v>
      </c>
      <c r="I2788" s="28">
        <v>63.2</v>
      </c>
      <c r="J2788" s="29">
        <v>0.40799999999999997</v>
      </c>
      <c r="K2788" s="28">
        <v>62</v>
      </c>
      <c r="L2788" s="28">
        <v>67</v>
      </c>
      <c r="M2788" s="29">
        <v>0.22950000000000001</v>
      </c>
      <c r="N2788" s="30"/>
      <c r="O2788" s="27">
        <v>84</v>
      </c>
      <c r="P2788" s="27">
        <v>8450</v>
      </c>
      <c r="Q2788" s="27" t="s">
        <v>3419</v>
      </c>
      <c r="R2788" s="31">
        <f>VLOOKUP(Q2788,[1]Страна!D$1:F$120,2,FALSE)</f>
        <v>0.05</v>
      </c>
      <c r="S2788" s="32" t="s">
        <v>28</v>
      </c>
      <c r="T2788" s="27" t="str">
        <f>VLOOKUP(S2788,[1]Страна!$A$2:$B$246,2,0)</f>
        <v>КИТАЙ</v>
      </c>
      <c r="W2788" s="34"/>
      <c r="X2788" s="35"/>
      <c r="Y2788" s="35"/>
      <c r="Z2788" s="36"/>
      <c r="AA2788" s="37"/>
      <c r="AB2788" s="38"/>
      <c r="AC2788" s="39"/>
    </row>
    <row r="2789" spans="1:29" ht="10.5" customHeight="1">
      <c r="A2789" s="25">
        <v>234991</v>
      </c>
      <c r="B2789" s="26" t="s">
        <v>3721</v>
      </c>
      <c r="C2789" s="27">
        <v>1</v>
      </c>
      <c r="D2789" s="27" t="s">
        <v>26</v>
      </c>
      <c r="E2789" s="28">
        <v>16999</v>
      </c>
      <c r="F2789" s="28">
        <v>16999</v>
      </c>
      <c r="G2789" s="28">
        <v>849.95</v>
      </c>
      <c r="H2789" s="28">
        <v>55</v>
      </c>
      <c r="I2789" s="28">
        <v>61</v>
      </c>
      <c r="J2789" s="29">
        <v>0.34</v>
      </c>
      <c r="K2789" s="28">
        <v>55</v>
      </c>
      <c r="L2789" s="28">
        <v>61</v>
      </c>
      <c r="M2789" s="29">
        <f t="shared" ref="M2789:M2795" si="216">C2789*J2789</f>
        <v>0.34</v>
      </c>
      <c r="N2789" s="30">
        <v>0</v>
      </c>
      <c r="O2789" s="27">
        <v>84</v>
      </c>
      <c r="P2789" s="27">
        <v>8450</v>
      </c>
      <c r="Q2789" s="27" t="s">
        <v>3421</v>
      </c>
      <c r="R2789" s="31">
        <f>VLOOKUP(Q2789,[1]Страна!D$1:F$120,2,FALSE)</f>
        <v>0.05</v>
      </c>
      <c r="S2789" s="32" t="s">
        <v>47</v>
      </c>
      <c r="T2789" s="27" t="str">
        <f>VLOOKUP(S2789,[1]Страна!$A$2:$B$246,2,0)</f>
        <v>РОССИЯ</v>
      </c>
      <c r="W2789" s="34"/>
      <c r="X2789" s="35"/>
      <c r="Y2789" s="35"/>
      <c r="Z2789" s="36"/>
      <c r="AA2789" s="37"/>
      <c r="AB2789" s="38"/>
      <c r="AC2789" s="39"/>
    </row>
    <row r="2790" spans="1:29" ht="10.5" customHeight="1">
      <c r="A2790" s="25">
        <v>216823</v>
      </c>
      <c r="B2790" s="26" t="s">
        <v>3722</v>
      </c>
      <c r="C2790" s="27">
        <v>28</v>
      </c>
      <c r="D2790" s="27" t="s">
        <v>26</v>
      </c>
      <c r="E2790" s="28">
        <v>16150</v>
      </c>
      <c r="F2790" s="28">
        <v>452200</v>
      </c>
      <c r="G2790" s="28">
        <v>22610</v>
      </c>
      <c r="H2790" s="28">
        <v>56.8</v>
      </c>
      <c r="I2790" s="28">
        <v>62</v>
      </c>
      <c r="J2790" s="29">
        <v>0.336864</v>
      </c>
      <c r="K2790" s="28">
        <v>1590.3999999999999</v>
      </c>
      <c r="L2790" s="28">
        <v>1736</v>
      </c>
      <c r="M2790" s="29">
        <f t="shared" si="216"/>
        <v>9.4321920000000006</v>
      </c>
      <c r="N2790" s="30">
        <v>8806087375060</v>
      </c>
      <c r="O2790" s="27">
        <v>84</v>
      </c>
      <c r="P2790" s="27">
        <v>8450</v>
      </c>
      <c r="Q2790" s="27" t="s">
        <v>3421</v>
      </c>
      <c r="R2790" s="31">
        <f>VLOOKUP(Q2790,[1]Страна!D$1:F$120,2,FALSE)</f>
        <v>0.05</v>
      </c>
      <c r="S2790" s="32" t="s">
        <v>28</v>
      </c>
      <c r="T2790" s="27" t="str">
        <f>VLOOKUP(S2790,[1]Страна!$A$2:$B$246,2,0)</f>
        <v>КИТАЙ</v>
      </c>
      <c r="W2790" s="34"/>
      <c r="X2790" s="35"/>
      <c r="Y2790" s="35"/>
      <c r="Z2790" s="36"/>
      <c r="AA2790" s="37"/>
      <c r="AB2790" s="38"/>
      <c r="AC2790" s="39"/>
    </row>
    <row r="2791" spans="1:29" ht="10.5" customHeight="1">
      <c r="A2791" s="25" t="s">
        <v>3723</v>
      </c>
      <c r="B2791" s="26" t="s">
        <v>3722</v>
      </c>
      <c r="C2791" s="27">
        <v>115</v>
      </c>
      <c r="D2791" s="27" t="s">
        <v>220</v>
      </c>
      <c r="E2791" s="28">
        <v>255</v>
      </c>
      <c r="F2791" s="28">
        <f>C2791*E2791</f>
        <v>29325</v>
      </c>
      <c r="G2791" s="28"/>
      <c r="H2791" s="28">
        <v>56</v>
      </c>
      <c r="I2791" s="28">
        <v>64</v>
      </c>
      <c r="J2791" s="29">
        <v>0.336864</v>
      </c>
      <c r="K2791" s="28"/>
      <c r="L2791" s="28"/>
      <c r="M2791" s="29">
        <f t="shared" si="216"/>
        <v>38.739359999999998</v>
      </c>
      <c r="N2791" s="30"/>
      <c r="O2791" s="27"/>
      <c r="P2791" s="27"/>
      <c r="Q2791" s="27" t="s">
        <v>3421</v>
      </c>
      <c r="R2791" s="31">
        <f>VLOOKUP(Q2791,[1]Страна!D$1:F$120,2,FALSE)</f>
        <v>0.05</v>
      </c>
      <c r="S2791" s="32" t="s">
        <v>28</v>
      </c>
      <c r="T2791" s="27" t="str">
        <f>VLOOKUP(S2791,[1]Страна!$A$2:$B$246,2,0)</f>
        <v>КИТАЙ</v>
      </c>
      <c r="W2791" s="34"/>
      <c r="X2791" s="35"/>
      <c r="Y2791" s="35"/>
      <c r="Z2791" s="36"/>
      <c r="AA2791" s="37"/>
      <c r="AB2791" s="38"/>
      <c r="AC2791" s="39"/>
    </row>
    <row r="2792" spans="1:29" ht="10.5" customHeight="1">
      <c r="A2792" s="25" t="s">
        <v>3724</v>
      </c>
      <c r="B2792" s="26" t="s">
        <v>3725</v>
      </c>
      <c r="C2792" s="27">
        <v>40</v>
      </c>
      <c r="D2792" s="27" t="s">
        <v>220</v>
      </c>
      <c r="E2792" s="28">
        <v>263</v>
      </c>
      <c r="F2792" s="28">
        <v>10520</v>
      </c>
      <c r="G2792" s="28">
        <v>315.59999999999997</v>
      </c>
      <c r="H2792" s="28">
        <v>59</v>
      </c>
      <c r="I2792" s="28">
        <v>63</v>
      </c>
      <c r="J2792" s="29">
        <v>0.336864</v>
      </c>
      <c r="K2792" s="28"/>
      <c r="L2792" s="28"/>
      <c r="M2792" s="29">
        <f t="shared" si="216"/>
        <v>13.47456</v>
      </c>
      <c r="N2792" s="30"/>
      <c r="O2792" s="27">
        <v>84</v>
      </c>
      <c r="P2792" s="27">
        <v>8450</v>
      </c>
      <c r="Q2792" s="27" t="s">
        <v>3421</v>
      </c>
      <c r="R2792" s="31">
        <f>VLOOKUP(Q2792,[1]Страна!D$1:F$120,2,FALSE)</f>
        <v>0.05</v>
      </c>
      <c r="S2792" s="32" t="s">
        <v>28</v>
      </c>
      <c r="T2792" s="27" t="str">
        <f>VLOOKUP(S2792,[1]Страна!$A$2:$B$246,2,0)</f>
        <v>КИТАЙ</v>
      </c>
      <c r="W2792" s="34"/>
      <c r="X2792" s="35"/>
      <c r="Y2792" s="35"/>
      <c r="Z2792" s="36"/>
      <c r="AA2792" s="37"/>
      <c r="AB2792" s="38"/>
      <c r="AC2792" s="39"/>
    </row>
    <row r="2793" spans="1:29" ht="10.5" customHeight="1">
      <c r="A2793" s="25">
        <v>183662</v>
      </c>
      <c r="B2793" s="26" t="s">
        <v>3726</v>
      </c>
      <c r="C2793" s="27">
        <v>1</v>
      </c>
      <c r="D2793" s="27" t="s">
        <v>26</v>
      </c>
      <c r="E2793" s="28">
        <v>21896</v>
      </c>
      <c r="F2793" s="28">
        <v>21896</v>
      </c>
      <c r="G2793" s="28">
        <v>1094.8</v>
      </c>
      <c r="H2793" s="28">
        <v>59</v>
      </c>
      <c r="I2793" s="28">
        <v>62</v>
      </c>
      <c r="J2793" s="29">
        <v>0.29171200000000003</v>
      </c>
      <c r="K2793" s="28">
        <v>59</v>
      </c>
      <c r="L2793" s="28">
        <v>62</v>
      </c>
      <c r="M2793" s="29">
        <f t="shared" si="216"/>
        <v>0.29171200000000003</v>
      </c>
      <c r="N2793" s="30">
        <v>8806087422580</v>
      </c>
      <c r="O2793" s="27">
        <v>84</v>
      </c>
      <c r="P2793" s="27">
        <v>8450</v>
      </c>
      <c r="Q2793" s="27" t="s">
        <v>3419</v>
      </c>
      <c r="R2793" s="31">
        <f>VLOOKUP(Q2793,[1]Страна!D$1:F$120,2,FALSE)</f>
        <v>0.05</v>
      </c>
      <c r="S2793" s="32" t="s">
        <v>47</v>
      </c>
      <c r="T2793" s="27" t="str">
        <f>VLOOKUP(S2793,[1]Страна!$A$2:$B$246,2,0)</f>
        <v>РОССИЯ</v>
      </c>
      <c r="W2793" s="34"/>
      <c r="X2793" s="35"/>
      <c r="Y2793" s="35"/>
      <c r="Z2793" s="36"/>
      <c r="AA2793" s="37"/>
      <c r="AB2793" s="38"/>
      <c r="AC2793" s="39"/>
    </row>
    <row r="2794" spans="1:29" ht="10.5" customHeight="1">
      <c r="A2794" s="25">
        <v>183663</v>
      </c>
      <c r="B2794" s="26" t="s">
        <v>3727</v>
      </c>
      <c r="C2794" s="27">
        <v>1</v>
      </c>
      <c r="D2794" s="27" t="s">
        <v>26</v>
      </c>
      <c r="E2794" s="28">
        <v>22083</v>
      </c>
      <c r="F2794" s="28">
        <v>22083</v>
      </c>
      <c r="G2794" s="28">
        <v>1104.1500000000001</v>
      </c>
      <c r="H2794" s="28">
        <v>59</v>
      </c>
      <c r="I2794" s="28">
        <v>62</v>
      </c>
      <c r="J2794" s="29">
        <v>0.24990000000000001</v>
      </c>
      <c r="K2794" s="28">
        <v>59</v>
      </c>
      <c r="L2794" s="28">
        <v>62</v>
      </c>
      <c r="M2794" s="29">
        <f t="shared" si="216"/>
        <v>0.24990000000000001</v>
      </c>
      <c r="N2794" s="30">
        <v>8806087422573</v>
      </c>
      <c r="O2794" s="27">
        <v>84</v>
      </c>
      <c r="P2794" s="27">
        <v>8450</v>
      </c>
      <c r="Q2794" s="27" t="s">
        <v>3421</v>
      </c>
      <c r="R2794" s="31">
        <f>VLOOKUP(Q2794,[1]Страна!D$1:F$120,2,FALSE)</f>
        <v>0.05</v>
      </c>
      <c r="S2794" s="32" t="s">
        <v>47</v>
      </c>
      <c r="T2794" s="27" t="str">
        <f>VLOOKUP(S2794,[1]Страна!$A$2:$B$246,2,0)</f>
        <v>РОССИЯ</v>
      </c>
      <c r="W2794" s="34"/>
      <c r="X2794" s="35"/>
      <c r="Y2794" s="35"/>
      <c r="Z2794" s="36"/>
      <c r="AA2794" s="37"/>
      <c r="AB2794" s="38"/>
      <c r="AC2794" s="39"/>
    </row>
    <row r="2795" spans="1:29" ht="10.5" customHeight="1">
      <c r="A2795" s="25">
        <v>217761</v>
      </c>
      <c r="B2795" s="26" t="s">
        <v>3728</v>
      </c>
      <c r="C2795" s="27">
        <v>1</v>
      </c>
      <c r="D2795" s="27" t="s">
        <v>26</v>
      </c>
      <c r="E2795" s="28">
        <v>19530</v>
      </c>
      <c r="F2795" s="28">
        <v>19530</v>
      </c>
      <c r="G2795" s="28">
        <v>976.5</v>
      </c>
      <c r="H2795" s="28">
        <v>56</v>
      </c>
      <c r="I2795" s="28">
        <v>58</v>
      </c>
      <c r="J2795" s="29">
        <v>0.313</v>
      </c>
      <c r="K2795" s="28">
        <v>56</v>
      </c>
      <c r="L2795" s="28">
        <v>58</v>
      </c>
      <c r="M2795" s="29">
        <f t="shared" si="216"/>
        <v>0.313</v>
      </c>
      <c r="N2795" s="30">
        <v>0</v>
      </c>
      <c r="O2795" s="27">
        <v>84</v>
      </c>
      <c r="P2795" s="27">
        <v>8450</v>
      </c>
      <c r="Q2795" s="27" t="s">
        <v>3421</v>
      </c>
      <c r="R2795" s="31">
        <f>VLOOKUP(Q2795,[1]Страна!D$1:F$120,2,FALSE)</f>
        <v>0.05</v>
      </c>
      <c r="S2795" s="32" t="s">
        <v>47</v>
      </c>
      <c r="T2795" s="27" t="str">
        <f>VLOOKUP(S2795,[1]Страна!$A$2:$B$246,2,0)</f>
        <v>РОССИЯ</v>
      </c>
      <c r="W2795" s="34"/>
      <c r="X2795" s="35"/>
      <c r="Y2795" s="35"/>
      <c r="Z2795" s="36"/>
      <c r="AA2795" s="37"/>
      <c r="AB2795" s="38"/>
      <c r="AC2795" s="39"/>
    </row>
    <row r="2796" spans="1:29" ht="10.5" customHeight="1">
      <c r="A2796" s="25">
        <v>183608</v>
      </c>
      <c r="B2796" s="26" t="s">
        <v>3729</v>
      </c>
      <c r="C2796" s="27">
        <v>1</v>
      </c>
      <c r="D2796" s="27" t="s">
        <v>26</v>
      </c>
      <c r="E2796" s="28">
        <v>16143</v>
      </c>
      <c r="F2796" s="28">
        <v>16143</v>
      </c>
      <c r="G2796" s="28">
        <v>807.15000000000009</v>
      </c>
      <c r="H2796" s="28">
        <v>54</v>
      </c>
      <c r="I2796" s="28">
        <v>60</v>
      </c>
      <c r="J2796" s="29">
        <v>0.312</v>
      </c>
      <c r="K2796" s="28">
        <v>54</v>
      </c>
      <c r="L2796" s="28">
        <v>60</v>
      </c>
      <c r="M2796" s="29">
        <v>0.312</v>
      </c>
      <c r="N2796" s="30" t="s">
        <v>3730</v>
      </c>
      <c r="O2796" s="27">
        <v>84</v>
      </c>
      <c r="P2796" s="27">
        <v>8450</v>
      </c>
      <c r="Q2796" s="27" t="s">
        <v>3421</v>
      </c>
      <c r="R2796" s="31">
        <f>VLOOKUP(Q2796,[1]Страна!D$1:F$120,2,FALSE)</f>
        <v>0.05</v>
      </c>
      <c r="S2796" s="32" t="s">
        <v>47</v>
      </c>
      <c r="T2796" s="27" t="str">
        <f>VLOOKUP(S2796,[1]Страна!$A$2:$B$246,2,0)</f>
        <v>РОССИЯ</v>
      </c>
      <c r="W2796" s="34"/>
      <c r="X2796" s="35"/>
      <c r="Y2796" s="35"/>
      <c r="Z2796" s="36"/>
      <c r="AA2796" s="37"/>
      <c r="AB2796" s="38"/>
      <c r="AC2796" s="39"/>
    </row>
    <row r="2797" spans="1:29" ht="10.5" customHeight="1">
      <c r="A2797" s="25">
        <v>183665</v>
      </c>
      <c r="B2797" s="26" t="s">
        <v>3731</v>
      </c>
      <c r="C2797" s="27">
        <v>1</v>
      </c>
      <c r="D2797" s="27" t="s">
        <v>26</v>
      </c>
      <c r="E2797" s="28">
        <v>17688</v>
      </c>
      <c r="F2797" s="28">
        <v>17688</v>
      </c>
      <c r="G2797" s="28">
        <v>884.40000000000009</v>
      </c>
      <c r="H2797" s="28">
        <v>61</v>
      </c>
      <c r="I2797" s="28">
        <v>64</v>
      </c>
      <c r="J2797" s="29">
        <v>0.31239</v>
      </c>
      <c r="K2797" s="28">
        <v>61</v>
      </c>
      <c r="L2797" s="28">
        <v>64</v>
      </c>
      <c r="M2797" s="29">
        <f>C2797*J2797</f>
        <v>0.31239</v>
      </c>
      <c r="N2797" s="30">
        <v>0</v>
      </c>
      <c r="O2797" s="27">
        <v>84</v>
      </c>
      <c r="P2797" s="27">
        <v>8450</v>
      </c>
      <c r="Q2797" s="27" t="s">
        <v>3421</v>
      </c>
      <c r="R2797" s="31">
        <f>VLOOKUP(Q2797,[1]Страна!D$1:F$120,2,FALSE)</f>
        <v>0.05</v>
      </c>
      <c r="S2797" s="32" t="s">
        <v>47</v>
      </c>
      <c r="T2797" s="27" t="str">
        <f>VLOOKUP(S2797,[1]Страна!$A$2:$B$246,2,0)</f>
        <v>РОССИЯ</v>
      </c>
      <c r="W2797" s="34"/>
      <c r="X2797" s="35"/>
      <c r="Y2797" s="35"/>
      <c r="Z2797" s="36"/>
      <c r="AA2797" s="37"/>
      <c r="AB2797" s="38"/>
      <c r="AC2797" s="39"/>
    </row>
    <row r="2798" spans="1:29" ht="10.5" customHeight="1">
      <c r="A2798" s="25">
        <v>217762</v>
      </c>
      <c r="B2798" s="26" t="s">
        <v>3732</v>
      </c>
      <c r="C2798" s="27">
        <v>1</v>
      </c>
      <c r="D2798" s="27" t="s">
        <v>26</v>
      </c>
      <c r="E2798" s="28">
        <v>19481</v>
      </c>
      <c r="F2798" s="28">
        <v>19481</v>
      </c>
      <c r="G2798" s="28">
        <v>974.05000000000007</v>
      </c>
      <c r="H2798" s="28">
        <v>54</v>
      </c>
      <c r="I2798" s="28">
        <v>58</v>
      </c>
      <c r="J2798" s="29">
        <v>0.29626999999999998</v>
      </c>
      <c r="K2798" s="28">
        <v>54</v>
      </c>
      <c r="L2798" s="28">
        <v>58</v>
      </c>
      <c r="M2798" s="29">
        <f>C2798*J2798</f>
        <v>0.29626999999999998</v>
      </c>
      <c r="N2798" s="30">
        <v>0</v>
      </c>
      <c r="O2798" s="27">
        <v>84</v>
      </c>
      <c r="P2798" s="27">
        <v>8450</v>
      </c>
      <c r="Q2798" s="27" t="s">
        <v>3421</v>
      </c>
      <c r="R2798" s="31">
        <f>VLOOKUP(Q2798,[1]Страна!D$1:F$120,2,FALSE)</f>
        <v>0.05</v>
      </c>
      <c r="S2798" s="32" t="s">
        <v>47</v>
      </c>
      <c r="T2798" s="27" t="str">
        <f>VLOOKUP(S2798,[1]Страна!$A$2:$B$246,2,0)</f>
        <v>РОССИЯ</v>
      </c>
      <c r="W2798" s="34"/>
      <c r="X2798" s="35"/>
      <c r="Y2798" s="35"/>
      <c r="Z2798" s="36"/>
      <c r="AA2798" s="37"/>
      <c r="AB2798" s="38"/>
      <c r="AC2798" s="39"/>
    </row>
    <row r="2799" spans="1:29" ht="10.5" customHeight="1">
      <c r="A2799" s="25">
        <v>183666</v>
      </c>
      <c r="B2799" s="26" t="s">
        <v>3733</v>
      </c>
      <c r="C2799" s="27">
        <v>2</v>
      </c>
      <c r="D2799" s="27" t="s">
        <v>26</v>
      </c>
      <c r="E2799" s="28">
        <v>18194</v>
      </c>
      <c r="F2799" s="28">
        <v>36388</v>
      </c>
      <c r="G2799" s="28">
        <v>1819.4</v>
      </c>
      <c r="H2799" s="28">
        <v>64</v>
      </c>
      <c r="I2799" s="28">
        <v>66</v>
      </c>
      <c r="J2799" s="29">
        <v>0.32075999999999999</v>
      </c>
      <c r="K2799" s="28">
        <v>128</v>
      </c>
      <c r="L2799" s="28">
        <v>132</v>
      </c>
      <c r="M2799" s="29">
        <f>C2799*J2799</f>
        <v>0.64151999999999998</v>
      </c>
      <c r="N2799" s="30">
        <v>0</v>
      </c>
      <c r="O2799" s="27">
        <v>84</v>
      </c>
      <c r="P2799" s="27">
        <v>8450</v>
      </c>
      <c r="Q2799" s="27" t="s">
        <v>3421</v>
      </c>
      <c r="R2799" s="31">
        <f>VLOOKUP(Q2799,[1]Страна!D$1:F$120,2,FALSE)</f>
        <v>0.05</v>
      </c>
      <c r="S2799" s="32" t="s">
        <v>47</v>
      </c>
      <c r="T2799" s="27" t="str">
        <f>VLOOKUP(S2799,[1]Страна!$A$2:$B$246,2,0)</f>
        <v>РОССИЯ</v>
      </c>
      <c r="W2799" s="34"/>
      <c r="X2799" s="35"/>
      <c r="Y2799" s="35"/>
      <c r="Z2799" s="36"/>
      <c r="AA2799" s="37"/>
      <c r="AB2799" s="38"/>
      <c r="AC2799" s="39"/>
    </row>
    <row r="2800" spans="1:29" ht="10.5" customHeight="1">
      <c r="A2800" s="25">
        <v>217763</v>
      </c>
      <c r="B2800" s="26" t="s">
        <v>3734</v>
      </c>
      <c r="C2800" s="27">
        <v>1</v>
      </c>
      <c r="D2800" s="27" t="s">
        <v>26</v>
      </c>
      <c r="E2800" s="28">
        <v>16508</v>
      </c>
      <c r="F2800" s="28">
        <v>16508</v>
      </c>
      <c r="G2800" s="28">
        <v>825.40000000000009</v>
      </c>
      <c r="H2800" s="28">
        <v>64</v>
      </c>
      <c r="I2800" s="28">
        <v>66</v>
      </c>
      <c r="J2800" s="29">
        <v>0.312</v>
      </c>
      <c r="K2800" s="28">
        <v>64</v>
      </c>
      <c r="L2800" s="28">
        <v>66</v>
      </c>
      <c r="M2800" s="29">
        <v>0.312</v>
      </c>
      <c r="N2800" s="30" t="s">
        <v>3735</v>
      </c>
      <c r="O2800" s="27">
        <v>84</v>
      </c>
      <c r="P2800" s="27">
        <v>8450</v>
      </c>
      <c r="Q2800" s="27" t="s">
        <v>3421</v>
      </c>
      <c r="R2800" s="31">
        <f>VLOOKUP(Q2800,[1]Страна!D$1:F$120,2,FALSE)</f>
        <v>0.05</v>
      </c>
      <c r="S2800" s="32" t="s">
        <v>47</v>
      </c>
      <c r="T2800" s="27" t="str">
        <f>VLOOKUP(S2800,[1]Страна!$A$2:$B$246,2,0)</f>
        <v>РОССИЯ</v>
      </c>
      <c r="W2800" s="34"/>
      <c r="X2800" s="35"/>
      <c r="Y2800" s="35"/>
      <c r="Z2800" s="36"/>
      <c r="AA2800" s="37"/>
      <c r="AB2800" s="38"/>
      <c r="AC2800" s="39"/>
    </row>
    <row r="2801" spans="1:29" ht="10.5" customHeight="1">
      <c r="A2801" s="25">
        <v>214199</v>
      </c>
      <c r="B2801" s="26" t="s">
        <v>3736</v>
      </c>
      <c r="C2801" s="27">
        <v>1</v>
      </c>
      <c r="D2801" s="27" t="s">
        <v>26</v>
      </c>
      <c r="E2801" s="28">
        <v>17115</v>
      </c>
      <c r="F2801" s="28">
        <v>17115</v>
      </c>
      <c r="G2801" s="28">
        <v>855.75</v>
      </c>
      <c r="H2801" s="28">
        <v>54</v>
      </c>
      <c r="I2801" s="28">
        <v>58</v>
      </c>
      <c r="J2801" s="29">
        <v>0.30660500000000002</v>
      </c>
      <c r="K2801" s="28">
        <v>54</v>
      </c>
      <c r="L2801" s="28">
        <v>58</v>
      </c>
      <c r="M2801" s="29">
        <f t="shared" ref="M2801:M2811" si="217">C2801*J2801</f>
        <v>0.30660500000000002</v>
      </c>
      <c r="N2801" s="30">
        <v>0</v>
      </c>
      <c r="O2801" s="27">
        <v>84</v>
      </c>
      <c r="P2801" s="27">
        <v>8450</v>
      </c>
      <c r="Q2801" s="27" t="s">
        <v>3421</v>
      </c>
      <c r="R2801" s="31">
        <f>VLOOKUP(Q2801,[1]Страна!D$1:F$120,2,FALSE)</f>
        <v>0.05</v>
      </c>
      <c r="S2801" s="32" t="s">
        <v>47</v>
      </c>
      <c r="T2801" s="27" t="str">
        <f>VLOOKUP(S2801,[1]Страна!$A$2:$B$246,2,0)</f>
        <v>РОССИЯ</v>
      </c>
      <c r="W2801" s="34"/>
      <c r="X2801" s="35"/>
      <c r="Y2801" s="35"/>
      <c r="Z2801" s="36"/>
      <c r="AA2801" s="37"/>
      <c r="AB2801" s="38"/>
      <c r="AC2801" s="39"/>
    </row>
    <row r="2802" spans="1:29" ht="10.5" customHeight="1">
      <c r="A2802" s="25">
        <v>183667</v>
      </c>
      <c r="B2802" s="26" t="s">
        <v>3737</v>
      </c>
      <c r="C2802" s="27">
        <v>2</v>
      </c>
      <c r="D2802" s="27" t="s">
        <v>26</v>
      </c>
      <c r="E2802" s="28">
        <v>16957</v>
      </c>
      <c r="F2802" s="28">
        <v>33914</v>
      </c>
      <c r="G2802" s="28">
        <v>1695.7</v>
      </c>
      <c r="H2802" s="28">
        <v>52</v>
      </c>
      <c r="I2802" s="28">
        <v>57</v>
      </c>
      <c r="J2802" s="29">
        <v>0.31239</v>
      </c>
      <c r="K2802" s="28">
        <v>104</v>
      </c>
      <c r="L2802" s="28">
        <v>114</v>
      </c>
      <c r="M2802" s="29">
        <f t="shared" si="217"/>
        <v>0.62478</v>
      </c>
      <c r="N2802" s="30">
        <v>0</v>
      </c>
      <c r="O2802" s="27">
        <v>84</v>
      </c>
      <c r="P2802" s="27">
        <v>8450</v>
      </c>
      <c r="Q2802" s="27" t="s">
        <v>3421</v>
      </c>
      <c r="R2802" s="31">
        <f>VLOOKUP(Q2802,[1]Страна!D$1:F$120,2,FALSE)</f>
        <v>0.05</v>
      </c>
      <c r="S2802" s="32" t="s">
        <v>47</v>
      </c>
      <c r="T2802" s="27" t="str">
        <f>VLOOKUP(S2802,[1]Страна!$A$2:$B$246,2,0)</f>
        <v>РОССИЯ</v>
      </c>
      <c r="W2802" s="34"/>
      <c r="X2802" s="35"/>
      <c r="Y2802" s="35"/>
      <c r="Z2802" s="36"/>
      <c r="AA2802" s="37"/>
      <c r="AB2802" s="38"/>
      <c r="AC2802" s="39"/>
    </row>
    <row r="2803" spans="1:29" ht="10.5" customHeight="1">
      <c r="A2803" s="25">
        <v>183668</v>
      </c>
      <c r="B2803" s="26" t="s">
        <v>3738</v>
      </c>
      <c r="C2803" s="27">
        <v>1</v>
      </c>
      <c r="D2803" s="27" t="s">
        <v>26</v>
      </c>
      <c r="E2803" s="28">
        <v>16600</v>
      </c>
      <c r="F2803" s="28">
        <v>16600</v>
      </c>
      <c r="G2803" s="28">
        <v>830</v>
      </c>
      <c r="H2803" s="28">
        <v>52</v>
      </c>
      <c r="I2803" s="28">
        <v>58</v>
      </c>
      <c r="J2803" s="29">
        <v>0.31239</v>
      </c>
      <c r="K2803" s="28">
        <v>52</v>
      </c>
      <c r="L2803" s="28">
        <v>58</v>
      </c>
      <c r="M2803" s="29">
        <f t="shared" si="217"/>
        <v>0.31239</v>
      </c>
      <c r="N2803" s="30">
        <v>8806088105499</v>
      </c>
      <c r="O2803" s="27">
        <v>84</v>
      </c>
      <c r="P2803" s="27">
        <v>8450</v>
      </c>
      <c r="Q2803" s="27" t="s">
        <v>3421</v>
      </c>
      <c r="R2803" s="31">
        <f>VLOOKUP(Q2803,[1]Страна!D$1:F$120,2,FALSE)</f>
        <v>0.05</v>
      </c>
      <c r="S2803" s="32" t="s">
        <v>47</v>
      </c>
      <c r="T2803" s="27" t="str">
        <f>VLOOKUP(S2803,[1]Страна!$A$2:$B$246,2,0)</f>
        <v>РОССИЯ</v>
      </c>
      <c r="W2803" s="34"/>
      <c r="X2803" s="35"/>
      <c r="Y2803" s="35"/>
      <c r="Z2803" s="36"/>
      <c r="AA2803" s="37"/>
      <c r="AB2803" s="38"/>
      <c r="AC2803" s="39"/>
    </row>
    <row r="2804" spans="1:29" ht="10.5" customHeight="1">
      <c r="A2804" s="25">
        <v>12204</v>
      </c>
      <c r="B2804" s="26" t="s">
        <v>3739</v>
      </c>
      <c r="C2804" s="27">
        <v>1</v>
      </c>
      <c r="D2804" s="27" t="s">
        <v>26</v>
      </c>
      <c r="E2804" s="28">
        <v>17455</v>
      </c>
      <c r="F2804" s="28">
        <v>17455</v>
      </c>
      <c r="G2804" s="28">
        <v>872.75</v>
      </c>
      <c r="H2804" s="28">
        <v>52</v>
      </c>
      <c r="I2804" s="28">
        <v>57</v>
      </c>
      <c r="J2804" s="29">
        <v>0.30782399999999999</v>
      </c>
      <c r="K2804" s="28">
        <v>52</v>
      </c>
      <c r="L2804" s="28">
        <v>57</v>
      </c>
      <c r="M2804" s="29">
        <f t="shared" si="217"/>
        <v>0.30782399999999999</v>
      </c>
      <c r="N2804" s="30">
        <v>0</v>
      </c>
      <c r="O2804" s="27">
        <v>84</v>
      </c>
      <c r="P2804" s="27">
        <v>8450</v>
      </c>
      <c r="Q2804" s="27" t="s">
        <v>3421</v>
      </c>
      <c r="R2804" s="31">
        <f>VLOOKUP(Q2804,[1]Страна!D$1:F$120,2,FALSE)</f>
        <v>0.05</v>
      </c>
      <c r="S2804" s="32" t="s">
        <v>47</v>
      </c>
      <c r="T2804" s="27" t="str">
        <f>VLOOKUP(S2804,[1]Страна!$A$2:$B$246,2,0)</f>
        <v>РОССИЯ</v>
      </c>
      <c r="W2804" s="34"/>
      <c r="X2804" s="35"/>
      <c r="Y2804" s="35"/>
      <c r="Z2804" s="36"/>
      <c r="AA2804" s="37"/>
      <c r="AB2804" s="38"/>
      <c r="AC2804" s="39"/>
    </row>
    <row r="2805" spans="1:29" ht="10.5" customHeight="1">
      <c r="A2805" s="25">
        <v>12564</v>
      </c>
      <c r="B2805" s="26" t="s">
        <v>3740</v>
      </c>
      <c r="C2805" s="27">
        <v>2</v>
      </c>
      <c r="D2805" s="27" t="s">
        <v>26</v>
      </c>
      <c r="E2805" s="28">
        <v>16846</v>
      </c>
      <c r="F2805" s="28">
        <v>33692</v>
      </c>
      <c r="G2805" s="28">
        <v>1684.6000000000001</v>
      </c>
      <c r="H2805" s="28">
        <v>52</v>
      </c>
      <c r="I2805" s="28">
        <v>58</v>
      </c>
      <c r="J2805" s="29">
        <v>0.24862500000000001</v>
      </c>
      <c r="K2805" s="28">
        <v>104</v>
      </c>
      <c r="L2805" s="28">
        <v>116</v>
      </c>
      <c r="M2805" s="29">
        <f t="shared" si="217"/>
        <v>0.49725000000000003</v>
      </c>
      <c r="N2805" s="30">
        <v>0</v>
      </c>
      <c r="O2805" s="27">
        <v>84</v>
      </c>
      <c r="P2805" s="27">
        <v>8450</v>
      </c>
      <c r="Q2805" s="27" t="s">
        <v>3421</v>
      </c>
      <c r="R2805" s="31">
        <f>VLOOKUP(Q2805,[1]Страна!D$1:F$120,2,FALSE)</f>
        <v>0.05</v>
      </c>
      <c r="S2805" s="32" t="s">
        <v>47</v>
      </c>
      <c r="T2805" s="27" t="str">
        <f>VLOOKUP(S2805,[1]Страна!$A$2:$B$246,2,0)</f>
        <v>РОССИЯ</v>
      </c>
      <c r="W2805" s="34"/>
      <c r="X2805" s="35"/>
      <c r="Y2805" s="35"/>
      <c r="Z2805" s="36"/>
      <c r="AA2805" s="37"/>
      <c r="AB2805" s="38"/>
      <c r="AC2805" s="39"/>
    </row>
    <row r="2806" spans="1:29" ht="10.5" customHeight="1">
      <c r="A2806" s="25">
        <v>214201</v>
      </c>
      <c r="B2806" s="26" t="s">
        <v>3741</v>
      </c>
      <c r="C2806" s="27">
        <v>1</v>
      </c>
      <c r="D2806" s="27" t="s">
        <v>26</v>
      </c>
      <c r="E2806" s="28">
        <v>18592</v>
      </c>
      <c r="F2806" s="28">
        <v>18592</v>
      </c>
      <c r="G2806" s="28">
        <v>929.6</v>
      </c>
      <c r="H2806" s="28">
        <v>54</v>
      </c>
      <c r="I2806" s="28">
        <v>60</v>
      </c>
      <c r="J2806" s="29">
        <v>0.31719599999999998</v>
      </c>
      <c r="K2806" s="28">
        <v>54</v>
      </c>
      <c r="L2806" s="28">
        <v>60</v>
      </c>
      <c r="M2806" s="29">
        <f t="shared" si="217"/>
        <v>0.31719599999999998</v>
      </c>
      <c r="N2806" s="30">
        <v>0</v>
      </c>
      <c r="O2806" s="27">
        <v>84</v>
      </c>
      <c r="P2806" s="27">
        <v>8450</v>
      </c>
      <c r="Q2806" s="27" t="s">
        <v>3421</v>
      </c>
      <c r="R2806" s="31">
        <f>VLOOKUP(Q2806,[1]Страна!D$1:F$120,2,FALSE)</f>
        <v>0.05</v>
      </c>
      <c r="S2806" s="32" t="s">
        <v>47</v>
      </c>
      <c r="T2806" s="27" t="str">
        <f>VLOOKUP(S2806,[1]Страна!$A$2:$B$246,2,0)</f>
        <v>РОССИЯ</v>
      </c>
      <c r="W2806" s="34"/>
      <c r="X2806" s="35"/>
      <c r="Y2806" s="35"/>
      <c r="Z2806" s="36"/>
      <c r="AA2806" s="37"/>
      <c r="AB2806" s="38"/>
      <c r="AC2806" s="39"/>
    </row>
    <row r="2807" spans="1:29" ht="10.5" customHeight="1">
      <c r="A2807" s="25">
        <v>41043</v>
      </c>
      <c r="B2807" s="26" t="s">
        <v>3742</v>
      </c>
      <c r="C2807" s="27">
        <v>1</v>
      </c>
      <c r="D2807" s="27" t="s">
        <v>26</v>
      </c>
      <c r="E2807" s="28">
        <v>20095</v>
      </c>
      <c r="F2807" s="28">
        <v>20095</v>
      </c>
      <c r="G2807" s="28">
        <v>1004.75</v>
      </c>
      <c r="H2807" s="28">
        <v>54</v>
      </c>
      <c r="I2807" s="28">
        <v>58</v>
      </c>
      <c r="J2807" s="29">
        <v>0.31719599999999998</v>
      </c>
      <c r="K2807" s="28">
        <v>54</v>
      </c>
      <c r="L2807" s="28">
        <v>58</v>
      </c>
      <c r="M2807" s="29">
        <f t="shared" si="217"/>
        <v>0.31719599999999998</v>
      </c>
      <c r="N2807" s="30">
        <v>0</v>
      </c>
      <c r="O2807" s="27">
        <v>84</v>
      </c>
      <c r="P2807" s="27">
        <v>8450</v>
      </c>
      <c r="Q2807" s="27" t="s">
        <v>3421</v>
      </c>
      <c r="R2807" s="31">
        <f>VLOOKUP(Q2807,[1]Страна!D$1:F$120,2,FALSE)</f>
        <v>0.05</v>
      </c>
      <c r="S2807" s="32" t="s">
        <v>47</v>
      </c>
      <c r="T2807" s="27" t="str">
        <f>VLOOKUP(S2807,[1]Страна!$A$2:$B$246,2,0)</f>
        <v>РОССИЯ</v>
      </c>
      <c r="W2807" s="34"/>
      <c r="X2807" s="35"/>
      <c r="Y2807" s="35"/>
      <c r="Z2807" s="36"/>
      <c r="AA2807" s="37"/>
      <c r="AB2807" s="38"/>
      <c r="AC2807" s="39"/>
    </row>
    <row r="2808" spans="1:29" ht="10.5" customHeight="1">
      <c r="A2808" s="25">
        <v>134416</v>
      </c>
      <c r="B2808" s="26" t="s">
        <v>3743</v>
      </c>
      <c r="C2808" s="27">
        <v>1</v>
      </c>
      <c r="D2808" s="27" t="s">
        <v>26</v>
      </c>
      <c r="E2808" s="28">
        <v>19613</v>
      </c>
      <c r="F2808" s="28">
        <v>19613</v>
      </c>
      <c r="G2808" s="28">
        <v>980.65000000000009</v>
      </c>
      <c r="H2808" s="28">
        <v>54</v>
      </c>
      <c r="I2808" s="28">
        <v>60</v>
      </c>
      <c r="J2808" s="29">
        <v>0.30201600000000001</v>
      </c>
      <c r="K2808" s="28">
        <v>54</v>
      </c>
      <c r="L2808" s="28">
        <v>60</v>
      </c>
      <c r="M2808" s="29">
        <f t="shared" si="217"/>
        <v>0.30201600000000001</v>
      </c>
      <c r="N2808" s="30">
        <v>0</v>
      </c>
      <c r="O2808" s="27">
        <v>84</v>
      </c>
      <c r="P2808" s="27">
        <v>8450</v>
      </c>
      <c r="Q2808" s="27" t="s">
        <v>3421</v>
      </c>
      <c r="R2808" s="31">
        <f>VLOOKUP(Q2808,[1]Страна!D$1:F$120,2,FALSE)</f>
        <v>0.05</v>
      </c>
      <c r="S2808" s="32" t="s">
        <v>47</v>
      </c>
      <c r="T2808" s="27" t="str">
        <f>VLOOKUP(S2808,[1]Страна!$A$2:$B$246,2,0)</f>
        <v>РОССИЯ</v>
      </c>
      <c r="W2808" s="34"/>
      <c r="X2808" s="35"/>
      <c r="Y2808" s="35"/>
      <c r="Z2808" s="36"/>
      <c r="AA2808" s="37"/>
      <c r="AB2808" s="38"/>
      <c r="AC2808" s="39"/>
    </row>
    <row r="2809" spans="1:29" ht="10.5" customHeight="1">
      <c r="A2809" s="25">
        <v>134435</v>
      </c>
      <c r="B2809" s="26" t="s">
        <v>3744</v>
      </c>
      <c r="C2809" s="27">
        <v>1</v>
      </c>
      <c r="D2809" s="27" t="s">
        <v>26</v>
      </c>
      <c r="E2809" s="28">
        <v>18692</v>
      </c>
      <c r="F2809" s="28">
        <v>18692</v>
      </c>
      <c r="G2809" s="28">
        <v>934.6</v>
      </c>
      <c r="H2809" s="28">
        <v>56</v>
      </c>
      <c r="I2809" s="28">
        <v>59</v>
      </c>
      <c r="J2809" s="29">
        <v>0.31363200000000002</v>
      </c>
      <c r="K2809" s="28">
        <v>56</v>
      </c>
      <c r="L2809" s="28">
        <v>59</v>
      </c>
      <c r="M2809" s="29">
        <f t="shared" si="217"/>
        <v>0.31363200000000002</v>
      </c>
      <c r="N2809" s="30">
        <v>0</v>
      </c>
      <c r="O2809" s="27">
        <v>84</v>
      </c>
      <c r="P2809" s="27">
        <v>8450</v>
      </c>
      <c r="Q2809" s="27" t="s">
        <v>3421</v>
      </c>
      <c r="R2809" s="31">
        <f>VLOOKUP(Q2809,[1]Страна!D$1:F$120,2,FALSE)</f>
        <v>0.05</v>
      </c>
      <c r="S2809" s="32" t="s">
        <v>47</v>
      </c>
      <c r="T2809" s="27" t="str">
        <f>VLOOKUP(S2809,[1]Страна!$A$2:$B$246,2,0)</f>
        <v>РОССИЯ</v>
      </c>
      <c r="W2809" s="34"/>
      <c r="X2809" s="35"/>
      <c r="Y2809" s="35"/>
      <c r="Z2809" s="36"/>
      <c r="AA2809" s="37"/>
      <c r="AB2809" s="38"/>
      <c r="AC2809" s="39"/>
    </row>
    <row r="2810" spans="1:29" ht="10.5" customHeight="1">
      <c r="A2810" s="25">
        <v>193543</v>
      </c>
      <c r="B2810" s="26" t="s">
        <v>3745</v>
      </c>
      <c r="C2810" s="27">
        <v>1</v>
      </c>
      <c r="D2810" s="27" t="s">
        <v>26</v>
      </c>
      <c r="E2810" s="28">
        <v>20045</v>
      </c>
      <c r="F2810" s="28">
        <v>20045</v>
      </c>
      <c r="G2810" s="28">
        <v>1002.25</v>
      </c>
      <c r="H2810" s="28">
        <v>54</v>
      </c>
      <c r="I2810" s="28">
        <v>58</v>
      </c>
      <c r="J2810" s="29">
        <v>0.31656200000000001</v>
      </c>
      <c r="K2810" s="28">
        <v>54</v>
      </c>
      <c r="L2810" s="28">
        <v>58</v>
      </c>
      <c r="M2810" s="29">
        <f t="shared" si="217"/>
        <v>0.31656200000000001</v>
      </c>
      <c r="N2810" s="30">
        <v>0</v>
      </c>
      <c r="O2810" s="27">
        <v>84</v>
      </c>
      <c r="P2810" s="27">
        <v>8450</v>
      </c>
      <c r="Q2810" s="27" t="s">
        <v>3421</v>
      </c>
      <c r="R2810" s="31">
        <f>VLOOKUP(Q2810,[1]Страна!D$1:F$120,2,FALSE)</f>
        <v>0.05</v>
      </c>
      <c r="S2810" s="32" t="s">
        <v>47</v>
      </c>
      <c r="T2810" s="27" t="str">
        <f>VLOOKUP(S2810,[1]Страна!$A$2:$B$246,2,0)</f>
        <v>РОССИЯ</v>
      </c>
      <c r="W2810" s="34"/>
      <c r="X2810" s="35"/>
      <c r="Y2810" s="35"/>
      <c r="Z2810" s="36"/>
      <c r="AA2810" s="37"/>
      <c r="AB2810" s="38"/>
      <c r="AC2810" s="39"/>
    </row>
    <row r="2811" spans="1:29" ht="10.5" customHeight="1">
      <c r="A2811" s="25">
        <v>167235</v>
      </c>
      <c r="B2811" s="26" t="s">
        <v>3746</v>
      </c>
      <c r="C2811" s="27">
        <v>1</v>
      </c>
      <c r="D2811" s="27" t="s">
        <v>26</v>
      </c>
      <c r="E2811" s="28">
        <v>19638</v>
      </c>
      <c r="F2811" s="28">
        <v>19638</v>
      </c>
      <c r="G2811" s="28">
        <v>981.90000000000009</v>
      </c>
      <c r="H2811" s="28">
        <v>54</v>
      </c>
      <c r="I2811" s="28">
        <v>59</v>
      </c>
      <c r="J2811" s="29">
        <v>0.33538000000000001</v>
      </c>
      <c r="K2811" s="28">
        <v>54</v>
      </c>
      <c r="L2811" s="28">
        <v>59</v>
      </c>
      <c r="M2811" s="29">
        <f t="shared" si="217"/>
        <v>0.33538000000000001</v>
      </c>
      <c r="N2811" s="30">
        <v>0</v>
      </c>
      <c r="O2811" s="27">
        <v>84</v>
      </c>
      <c r="P2811" s="27">
        <v>8450</v>
      </c>
      <c r="Q2811" s="27" t="s">
        <v>3421</v>
      </c>
      <c r="R2811" s="31">
        <f>VLOOKUP(Q2811,[1]Страна!D$1:F$120,2,FALSE)</f>
        <v>0.05</v>
      </c>
      <c r="S2811" s="32" t="s">
        <v>47</v>
      </c>
      <c r="T2811" s="27" t="str">
        <f>VLOOKUP(S2811,[1]Страна!$A$2:$B$246,2,0)</f>
        <v>РОССИЯ</v>
      </c>
      <c r="W2811" s="34"/>
      <c r="X2811" s="35"/>
      <c r="Y2811" s="35"/>
      <c r="Z2811" s="36"/>
      <c r="AA2811" s="37"/>
      <c r="AB2811" s="38"/>
      <c r="AC2811" s="39"/>
    </row>
    <row r="2812" spans="1:29" ht="10.5" customHeight="1">
      <c r="A2812" s="25">
        <v>241647</v>
      </c>
      <c r="B2812" s="26" t="s">
        <v>3747</v>
      </c>
      <c r="C2812" s="27">
        <v>1</v>
      </c>
      <c r="D2812" s="27" t="s">
        <v>26</v>
      </c>
      <c r="E2812" s="28">
        <v>20799</v>
      </c>
      <c r="F2812" s="28">
        <v>20799</v>
      </c>
      <c r="G2812" s="28">
        <v>1039.95</v>
      </c>
      <c r="H2812" s="28">
        <v>54</v>
      </c>
      <c r="I2812" s="28">
        <v>57</v>
      </c>
      <c r="J2812" s="29">
        <v>0.309</v>
      </c>
      <c r="K2812" s="28">
        <v>54</v>
      </c>
      <c r="L2812" s="28">
        <v>57</v>
      </c>
      <c r="M2812" s="29">
        <v>0.309</v>
      </c>
      <c r="N2812" s="30" t="s">
        <v>3748</v>
      </c>
      <c r="O2812" s="27">
        <v>84</v>
      </c>
      <c r="P2812" s="27">
        <v>8450</v>
      </c>
      <c r="Q2812" s="27" t="s">
        <v>3419</v>
      </c>
      <c r="R2812" s="31">
        <v>0.05</v>
      </c>
      <c r="S2812" s="32" t="s">
        <v>47</v>
      </c>
      <c r="T2812" s="27" t="str">
        <f>VLOOKUP(S2812,[1]Страна!$A$2:$B$246,2,0)</f>
        <v>РОССИЯ</v>
      </c>
      <c r="W2812" s="34"/>
      <c r="X2812" s="35"/>
      <c r="Y2812" s="35"/>
      <c r="Z2812" s="36"/>
      <c r="AA2812" s="37"/>
      <c r="AB2812" s="38"/>
      <c r="AC2812" s="39"/>
    </row>
    <row r="2813" spans="1:29" ht="10.5" customHeight="1">
      <c r="A2813" s="41">
        <v>239188</v>
      </c>
      <c r="B2813" s="42" t="s">
        <v>3749</v>
      </c>
      <c r="C2813" s="43">
        <v>1</v>
      </c>
      <c r="D2813" s="44" t="s">
        <v>26</v>
      </c>
      <c r="E2813" s="45">
        <v>18800</v>
      </c>
      <c r="F2813" s="45">
        <v>18800</v>
      </c>
      <c r="G2813" s="46">
        <v>940</v>
      </c>
      <c r="H2813" s="46">
        <v>54</v>
      </c>
      <c r="I2813" s="46">
        <v>57</v>
      </c>
      <c r="J2813" s="47">
        <v>0.312</v>
      </c>
      <c r="K2813" s="46">
        <v>54</v>
      </c>
      <c r="L2813" s="46">
        <v>57</v>
      </c>
      <c r="M2813" s="47">
        <v>0.312</v>
      </c>
      <c r="N2813" s="48" t="s">
        <v>3750</v>
      </c>
      <c r="O2813" s="49">
        <v>84</v>
      </c>
      <c r="P2813" s="49">
        <v>8450</v>
      </c>
      <c r="Q2813" s="49" t="s">
        <v>3419</v>
      </c>
      <c r="R2813" s="50">
        <v>0.05</v>
      </c>
      <c r="S2813" s="51" t="s">
        <v>47</v>
      </c>
      <c r="T2813" s="27" t="str">
        <f>VLOOKUP(S2813,[1]Страна!$A$2:$B$246,2,0)</f>
        <v>РОССИЯ</v>
      </c>
      <c r="W2813" s="40"/>
      <c r="X2813" s="35"/>
      <c r="Y2813" s="35"/>
      <c r="Z2813" s="36"/>
      <c r="AA2813" s="37"/>
      <c r="AB2813" s="38"/>
      <c r="AC2813" s="39"/>
    </row>
    <row r="2814" spans="1:29" ht="10.5" customHeight="1">
      <c r="A2814" s="25">
        <v>233607</v>
      </c>
      <c r="B2814" s="26" t="s">
        <v>3751</v>
      </c>
      <c r="C2814" s="27">
        <v>1</v>
      </c>
      <c r="D2814" s="27" t="s">
        <v>26</v>
      </c>
      <c r="E2814" s="28">
        <v>24725</v>
      </c>
      <c r="F2814" s="28">
        <v>24725</v>
      </c>
      <c r="G2814" s="28">
        <v>1236.25</v>
      </c>
      <c r="H2814" s="28">
        <v>54</v>
      </c>
      <c r="I2814" s="28">
        <v>59</v>
      </c>
      <c r="J2814" s="29">
        <v>0.32669999999999999</v>
      </c>
      <c r="K2814" s="28">
        <v>54</v>
      </c>
      <c r="L2814" s="28">
        <v>59</v>
      </c>
      <c r="M2814" s="29">
        <f>C2814*J2814</f>
        <v>0.32669999999999999</v>
      </c>
      <c r="N2814" s="30">
        <v>0</v>
      </c>
      <c r="O2814" s="27">
        <v>84</v>
      </c>
      <c r="P2814" s="27">
        <v>8450</v>
      </c>
      <c r="Q2814" s="27" t="s">
        <v>3419</v>
      </c>
      <c r="R2814" s="31">
        <f>VLOOKUP(Q2814,[1]Страна!D$1:F$120,2,FALSE)</f>
        <v>0.05</v>
      </c>
      <c r="S2814" s="32" t="s">
        <v>47</v>
      </c>
      <c r="T2814" s="27" t="str">
        <f>VLOOKUP(S2814,[1]Страна!$A$2:$B$246,2,0)</f>
        <v>РОССИЯ</v>
      </c>
      <c r="W2814" s="40"/>
      <c r="X2814" s="35"/>
      <c r="Y2814" s="35"/>
      <c r="Z2814" s="36"/>
      <c r="AA2814" s="37"/>
      <c r="AB2814" s="38"/>
      <c r="AC2814" s="39"/>
    </row>
    <row r="2815" spans="1:29" ht="10.5" customHeight="1">
      <c r="A2815" s="25">
        <v>221176</v>
      </c>
      <c r="B2815" s="26" t="s">
        <v>3752</v>
      </c>
      <c r="C2815" s="27">
        <v>2</v>
      </c>
      <c r="D2815" s="27" t="s">
        <v>26</v>
      </c>
      <c r="E2815" s="28">
        <v>22643</v>
      </c>
      <c r="F2815" s="28">
        <v>45286</v>
      </c>
      <c r="G2815" s="28">
        <v>2264.3000000000002</v>
      </c>
      <c r="H2815" s="28">
        <v>57</v>
      </c>
      <c r="I2815" s="28">
        <v>59</v>
      </c>
      <c r="J2815" s="29">
        <v>0.336864</v>
      </c>
      <c r="K2815" s="28">
        <v>114</v>
      </c>
      <c r="L2815" s="28">
        <v>118</v>
      </c>
      <c r="M2815" s="29">
        <f>C2815*J2815</f>
        <v>0.67372799999999999</v>
      </c>
      <c r="N2815" s="30">
        <v>0</v>
      </c>
      <c r="O2815" s="27">
        <v>84</v>
      </c>
      <c r="P2815" s="27">
        <v>8450</v>
      </c>
      <c r="Q2815" s="27" t="s">
        <v>3419</v>
      </c>
      <c r="R2815" s="31">
        <f>VLOOKUP(Q2815,[1]Страна!D$1:F$120,2,FALSE)</f>
        <v>0.05</v>
      </c>
      <c r="S2815" s="32" t="s">
        <v>47</v>
      </c>
      <c r="T2815" s="27" t="str">
        <f>VLOOKUP(S2815,[1]Страна!$A$2:$B$246,2,0)</f>
        <v>РОССИЯ</v>
      </c>
      <c r="W2815" s="34"/>
      <c r="X2815" s="35"/>
      <c r="Y2815" s="35"/>
      <c r="Z2815" s="36"/>
      <c r="AA2815" s="37"/>
      <c r="AB2815" s="38"/>
      <c r="AC2815" s="39"/>
    </row>
    <row r="2816" spans="1:29" ht="10.5" customHeight="1">
      <c r="A2816" s="25">
        <v>124280</v>
      </c>
      <c r="B2816" s="26" t="s">
        <v>3753</v>
      </c>
      <c r="C2816" s="27">
        <v>2</v>
      </c>
      <c r="D2816" s="27" t="s">
        <v>26</v>
      </c>
      <c r="E2816" s="28">
        <v>19945</v>
      </c>
      <c r="F2816" s="28">
        <v>39890</v>
      </c>
      <c r="G2816" s="28">
        <v>1994.5</v>
      </c>
      <c r="H2816" s="28">
        <v>58</v>
      </c>
      <c r="I2816" s="28">
        <v>59</v>
      </c>
      <c r="J2816" s="29">
        <v>0.31363200000000002</v>
      </c>
      <c r="K2816" s="28">
        <v>116</v>
      </c>
      <c r="L2816" s="28">
        <v>118</v>
      </c>
      <c r="M2816" s="29">
        <f>C2816*J2816</f>
        <v>0.62726400000000004</v>
      </c>
      <c r="N2816" s="30">
        <v>0</v>
      </c>
      <c r="O2816" s="27">
        <v>84</v>
      </c>
      <c r="P2816" s="27">
        <v>8450</v>
      </c>
      <c r="Q2816" s="27" t="s">
        <v>3421</v>
      </c>
      <c r="R2816" s="31">
        <f>VLOOKUP(Q2816,[1]Страна!D$1:F$120,2,FALSE)</f>
        <v>0.05</v>
      </c>
      <c r="S2816" s="32" t="s">
        <v>47</v>
      </c>
      <c r="T2816" s="27" t="str">
        <f>VLOOKUP(S2816,[1]Страна!$A$2:$B$246,2,0)</f>
        <v>РОССИЯ</v>
      </c>
      <c r="W2816" s="34"/>
      <c r="X2816" s="35"/>
      <c r="Y2816" s="35"/>
      <c r="Z2816" s="36"/>
      <c r="AA2816" s="37"/>
      <c r="AB2816" s="38"/>
      <c r="AC2816" s="39"/>
    </row>
    <row r="2817" spans="1:29" ht="10.5" customHeight="1">
      <c r="A2817" s="25">
        <v>239187</v>
      </c>
      <c r="B2817" s="26" t="s">
        <v>3754</v>
      </c>
      <c r="C2817" s="27">
        <v>1</v>
      </c>
      <c r="D2817" s="27" t="s">
        <v>26</v>
      </c>
      <c r="E2817" s="28">
        <v>21141</v>
      </c>
      <c r="F2817" s="28">
        <v>21141</v>
      </c>
      <c r="G2817" s="28">
        <v>1057.05</v>
      </c>
      <c r="H2817" s="28">
        <v>54</v>
      </c>
      <c r="I2817" s="28">
        <v>59</v>
      </c>
      <c r="J2817" s="29">
        <v>0.312</v>
      </c>
      <c r="K2817" s="28">
        <v>54</v>
      </c>
      <c r="L2817" s="28">
        <v>59</v>
      </c>
      <c r="M2817" s="29">
        <v>0.312</v>
      </c>
      <c r="N2817" s="30">
        <v>0</v>
      </c>
      <c r="O2817" s="27">
        <v>84</v>
      </c>
      <c r="P2817" s="27">
        <v>8450</v>
      </c>
      <c r="Q2817" s="27" t="s">
        <v>3530</v>
      </c>
      <c r="R2817" s="31">
        <f>VLOOKUP(Q2817,[1]Страна!D$1:F$120,2,FALSE)</f>
        <v>0.05</v>
      </c>
      <c r="S2817" s="32" t="s">
        <v>47</v>
      </c>
      <c r="T2817" s="27" t="str">
        <f>VLOOKUP(S2817,[1]Страна!$A$2:$B$246,2,0)</f>
        <v>РОССИЯ</v>
      </c>
      <c r="W2817" s="34"/>
      <c r="X2817" s="35"/>
      <c r="Y2817" s="35"/>
      <c r="Z2817" s="36"/>
      <c r="AA2817" s="37"/>
      <c r="AB2817" s="38"/>
      <c r="AC2817" s="39"/>
    </row>
    <row r="2818" spans="1:29" ht="10.5" customHeight="1">
      <c r="A2818" s="25">
        <v>222890</v>
      </c>
      <c r="B2818" s="26" t="s">
        <v>3755</v>
      </c>
      <c r="C2818" s="27">
        <v>1</v>
      </c>
      <c r="D2818" s="27" t="s">
        <v>26</v>
      </c>
      <c r="E2818" s="28">
        <v>23921</v>
      </c>
      <c r="F2818" s="28">
        <v>23921</v>
      </c>
      <c r="G2818" s="28">
        <v>1196.05</v>
      </c>
      <c r="H2818" s="28">
        <v>52</v>
      </c>
      <c r="I2818" s="28">
        <v>58</v>
      </c>
      <c r="J2818" s="29">
        <v>0.31</v>
      </c>
      <c r="K2818" s="28">
        <v>52</v>
      </c>
      <c r="L2818" s="28">
        <v>58</v>
      </c>
      <c r="M2818" s="29">
        <v>0.31</v>
      </c>
      <c r="N2818" s="30">
        <v>8806088549446</v>
      </c>
      <c r="O2818" s="27">
        <v>84</v>
      </c>
      <c r="P2818" s="27">
        <v>8450</v>
      </c>
      <c r="Q2818" s="27" t="s">
        <v>3419</v>
      </c>
      <c r="R2818" s="31">
        <f>VLOOKUP(Q2818,[1]Страна!D$1:F$120,2,FALSE)</f>
        <v>0.05</v>
      </c>
      <c r="S2818" s="32" t="s">
        <v>47</v>
      </c>
      <c r="T2818" s="27" t="str">
        <f>VLOOKUP(S2818,[1]Страна!$A$2:$B$246,2,0)</f>
        <v>РОССИЯ</v>
      </c>
      <c r="W2818" s="34"/>
      <c r="X2818" s="35"/>
      <c r="Y2818" s="35"/>
      <c r="Z2818" s="36"/>
      <c r="AA2818" s="37"/>
      <c r="AB2818" s="38"/>
      <c r="AC2818" s="39"/>
    </row>
    <row r="2819" spans="1:29" ht="10.5" customHeight="1">
      <c r="A2819" s="25">
        <v>221174</v>
      </c>
      <c r="B2819" s="26" t="s">
        <v>3756</v>
      </c>
      <c r="C2819" s="27">
        <v>1</v>
      </c>
      <c r="D2819" s="27" t="s">
        <v>26</v>
      </c>
      <c r="E2819" s="28">
        <v>12138</v>
      </c>
      <c r="F2819" s="28">
        <v>12138</v>
      </c>
      <c r="G2819" s="28">
        <v>606.9</v>
      </c>
      <c r="H2819" s="28">
        <v>47</v>
      </c>
      <c r="I2819" s="28">
        <v>52</v>
      </c>
      <c r="J2819" s="29">
        <v>0.25318400000000002</v>
      </c>
      <c r="K2819" s="28">
        <v>47</v>
      </c>
      <c r="L2819" s="28">
        <v>52</v>
      </c>
      <c r="M2819" s="29">
        <f t="shared" ref="M2819:M2833" si="218">C2819*J2819</f>
        <v>0.25318400000000002</v>
      </c>
      <c r="N2819" s="30">
        <v>0</v>
      </c>
      <c r="O2819" s="27">
        <v>84</v>
      </c>
      <c r="P2819" s="27">
        <v>8450</v>
      </c>
      <c r="Q2819" s="27" t="s">
        <v>3421</v>
      </c>
      <c r="R2819" s="31">
        <f>VLOOKUP(Q2819,[1]Страна!D$1:F$120,2,FALSE)</f>
        <v>0.05</v>
      </c>
      <c r="S2819" s="32" t="s">
        <v>47</v>
      </c>
      <c r="T2819" s="27" t="str">
        <f>VLOOKUP(S2819,[1]Страна!$A$2:$B$246,2,0)</f>
        <v>РОССИЯ</v>
      </c>
      <c r="W2819" s="34"/>
      <c r="X2819" s="35"/>
      <c r="Y2819" s="35"/>
      <c r="Z2819" s="36"/>
      <c r="AA2819" s="37"/>
      <c r="AB2819" s="38"/>
      <c r="AC2819" s="39"/>
    </row>
    <row r="2820" spans="1:29" ht="10.5" customHeight="1">
      <c r="A2820" s="25">
        <v>61090</v>
      </c>
      <c r="B2820" s="26" t="s">
        <v>3757</v>
      </c>
      <c r="C2820" s="27">
        <v>2</v>
      </c>
      <c r="D2820" s="27" t="s">
        <v>26</v>
      </c>
      <c r="E2820" s="28">
        <v>12378</v>
      </c>
      <c r="F2820" s="28">
        <v>24756</v>
      </c>
      <c r="G2820" s="28">
        <v>1237.8000000000002</v>
      </c>
      <c r="H2820" s="28">
        <v>60.5</v>
      </c>
      <c r="I2820" s="28">
        <v>66.5</v>
      </c>
      <c r="J2820" s="29">
        <v>0.25907200000000002</v>
      </c>
      <c r="K2820" s="28">
        <v>121</v>
      </c>
      <c r="L2820" s="28">
        <v>133</v>
      </c>
      <c r="M2820" s="29">
        <f t="shared" si="218"/>
        <v>0.51814400000000005</v>
      </c>
      <c r="N2820" s="30">
        <v>0</v>
      </c>
      <c r="O2820" s="27">
        <v>84</v>
      </c>
      <c r="P2820" s="27">
        <v>8450</v>
      </c>
      <c r="Q2820" s="27" t="s">
        <v>3421</v>
      </c>
      <c r="R2820" s="31">
        <f>VLOOKUP(Q2820,[1]Страна!D$1:F$120,2,FALSE)</f>
        <v>0.05</v>
      </c>
      <c r="S2820" s="32" t="s">
        <v>47</v>
      </c>
      <c r="T2820" s="27" t="str">
        <f>VLOOKUP(S2820,[1]Страна!$A$2:$B$246,2,0)</f>
        <v>РОССИЯ</v>
      </c>
      <c r="W2820" s="34"/>
      <c r="X2820" s="35"/>
      <c r="Y2820" s="35"/>
      <c r="Z2820" s="36"/>
      <c r="AA2820" s="37"/>
      <c r="AB2820" s="38"/>
      <c r="AC2820" s="39"/>
    </row>
    <row r="2821" spans="1:29" ht="10.5" customHeight="1">
      <c r="A2821" s="25">
        <v>214202</v>
      </c>
      <c r="B2821" s="26" t="s">
        <v>3758</v>
      </c>
      <c r="C2821" s="27">
        <v>2</v>
      </c>
      <c r="D2821" s="27" t="s">
        <v>26</v>
      </c>
      <c r="E2821" s="28">
        <v>11696</v>
      </c>
      <c r="F2821" s="28">
        <v>23392</v>
      </c>
      <c r="G2821" s="28">
        <v>1169.6000000000001</v>
      </c>
      <c r="H2821" s="28">
        <v>60.5</v>
      </c>
      <c r="I2821" s="28">
        <v>66.5</v>
      </c>
      <c r="J2821" s="29">
        <v>0.23116800000000001</v>
      </c>
      <c r="K2821" s="28">
        <v>121</v>
      </c>
      <c r="L2821" s="28">
        <v>133</v>
      </c>
      <c r="M2821" s="29">
        <f t="shared" si="218"/>
        <v>0.46233600000000002</v>
      </c>
      <c r="N2821" s="30">
        <v>0</v>
      </c>
      <c r="O2821" s="27">
        <v>84</v>
      </c>
      <c r="P2821" s="27">
        <v>8450</v>
      </c>
      <c r="Q2821" s="27" t="s">
        <v>3421</v>
      </c>
      <c r="R2821" s="31">
        <f>VLOOKUP(Q2821,[1]Страна!D$1:F$120,2,FALSE)</f>
        <v>0.05</v>
      </c>
      <c r="S2821" s="32" t="s">
        <v>1795</v>
      </c>
      <c r="T2821" s="27" t="str">
        <f>VLOOKUP(S2821,[1]Страна!$A$2:$B$246,2,0)</f>
        <v xml:space="preserve">МАЛАЙЗИЯ </v>
      </c>
      <c r="W2821" s="34"/>
      <c r="X2821" s="35"/>
      <c r="Y2821" s="35"/>
      <c r="Z2821" s="36"/>
      <c r="AA2821" s="37"/>
      <c r="AB2821" s="38"/>
      <c r="AC2821" s="39"/>
    </row>
    <row r="2822" spans="1:29" ht="10.5" customHeight="1">
      <c r="A2822" s="25">
        <v>61088</v>
      </c>
      <c r="B2822" s="26" t="s">
        <v>3759</v>
      </c>
      <c r="C2822" s="27">
        <v>1</v>
      </c>
      <c r="D2822" s="27" t="s">
        <v>26</v>
      </c>
      <c r="E2822" s="28">
        <v>12582</v>
      </c>
      <c r="F2822" s="28">
        <v>12582</v>
      </c>
      <c r="G2822" s="28">
        <v>629.1</v>
      </c>
      <c r="H2822" s="28">
        <v>60.5</v>
      </c>
      <c r="I2822" s="28">
        <v>66.5</v>
      </c>
      <c r="J2822" s="29">
        <v>0.26342500000000002</v>
      </c>
      <c r="K2822" s="28">
        <v>60.5</v>
      </c>
      <c r="L2822" s="28">
        <v>66.5</v>
      </c>
      <c r="M2822" s="29">
        <f t="shared" si="218"/>
        <v>0.26342500000000002</v>
      </c>
      <c r="N2822" s="30">
        <v>0</v>
      </c>
      <c r="O2822" s="27">
        <v>84</v>
      </c>
      <c r="P2822" s="27">
        <v>8450</v>
      </c>
      <c r="Q2822" s="27" t="s">
        <v>3421</v>
      </c>
      <c r="R2822" s="31">
        <f>VLOOKUP(Q2822,[1]Страна!D$1:F$120,2,FALSE)</f>
        <v>0.05</v>
      </c>
      <c r="S2822" s="32" t="s">
        <v>1795</v>
      </c>
      <c r="T2822" s="27" t="str">
        <f>VLOOKUP(S2822,[1]Страна!$A$2:$B$246,2,0)</f>
        <v xml:space="preserve">МАЛАЙЗИЯ </v>
      </c>
      <c r="W2822" s="34"/>
      <c r="X2822" s="35"/>
      <c r="Y2822" s="35"/>
      <c r="Z2822" s="36"/>
      <c r="AA2822" s="37"/>
      <c r="AB2822" s="38"/>
      <c r="AC2822" s="39"/>
    </row>
    <row r="2823" spans="1:29" ht="10.5" customHeight="1">
      <c r="A2823" s="25">
        <v>124284</v>
      </c>
      <c r="B2823" s="26" t="s">
        <v>3760</v>
      </c>
      <c r="C2823" s="27">
        <v>1</v>
      </c>
      <c r="D2823" s="27" t="s">
        <v>26</v>
      </c>
      <c r="E2823" s="28">
        <v>12555</v>
      </c>
      <c r="F2823" s="28">
        <v>12555</v>
      </c>
      <c r="G2823" s="28">
        <v>627.75</v>
      </c>
      <c r="H2823" s="28">
        <v>60.5</v>
      </c>
      <c r="I2823" s="28">
        <v>66.5</v>
      </c>
      <c r="J2823" s="29">
        <v>0.19724800000000001</v>
      </c>
      <c r="K2823" s="28">
        <v>60.5</v>
      </c>
      <c r="L2823" s="28">
        <v>66.5</v>
      </c>
      <c r="M2823" s="29">
        <f t="shared" si="218"/>
        <v>0.19724800000000001</v>
      </c>
      <c r="N2823" s="30">
        <v>4660013900832</v>
      </c>
      <c r="O2823" s="27">
        <v>84</v>
      </c>
      <c r="P2823" s="27">
        <v>8450</v>
      </c>
      <c r="Q2823" s="27" t="s">
        <v>3421</v>
      </c>
      <c r="R2823" s="31">
        <f>VLOOKUP(Q2823,[1]Страна!D$1:F$120,2,FALSE)</f>
        <v>0.05</v>
      </c>
      <c r="S2823" s="32" t="s">
        <v>223</v>
      </c>
      <c r="T2823" s="27" t="str">
        <f>VLOOKUP(S2823,[1]Страна!$A$2:$B$246,2,0)</f>
        <v>ТУРЦИЯ</v>
      </c>
      <c r="W2823" s="34"/>
      <c r="X2823" s="35"/>
      <c r="Y2823" s="35"/>
      <c r="Z2823" s="36"/>
      <c r="AA2823" s="37"/>
      <c r="AB2823" s="38"/>
      <c r="AC2823" s="39"/>
    </row>
    <row r="2824" spans="1:29" ht="10.5" customHeight="1">
      <c r="A2824" s="25">
        <v>61091</v>
      </c>
      <c r="B2824" s="26" t="s">
        <v>3761</v>
      </c>
      <c r="C2824" s="27">
        <v>1</v>
      </c>
      <c r="D2824" s="27" t="s">
        <v>26</v>
      </c>
      <c r="E2824" s="28">
        <v>11977</v>
      </c>
      <c r="F2824" s="28">
        <v>11977</v>
      </c>
      <c r="G2824" s="28">
        <v>598.85</v>
      </c>
      <c r="H2824" s="28">
        <v>60.5</v>
      </c>
      <c r="I2824" s="28">
        <v>66.5</v>
      </c>
      <c r="J2824" s="29">
        <v>0.26541999999999999</v>
      </c>
      <c r="K2824" s="28">
        <v>60.5</v>
      </c>
      <c r="L2824" s="28">
        <v>66.5</v>
      </c>
      <c r="M2824" s="29">
        <f t="shared" si="218"/>
        <v>0.26541999999999999</v>
      </c>
      <c r="N2824" s="30">
        <v>4660013900870</v>
      </c>
      <c r="O2824" s="27">
        <v>84</v>
      </c>
      <c r="P2824" s="27">
        <v>8450</v>
      </c>
      <c r="Q2824" s="27" t="s">
        <v>3421</v>
      </c>
      <c r="R2824" s="31">
        <f>VLOOKUP(Q2824,[1]Страна!D$1:F$120,2,FALSE)</f>
        <v>0.05</v>
      </c>
      <c r="S2824" s="32" t="s">
        <v>223</v>
      </c>
      <c r="T2824" s="27" t="str">
        <f>VLOOKUP(S2824,[1]Страна!$A$2:$B$246,2,0)</f>
        <v>ТУРЦИЯ</v>
      </c>
      <c r="W2824" s="34"/>
      <c r="X2824" s="35"/>
      <c r="Y2824" s="35"/>
      <c r="Z2824" s="36"/>
      <c r="AA2824" s="37"/>
      <c r="AB2824" s="38"/>
      <c r="AC2824" s="39"/>
    </row>
    <row r="2825" spans="1:29" ht="10.5" customHeight="1">
      <c r="A2825" s="25">
        <v>53159</v>
      </c>
      <c r="B2825" s="26" t="s">
        <v>3762</v>
      </c>
      <c r="C2825" s="27">
        <v>1</v>
      </c>
      <c r="D2825" s="27" t="s">
        <v>26</v>
      </c>
      <c r="E2825" s="28">
        <v>12801</v>
      </c>
      <c r="F2825" s="28">
        <v>12801</v>
      </c>
      <c r="G2825" s="28">
        <v>640.05000000000007</v>
      </c>
      <c r="H2825" s="28">
        <v>60.5</v>
      </c>
      <c r="I2825" s="28">
        <v>66.5</v>
      </c>
      <c r="J2825" s="29">
        <v>0.25907200000000002</v>
      </c>
      <c r="K2825" s="28">
        <v>60.5</v>
      </c>
      <c r="L2825" s="28">
        <v>66.5</v>
      </c>
      <c r="M2825" s="29">
        <f t="shared" si="218"/>
        <v>0.25907200000000002</v>
      </c>
      <c r="N2825" s="30">
        <v>0</v>
      </c>
      <c r="O2825" s="27">
        <v>84</v>
      </c>
      <c r="P2825" s="27">
        <v>8450</v>
      </c>
      <c r="Q2825" s="27" t="s">
        <v>3421</v>
      </c>
      <c r="R2825" s="31">
        <f>VLOOKUP(Q2825,[1]Страна!D$1:F$120,2,FALSE)</f>
        <v>0.05</v>
      </c>
      <c r="S2825" s="32" t="s">
        <v>223</v>
      </c>
      <c r="T2825" s="27" t="str">
        <f>VLOOKUP(S2825,[1]Страна!$A$2:$B$246,2,0)</f>
        <v>ТУРЦИЯ</v>
      </c>
      <c r="W2825" s="34"/>
      <c r="X2825" s="35"/>
      <c r="Y2825" s="35"/>
      <c r="Z2825" s="36"/>
      <c r="AA2825" s="37"/>
      <c r="AB2825" s="38"/>
      <c r="AC2825" s="39"/>
    </row>
    <row r="2826" spans="1:29" ht="10.5" customHeight="1">
      <c r="A2826" s="25">
        <v>221173</v>
      </c>
      <c r="B2826" s="26" t="s">
        <v>3763</v>
      </c>
      <c r="C2826" s="27">
        <v>1</v>
      </c>
      <c r="D2826" s="27" t="s">
        <v>26</v>
      </c>
      <c r="E2826" s="28">
        <v>12555</v>
      </c>
      <c r="F2826" s="28">
        <v>12555</v>
      </c>
      <c r="G2826" s="28">
        <v>627.75</v>
      </c>
      <c r="H2826" s="28">
        <v>45</v>
      </c>
      <c r="I2826" s="28">
        <v>50</v>
      </c>
      <c r="J2826" s="29">
        <v>0.25318400000000002</v>
      </c>
      <c r="K2826" s="28">
        <v>45</v>
      </c>
      <c r="L2826" s="28">
        <v>50</v>
      </c>
      <c r="M2826" s="29">
        <f t="shared" si="218"/>
        <v>0.25318400000000002</v>
      </c>
      <c r="N2826" s="30">
        <v>0</v>
      </c>
      <c r="O2826" s="27">
        <v>84</v>
      </c>
      <c r="P2826" s="27">
        <v>8450</v>
      </c>
      <c r="Q2826" s="27" t="s">
        <v>3421</v>
      </c>
      <c r="R2826" s="31">
        <f>VLOOKUP(Q2826,[1]Страна!D$1:F$120,2,FALSE)</f>
        <v>0.05</v>
      </c>
      <c r="S2826" s="32" t="s">
        <v>47</v>
      </c>
      <c r="T2826" s="27" t="str">
        <f>VLOOKUP(S2826,[1]Страна!$A$2:$B$246,2,0)</f>
        <v>РОССИЯ</v>
      </c>
      <c r="W2826" s="34"/>
      <c r="X2826" s="35"/>
      <c r="Y2826" s="35"/>
      <c r="Z2826" s="36"/>
      <c r="AA2826" s="37"/>
      <c r="AB2826" s="38"/>
      <c r="AC2826" s="39"/>
    </row>
    <row r="2827" spans="1:29" ht="10.5" customHeight="1">
      <c r="A2827" s="25">
        <v>221175</v>
      </c>
      <c r="B2827" s="26" t="s">
        <v>3764</v>
      </c>
      <c r="C2827" s="27">
        <v>1</v>
      </c>
      <c r="D2827" s="27" t="s">
        <v>26</v>
      </c>
      <c r="E2827" s="28">
        <v>12027</v>
      </c>
      <c r="F2827" s="28">
        <v>12027</v>
      </c>
      <c r="G2827" s="28">
        <v>601.35</v>
      </c>
      <c r="H2827" s="28">
        <v>47</v>
      </c>
      <c r="I2827" s="28">
        <v>52</v>
      </c>
      <c r="J2827" s="29">
        <v>0.25318400000000002</v>
      </c>
      <c r="K2827" s="28">
        <v>47</v>
      </c>
      <c r="L2827" s="28">
        <v>52</v>
      </c>
      <c r="M2827" s="29">
        <f t="shared" si="218"/>
        <v>0.25318400000000002</v>
      </c>
      <c r="N2827" s="30">
        <v>4607074828866</v>
      </c>
      <c r="O2827" s="27">
        <v>84</v>
      </c>
      <c r="P2827" s="27">
        <v>8450</v>
      </c>
      <c r="Q2827" s="27" t="s">
        <v>3421</v>
      </c>
      <c r="R2827" s="31">
        <f>VLOOKUP(Q2827,[1]Страна!D$1:F$120,2,FALSE)</f>
        <v>0.05</v>
      </c>
      <c r="S2827" s="32" t="s">
        <v>47</v>
      </c>
      <c r="T2827" s="27" t="str">
        <f>VLOOKUP(S2827,[1]Страна!$A$2:$B$246,2,0)</f>
        <v>РОССИЯ</v>
      </c>
      <c r="W2827" s="34"/>
      <c r="X2827" s="35"/>
      <c r="Y2827" s="35"/>
      <c r="Z2827" s="36"/>
      <c r="AA2827" s="37"/>
      <c r="AB2827" s="38"/>
      <c r="AC2827" s="39"/>
    </row>
    <row r="2828" spans="1:29" ht="10.5" customHeight="1">
      <c r="A2828" s="25">
        <v>1792</v>
      </c>
      <c r="B2828" s="26" t="s">
        <v>3765</v>
      </c>
      <c r="C2828" s="27">
        <v>1</v>
      </c>
      <c r="D2828" s="27" t="s">
        <v>26</v>
      </c>
      <c r="E2828" s="28">
        <v>9818</v>
      </c>
      <c r="F2828" s="28">
        <v>9818</v>
      </c>
      <c r="G2828" s="28">
        <v>490.9</v>
      </c>
      <c r="H2828" s="28">
        <v>52</v>
      </c>
      <c r="I2828" s="28">
        <v>60</v>
      </c>
      <c r="J2828" s="29">
        <v>0.25155</v>
      </c>
      <c r="K2828" s="28">
        <v>52</v>
      </c>
      <c r="L2828" s="28">
        <v>60</v>
      </c>
      <c r="M2828" s="29">
        <f t="shared" si="218"/>
        <v>0.25155</v>
      </c>
      <c r="N2828" s="30">
        <v>4811159017797</v>
      </c>
      <c r="O2828" s="27">
        <v>84</v>
      </c>
      <c r="P2828" s="27">
        <v>8450</v>
      </c>
      <c r="Q2828" s="27" t="s">
        <v>3421</v>
      </c>
      <c r="R2828" s="31">
        <f>VLOOKUP(Q2828,[1]Страна!D$1:F$120,2,FALSE)</f>
        <v>0.05</v>
      </c>
      <c r="S2828" s="32" t="s">
        <v>457</v>
      </c>
      <c r="T2828" s="27" t="str">
        <f>VLOOKUP(S2828,[1]Страна!$A$2:$B$246,2,0)</f>
        <v xml:space="preserve">БЕЛАРУСЬ </v>
      </c>
      <c r="W2828" s="34"/>
      <c r="X2828" s="35"/>
      <c r="Y2828" s="35"/>
      <c r="Z2828" s="36"/>
      <c r="AA2828" s="37"/>
      <c r="AB2828" s="38"/>
      <c r="AC2828" s="39"/>
    </row>
    <row r="2829" spans="1:29" ht="10.5" customHeight="1">
      <c r="A2829" s="25">
        <v>11744</v>
      </c>
      <c r="B2829" s="26" t="s">
        <v>3766</v>
      </c>
      <c r="C2829" s="27">
        <v>1</v>
      </c>
      <c r="D2829" s="27" t="s">
        <v>26</v>
      </c>
      <c r="E2829" s="28">
        <v>12491</v>
      </c>
      <c r="F2829" s="28">
        <v>12491</v>
      </c>
      <c r="G2829" s="28">
        <v>624.55000000000007</v>
      </c>
      <c r="H2829" s="28">
        <v>62</v>
      </c>
      <c r="I2829" s="28">
        <v>64</v>
      </c>
      <c r="J2829" s="29">
        <v>0.34898499999999999</v>
      </c>
      <c r="K2829" s="28">
        <v>62</v>
      </c>
      <c r="L2829" s="28">
        <v>64</v>
      </c>
      <c r="M2829" s="29">
        <f t="shared" si="218"/>
        <v>0.34898499999999999</v>
      </c>
      <c r="N2829" s="30">
        <v>4811159025945</v>
      </c>
      <c r="O2829" s="27">
        <v>84</v>
      </c>
      <c r="P2829" s="27">
        <v>8450</v>
      </c>
      <c r="Q2829" s="27" t="s">
        <v>3421</v>
      </c>
      <c r="R2829" s="31">
        <f>VLOOKUP(Q2829,[1]Страна!D$1:F$120,2,FALSE)</f>
        <v>0.05</v>
      </c>
      <c r="S2829" s="32" t="s">
        <v>457</v>
      </c>
      <c r="T2829" s="27" t="str">
        <f>VLOOKUP(S2829,[1]Страна!$A$2:$B$246,2,0)</f>
        <v xml:space="preserve">БЕЛАРУСЬ </v>
      </c>
      <c r="W2829" s="34"/>
      <c r="X2829" s="35"/>
      <c r="Y2829" s="35"/>
      <c r="Z2829" s="36"/>
      <c r="AA2829" s="37"/>
      <c r="AB2829" s="38"/>
      <c r="AC2829" s="39"/>
    </row>
    <row r="2830" spans="1:29" ht="10.5" customHeight="1">
      <c r="A2830" s="25">
        <v>11743</v>
      </c>
      <c r="B2830" s="26" t="s">
        <v>3767</v>
      </c>
      <c r="C2830" s="27">
        <v>3</v>
      </c>
      <c r="D2830" s="27" t="s">
        <v>26</v>
      </c>
      <c r="E2830" s="28">
        <v>11924</v>
      </c>
      <c r="F2830" s="28">
        <v>35772</v>
      </c>
      <c r="G2830" s="28">
        <v>1788.6000000000001</v>
      </c>
      <c r="H2830" s="28">
        <v>62</v>
      </c>
      <c r="I2830" s="28">
        <v>64</v>
      </c>
      <c r="J2830" s="29">
        <v>0.34560000000000002</v>
      </c>
      <c r="K2830" s="28">
        <v>186</v>
      </c>
      <c r="L2830" s="28">
        <v>192</v>
      </c>
      <c r="M2830" s="29">
        <f t="shared" si="218"/>
        <v>1.0367999999999999</v>
      </c>
      <c r="N2830" s="30">
        <v>4811159025433</v>
      </c>
      <c r="O2830" s="27">
        <v>84</v>
      </c>
      <c r="P2830" s="27">
        <v>8450</v>
      </c>
      <c r="Q2830" s="27" t="s">
        <v>3421</v>
      </c>
      <c r="R2830" s="31">
        <f>VLOOKUP(Q2830,[1]Страна!D$1:F$120,2,FALSE)</f>
        <v>0.05</v>
      </c>
      <c r="S2830" s="32" t="s">
        <v>457</v>
      </c>
      <c r="T2830" s="27" t="str">
        <f>VLOOKUP(S2830,[1]Страна!$A$2:$B$246,2,0)</f>
        <v xml:space="preserve">БЕЛАРУСЬ </v>
      </c>
      <c r="W2830" s="34"/>
      <c r="X2830" s="35"/>
      <c r="Y2830" s="35"/>
      <c r="Z2830" s="36"/>
      <c r="AA2830" s="37"/>
      <c r="AB2830" s="38"/>
      <c r="AC2830" s="39"/>
    </row>
    <row r="2831" spans="1:29" ht="10.5" customHeight="1">
      <c r="A2831" s="25">
        <v>50470</v>
      </c>
      <c r="B2831" s="26" t="s">
        <v>3768</v>
      </c>
      <c r="C2831" s="27">
        <v>2</v>
      </c>
      <c r="D2831" s="27" t="s">
        <v>26</v>
      </c>
      <c r="E2831" s="28">
        <v>12361</v>
      </c>
      <c r="F2831" s="28">
        <v>24722</v>
      </c>
      <c r="G2831" s="28">
        <v>1236.1000000000001</v>
      </c>
      <c r="H2831" s="28">
        <v>62</v>
      </c>
      <c r="I2831" s="28">
        <v>64</v>
      </c>
      <c r="J2831" s="29">
        <v>0.29899999999999999</v>
      </c>
      <c r="K2831" s="28">
        <v>124</v>
      </c>
      <c r="L2831" s="28">
        <v>128</v>
      </c>
      <c r="M2831" s="29">
        <f t="shared" si="218"/>
        <v>0.59799999999999998</v>
      </c>
      <c r="N2831" s="30">
        <v>4811159039744</v>
      </c>
      <c r="O2831" s="27">
        <v>84</v>
      </c>
      <c r="P2831" s="27">
        <v>8450</v>
      </c>
      <c r="Q2831" s="27" t="s">
        <v>3421</v>
      </c>
      <c r="R2831" s="31">
        <f>VLOOKUP(Q2831,[1]Страна!D$1:F$120,2,FALSE)</f>
        <v>0.05</v>
      </c>
      <c r="S2831" s="32" t="s">
        <v>457</v>
      </c>
      <c r="T2831" s="27" t="str">
        <f>VLOOKUP(S2831,[1]Страна!$A$2:$B$246,2,0)</f>
        <v xml:space="preserve">БЕЛАРУСЬ </v>
      </c>
      <c r="W2831" s="34"/>
      <c r="X2831" s="35"/>
      <c r="Y2831" s="35"/>
      <c r="Z2831" s="36"/>
      <c r="AA2831" s="37"/>
      <c r="AB2831" s="38"/>
      <c r="AC2831" s="39"/>
    </row>
    <row r="2832" spans="1:29" ht="10.5" customHeight="1">
      <c r="A2832" s="25">
        <v>21983</v>
      </c>
      <c r="B2832" s="26" t="s">
        <v>3769</v>
      </c>
      <c r="C2832" s="27">
        <v>1</v>
      </c>
      <c r="D2832" s="27" t="s">
        <v>26</v>
      </c>
      <c r="E2832" s="28">
        <v>11016</v>
      </c>
      <c r="F2832" s="28">
        <v>11016</v>
      </c>
      <c r="G2832" s="28">
        <v>550.79999999999995</v>
      </c>
      <c r="H2832" s="28">
        <v>62</v>
      </c>
      <c r="I2832" s="28">
        <v>70</v>
      </c>
      <c r="J2832" s="29">
        <v>0.31824999999999998</v>
      </c>
      <c r="K2832" s="28">
        <v>62</v>
      </c>
      <c r="L2832" s="28">
        <v>70</v>
      </c>
      <c r="M2832" s="29">
        <f t="shared" si="218"/>
        <v>0.31824999999999998</v>
      </c>
      <c r="N2832" s="30">
        <v>4811159030987</v>
      </c>
      <c r="O2832" s="27">
        <v>84</v>
      </c>
      <c r="P2832" s="27">
        <v>8450</v>
      </c>
      <c r="Q2832" s="27" t="s">
        <v>3421</v>
      </c>
      <c r="R2832" s="31">
        <f>VLOOKUP(Q2832,[1]Страна!D$1:F$120,2,FALSE)</f>
        <v>0.05</v>
      </c>
      <c r="S2832" s="32" t="s">
        <v>457</v>
      </c>
      <c r="T2832" s="27" t="str">
        <f>VLOOKUP(S2832,[1]Страна!$A$2:$B$246,2,0)</f>
        <v xml:space="preserve">БЕЛАРУСЬ </v>
      </c>
      <c r="W2832" s="34"/>
      <c r="X2832" s="35"/>
      <c r="Y2832" s="35"/>
      <c r="Z2832" s="36"/>
      <c r="AA2832" s="37"/>
      <c r="AB2832" s="38"/>
      <c r="AC2832" s="39"/>
    </row>
    <row r="2833" spans="1:29" ht="10.5" customHeight="1">
      <c r="A2833" s="25">
        <v>20819</v>
      </c>
      <c r="B2833" s="26" t="s">
        <v>3770</v>
      </c>
      <c r="C2833" s="27">
        <v>1</v>
      </c>
      <c r="D2833" s="27" t="s">
        <v>26</v>
      </c>
      <c r="E2833" s="28">
        <v>10960</v>
      </c>
      <c r="F2833" s="28">
        <v>10960</v>
      </c>
      <c r="G2833" s="28">
        <v>548</v>
      </c>
      <c r="H2833" s="28">
        <v>62</v>
      </c>
      <c r="I2833" s="28">
        <v>64</v>
      </c>
      <c r="J2833" s="29">
        <v>0.30067199999999999</v>
      </c>
      <c r="K2833" s="28">
        <v>62</v>
      </c>
      <c r="L2833" s="28">
        <v>64</v>
      </c>
      <c r="M2833" s="29">
        <f t="shared" si="218"/>
        <v>0.30067199999999999</v>
      </c>
      <c r="N2833" s="30">
        <v>4811159030413</v>
      </c>
      <c r="O2833" s="27">
        <v>84</v>
      </c>
      <c r="P2833" s="27">
        <v>8450</v>
      </c>
      <c r="Q2833" s="27" t="s">
        <v>3421</v>
      </c>
      <c r="R2833" s="31">
        <f>VLOOKUP(Q2833,[1]Страна!D$1:F$120,2,FALSE)</f>
        <v>0.05</v>
      </c>
      <c r="S2833" s="32" t="s">
        <v>457</v>
      </c>
      <c r="T2833" s="27" t="str">
        <f>VLOOKUP(S2833,[1]Страна!$A$2:$B$246,2,0)</f>
        <v xml:space="preserve">БЕЛАРУСЬ </v>
      </c>
      <c r="W2833" s="34"/>
      <c r="X2833" s="35"/>
      <c r="Y2833" s="35"/>
      <c r="Z2833" s="36"/>
      <c r="AA2833" s="37"/>
      <c r="AB2833" s="38"/>
      <c r="AC2833" s="39"/>
    </row>
    <row r="2834" spans="1:29" ht="10.5" customHeight="1">
      <c r="A2834" s="41">
        <v>29711</v>
      </c>
      <c r="B2834" s="42" t="s">
        <v>3771</v>
      </c>
      <c r="C2834" s="43">
        <v>1</v>
      </c>
      <c r="D2834" s="44" t="s">
        <v>26</v>
      </c>
      <c r="E2834" s="45">
        <v>11106</v>
      </c>
      <c r="F2834" s="45">
        <v>11106</v>
      </c>
      <c r="G2834" s="46">
        <v>555.30000000000007</v>
      </c>
      <c r="H2834" s="46">
        <v>62</v>
      </c>
      <c r="I2834" s="46">
        <v>64</v>
      </c>
      <c r="J2834" s="47">
        <v>0.293408</v>
      </c>
      <c r="K2834" s="46">
        <v>62</v>
      </c>
      <c r="L2834" s="46">
        <v>64</v>
      </c>
      <c r="M2834" s="47">
        <v>0.293408</v>
      </c>
      <c r="N2834" s="48" t="s">
        <v>3772</v>
      </c>
      <c r="O2834" s="49">
        <v>84</v>
      </c>
      <c r="P2834" s="49">
        <v>8450</v>
      </c>
      <c r="Q2834" s="49" t="s">
        <v>3421</v>
      </c>
      <c r="R2834" s="50">
        <v>0.05</v>
      </c>
      <c r="S2834" s="51" t="s">
        <v>457</v>
      </c>
      <c r="T2834" s="27" t="str">
        <f>VLOOKUP(S2834,[1]Страна!$A$2:$B$246,2,0)</f>
        <v xml:space="preserve">БЕЛАРУСЬ </v>
      </c>
      <c r="W2834" s="34"/>
      <c r="X2834" s="35"/>
      <c r="Y2834" s="35"/>
      <c r="Z2834" s="36"/>
      <c r="AA2834" s="37"/>
      <c r="AB2834" s="38"/>
      <c r="AC2834" s="39"/>
    </row>
    <row r="2835" spans="1:29" ht="10.5" customHeight="1">
      <c r="A2835" s="25">
        <v>51625</v>
      </c>
      <c r="B2835" s="26" t="s">
        <v>3773</v>
      </c>
      <c r="C2835" s="27">
        <v>1</v>
      </c>
      <c r="D2835" s="27" t="s">
        <v>26</v>
      </c>
      <c r="E2835" s="28">
        <v>11170</v>
      </c>
      <c r="F2835" s="28">
        <v>11170</v>
      </c>
      <c r="G2835" s="28">
        <v>223.4</v>
      </c>
      <c r="H2835" s="28">
        <v>62</v>
      </c>
      <c r="I2835" s="28">
        <v>64</v>
      </c>
      <c r="J2835" s="29">
        <v>0.29899999999999999</v>
      </c>
      <c r="K2835" s="28">
        <v>62</v>
      </c>
      <c r="L2835" s="28">
        <v>64</v>
      </c>
      <c r="M2835" s="29">
        <f>C2835*J2835</f>
        <v>0.29899999999999999</v>
      </c>
      <c r="N2835" s="30">
        <v>4811159039782</v>
      </c>
      <c r="O2835" s="27">
        <v>84</v>
      </c>
      <c r="P2835" s="27">
        <v>8450</v>
      </c>
      <c r="Q2835" s="27" t="s">
        <v>3421</v>
      </c>
      <c r="R2835" s="31">
        <f>VLOOKUP(Q2835,[1]Страна!D$1:F$120,2,FALSE)</f>
        <v>0.05</v>
      </c>
      <c r="S2835" s="32" t="s">
        <v>457</v>
      </c>
      <c r="T2835" s="27" t="str">
        <f>VLOOKUP(S2835,[1]Страна!$A$2:$B$246,2,0)</f>
        <v xml:space="preserve">БЕЛАРУСЬ </v>
      </c>
      <c r="W2835" s="40"/>
      <c r="X2835" s="35"/>
      <c r="Y2835" s="35"/>
      <c r="Z2835" s="36"/>
      <c r="AA2835" s="37"/>
      <c r="AB2835" s="38"/>
      <c r="AC2835" s="39"/>
    </row>
    <row r="2836" spans="1:29" ht="10.5" customHeight="1">
      <c r="A2836" s="25">
        <v>21984</v>
      </c>
      <c r="B2836" s="26" t="s">
        <v>3774</v>
      </c>
      <c r="C2836" s="27">
        <v>2</v>
      </c>
      <c r="D2836" s="27" t="s">
        <v>26</v>
      </c>
      <c r="E2836" s="28">
        <v>11924</v>
      </c>
      <c r="F2836" s="28">
        <v>23848</v>
      </c>
      <c r="G2836" s="28">
        <v>1192.4000000000001</v>
      </c>
      <c r="H2836" s="28">
        <v>60</v>
      </c>
      <c r="I2836" s="28">
        <v>62</v>
      </c>
      <c r="J2836" s="29">
        <v>0.31436399999999998</v>
      </c>
      <c r="K2836" s="28">
        <v>120</v>
      </c>
      <c r="L2836" s="28">
        <v>124</v>
      </c>
      <c r="M2836" s="29">
        <f>C2836*J2836</f>
        <v>0.62872799999999995</v>
      </c>
      <c r="N2836" s="30">
        <v>4811159030994</v>
      </c>
      <c r="O2836" s="27">
        <v>84</v>
      </c>
      <c r="P2836" s="27">
        <v>8450</v>
      </c>
      <c r="Q2836" s="27" t="s">
        <v>3421</v>
      </c>
      <c r="R2836" s="31">
        <f>VLOOKUP(Q2836,[1]Страна!D$1:F$120,2,FALSE)</f>
        <v>0.05</v>
      </c>
      <c r="S2836" s="32" t="s">
        <v>457</v>
      </c>
      <c r="T2836" s="27" t="str">
        <f>VLOOKUP(S2836,[1]Страна!$A$2:$B$246,2,0)</f>
        <v xml:space="preserve">БЕЛАРУСЬ </v>
      </c>
      <c r="W2836" s="34"/>
      <c r="X2836" s="35"/>
      <c r="Y2836" s="35"/>
      <c r="Z2836" s="36"/>
      <c r="AA2836" s="37"/>
      <c r="AB2836" s="38"/>
      <c r="AC2836" s="39"/>
    </row>
    <row r="2837" spans="1:29" ht="10.5" customHeight="1">
      <c r="A2837" s="25">
        <v>20820</v>
      </c>
      <c r="B2837" s="26" t="s">
        <v>3775</v>
      </c>
      <c r="C2837" s="27">
        <v>2</v>
      </c>
      <c r="D2837" s="27" t="s">
        <v>26</v>
      </c>
      <c r="E2837" s="28">
        <v>11826</v>
      </c>
      <c r="F2837" s="28">
        <v>23652</v>
      </c>
      <c r="G2837" s="28">
        <v>1182.6000000000001</v>
      </c>
      <c r="H2837" s="28">
        <v>62</v>
      </c>
      <c r="I2837" s="28">
        <v>64</v>
      </c>
      <c r="J2837" s="29">
        <v>0.29597400000000001</v>
      </c>
      <c r="K2837" s="28">
        <v>124</v>
      </c>
      <c r="L2837" s="28">
        <v>128</v>
      </c>
      <c r="M2837" s="29">
        <f>C2837*J2837</f>
        <v>0.59194800000000003</v>
      </c>
      <c r="N2837" s="30">
        <v>4811159030444</v>
      </c>
      <c r="O2837" s="27">
        <v>84</v>
      </c>
      <c r="P2837" s="27">
        <v>8450</v>
      </c>
      <c r="Q2837" s="27" t="s">
        <v>3421</v>
      </c>
      <c r="R2837" s="31">
        <f>VLOOKUP(Q2837,[1]Страна!D$1:F$120,2,FALSE)</f>
        <v>0.05</v>
      </c>
      <c r="S2837" s="32" t="s">
        <v>457</v>
      </c>
      <c r="T2837" s="27" t="str">
        <f>VLOOKUP(S2837,[1]Страна!$A$2:$B$246,2,0)</f>
        <v xml:space="preserve">БЕЛАРУСЬ </v>
      </c>
      <c r="W2837" s="34"/>
      <c r="X2837" s="35"/>
      <c r="Y2837" s="35"/>
      <c r="Z2837" s="36"/>
      <c r="AA2837" s="37"/>
      <c r="AB2837" s="38"/>
      <c r="AC2837" s="39"/>
    </row>
    <row r="2838" spans="1:29" ht="10.5" customHeight="1">
      <c r="A2838" s="41">
        <v>29360</v>
      </c>
      <c r="B2838" s="42" t="s">
        <v>3776</v>
      </c>
      <c r="C2838" s="43">
        <v>5</v>
      </c>
      <c r="D2838" s="44" t="s">
        <v>26</v>
      </c>
      <c r="E2838" s="45">
        <v>10233</v>
      </c>
      <c r="F2838" s="45">
        <v>51165</v>
      </c>
      <c r="G2838" s="46">
        <v>2558.25</v>
      </c>
      <c r="H2838" s="46">
        <v>61</v>
      </c>
      <c r="I2838" s="46">
        <v>66</v>
      </c>
      <c r="J2838" s="47">
        <v>0.29510399999999998</v>
      </c>
      <c r="K2838" s="46">
        <v>305</v>
      </c>
      <c r="L2838" s="46">
        <v>330</v>
      </c>
      <c r="M2838" s="47">
        <v>1.4755199999999999</v>
      </c>
      <c r="N2838" s="48" t="s">
        <v>3777</v>
      </c>
      <c r="O2838" s="49">
        <v>84</v>
      </c>
      <c r="P2838" s="49">
        <v>8450</v>
      </c>
      <c r="Q2838" s="49" t="s">
        <v>3421</v>
      </c>
      <c r="R2838" s="50">
        <v>0.05</v>
      </c>
      <c r="S2838" s="51" t="s">
        <v>457</v>
      </c>
      <c r="T2838" s="27" t="str">
        <f>VLOOKUP(S2838,[1]Страна!$A$2:$B$246,2,0)</f>
        <v xml:space="preserve">БЕЛАРУСЬ </v>
      </c>
      <c r="W2838" s="34"/>
      <c r="X2838" s="35"/>
      <c r="Y2838" s="35"/>
      <c r="Z2838" s="36"/>
      <c r="AA2838" s="37"/>
      <c r="AB2838" s="38"/>
      <c r="AC2838" s="39"/>
    </row>
    <row r="2839" spans="1:29" ht="10.5" customHeight="1">
      <c r="A2839" s="41">
        <v>22273</v>
      </c>
      <c r="B2839" s="42" t="s">
        <v>3778</v>
      </c>
      <c r="C2839" s="43">
        <v>2</v>
      </c>
      <c r="D2839" s="44" t="s">
        <v>26</v>
      </c>
      <c r="E2839" s="45">
        <v>12133</v>
      </c>
      <c r="F2839" s="45">
        <v>24266</v>
      </c>
      <c r="G2839" s="46">
        <v>1213.3</v>
      </c>
      <c r="H2839" s="46">
        <v>63</v>
      </c>
      <c r="I2839" s="46">
        <v>66</v>
      </c>
      <c r="J2839" s="47">
        <v>0.34515000000000001</v>
      </c>
      <c r="K2839" s="46">
        <v>126</v>
      </c>
      <c r="L2839" s="46">
        <v>132</v>
      </c>
      <c r="M2839" s="47">
        <v>0.69030000000000002</v>
      </c>
      <c r="N2839" s="48" t="s">
        <v>3779</v>
      </c>
      <c r="O2839" s="49">
        <v>84</v>
      </c>
      <c r="P2839" s="49">
        <v>8450</v>
      </c>
      <c r="Q2839" s="49" t="s">
        <v>3421</v>
      </c>
      <c r="R2839" s="50">
        <v>0.05</v>
      </c>
      <c r="S2839" s="51" t="s">
        <v>457</v>
      </c>
      <c r="T2839" s="27" t="str">
        <f>VLOOKUP(S2839,[1]Страна!$A$2:$B$246,2,0)</f>
        <v xml:space="preserve">БЕЛАРУСЬ </v>
      </c>
      <c r="W2839" s="40"/>
      <c r="X2839" s="35"/>
      <c r="Y2839" s="35"/>
      <c r="Z2839" s="36"/>
      <c r="AA2839" s="37"/>
      <c r="AB2839" s="38"/>
      <c r="AC2839" s="39"/>
    </row>
    <row r="2840" spans="1:29" ht="10.5" customHeight="1">
      <c r="A2840" s="41">
        <v>20821</v>
      </c>
      <c r="B2840" s="42" t="s">
        <v>3780</v>
      </c>
      <c r="C2840" s="43">
        <v>1</v>
      </c>
      <c r="D2840" s="44" t="s">
        <v>26</v>
      </c>
      <c r="E2840" s="45">
        <v>11753</v>
      </c>
      <c r="F2840" s="45">
        <v>11753</v>
      </c>
      <c r="G2840" s="46">
        <v>587.65</v>
      </c>
      <c r="H2840" s="46">
        <v>63</v>
      </c>
      <c r="I2840" s="46">
        <v>65</v>
      </c>
      <c r="J2840" s="47">
        <v>0.383328</v>
      </c>
      <c r="K2840" s="46">
        <v>63</v>
      </c>
      <c r="L2840" s="46">
        <v>65</v>
      </c>
      <c r="M2840" s="47">
        <v>0.383328</v>
      </c>
      <c r="N2840" s="48" t="s">
        <v>3781</v>
      </c>
      <c r="O2840" s="49">
        <v>84</v>
      </c>
      <c r="P2840" s="49">
        <v>8450</v>
      </c>
      <c r="Q2840" s="49" t="s">
        <v>3421</v>
      </c>
      <c r="R2840" s="50">
        <v>0.05</v>
      </c>
      <c r="S2840" s="51" t="s">
        <v>457</v>
      </c>
      <c r="T2840" s="27" t="str">
        <f>VLOOKUP(S2840,[1]Страна!$A$2:$B$246,2,0)</f>
        <v xml:space="preserve">БЕЛАРУСЬ </v>
      </c>
      <c r="W2840" s="40"/>
      <c r="X2840" s="35"/>
      <c r="Y2840" s="35"/>
      <c r="Z2840" s="36"/>
      <c r="AA2840" s="37"/>
      <c r="AB2840" s="38"/>
      <c r="AC2840" s="39"/>
    </row>
    <row r="2841" spans="1:29" ht="10.5" customHeight="1">
      <c r="A2841" s="25">
        <v>28959</v>
      </c>
      <c r="B2841" s="26" t="s">
        <v>3782</v>
      </c>
      <c r="C2841" s="27">
        <v>2</v>
      </c>
      <c r="D2841" s="27" t="s">
        <v>26</v>
      </c>
      <c r="E2841" s="28">
        <v>13009</v>
      </c>
      <c r="F2841" s="28">
        <v>26018</v>
      </c>
      <c r="G2841" s="28">
        <v>1300.9000000000001</v>
      </c>
      <c r="H2841" s="28">
        <v>63</v>
      </c>
      <c r="I2841" s="28">
        <v>65</v>
      </c>
      <c r="J2841" s="29">
        <v>0.345281</v>
      </c>
      <c r="K2841" s="28">
        <v>126</v>
      </c>
      <c r="L2841" s="28">
        <v>130</v>
      </c>
      <c r="M2841" s="29">
        <f>C2841*J2841</f>
        <v>0.69056200000000001</v>
      </c>
      <c r="N2841" s="30">
        <v>4811159031304</v>
      </c>
      <c r="O2841" s="27">
        <v>84</v>
      </c>
      <c r="P2841" s="27">
        <v>8450</v>
      </c>
      <c r="Q2841" s="27" t="s">
        <v>3421</v>
      </c>
      <c r="R2841" s="31">
        <f>VLOOKUP(Q2841,[1]Страна!D$1:F$120,2,FALSE)</f>
        <v>0.05</v>
      </c>
      <c r="S2841" s="32" t="s">
        <v>457</v>
      </c>
      <c r="T2841" s="27" t="str">
        <f>VLOOKUP(S2841,[1]Страна!$A$2:$B$246,2,0)</f>
        <v xml:space="preserve">БЕЛАРУСЬ </v>
      </c>
      <c r="W2841" s="40"/>
      <c r="X2841" s="35"/>
      <c r="Y2841" s="35"/>
      <c r="Z2841" s="36"/>
      <c r="AA2841" s="37"/>
      <c r="AB2841" s="38"/>
      <c r="AC2841" s="39"/>
    </row>
    <row r="2842" spans="1:29" ht="10.5" customHeight="1">
      <c r="A2842" s="25">
        <v>20822</v>
      </c>
      <c r="B2842" s="26" t="s">
        <v>3783</v>
      </c>
      <c r="C2842" s="27">
        <v>1</v>
      </c>
      <c r="D2842" s="27" t="s">
        <v>26</v>
      </c>
      <c r="E2842" s="28">
        <v>14238</v>
      </c>
      <c r="F2842" s="28">
        <v>14238</v>
      </c>
      <c r="G2842" s="28">
        <v>711.90000000000009</v>
      </c>
      <c r="H2842" s="28">
        <v>62</v>
      </c>
      <c r="I2842" s="28">
        <v>64</v>
      </c>
      <c r="J2842" s="29">
        <v>0.35273399999999999</v>
      </c>
      <c r="K2842" s="28">
        <v>62</v>
      </c>
      <c r="L2842" s="28">
        <v>64</v>
      </c>
      <c r="M2842" s="29">
        <f>C2842*J2842</f>
        <v>0.35273399999999999</v>
      </c>
      <c r="N2842" s="30">
        <v>4811159030468</v>
      </c>
      <c r="O2842" s="27">
        <v>84</v>
      </c>
      <c r="P2842" s="27">
        <v>8450</v>
      </c>
      <c r="Q2842" s="27" t="s">
        <v>3421</v>
      </c>
      <c r="R2842" s="31">
        <f>VLOOKUP(Q2842,[1]Страна!D$1:F$120,2,FALSE)</f>
        <v>0.05</v>
      </c>
      <c r="S2842" s="32" t="s">
        <v>457</v>
      </c>
      <c r="T2842" s="27" t="str">
        <f>VLOOKUP(S2842,[1]Страна!$A$2:$B$246,2,0)</f>
        <v xml:space="preserve">БЕЛАРУСЬ </v>
      </c>
      <c r="W2842" s="34"/>
      <c r="X2842" s="35"/>
      <c r="Y2842" s="35"/>
      <c r="Z2842" s="36"/>
      <c r="AA2842" s="37"/>
      <c r="AB2842" s="38"/>
      <c r="AC2842" s="39"/>
    </row>
    <row r="2843" spans="1:29" ht="10.5" customHeight="1">
      <c r="A2843" s="25">
        <v>28960</v>
      </c>
      <c r="B2843" s="26" t="s">
        <v>3784</v>
      </c>
      <c r="C2843" s="27">
        <v>1</v>
      </c>
      <c r="D2843" s="27" t="s">
        <v>26</v>
      </c>
      <c r="E2843" s="28">
        <v>12296</v>
      </c>
      <c r="F2843" s="28">
        <v>12296</v>
      </c>
      <c r="G2843" s="28">
        <v>614.80000000000007</v>
      </c>
      <c r="H2843" s="28">
        <v>63</v>
      </c>
      <c r="I2843" s="28">
        <v>65</v>
      </c>
      <c r="J2843" s="29">
        <v>0.33827200000000002</v>
      </c>
      <c r="K2843" s="28">
        <v>63</v>
      </c>
      <c r="L2843" s="28">
        <v>65</v>
      </c>
      <c r="M2843" s="29">
        <f>C2843*J2843</f>
        <v>0.33827200000000002</v>
      </c>
      <c r="N2843" s="30">
        <v>4811159031311</v>
      </c>
      <c r="O2843" s="27">
        <v>84</v>
      </c>
      <c r="P2843" s="27">
        <v>8450</v>
      </c>
      <c r="Q2843" s="27" t="s">
        <v>3421</v>
      </c>
      <c r="R2843" s="31">
        <f>VLOOKUP(Q2843,[1]Страна!D$1:F$120,2,FALSE)</f>
        <v>0.05</v>
      </c>
      <c r="S2843" s="32" t="s">
        <v>457</v>
      </c>
      <c r="T2843" s="27" t="str">
        <f>VLOOKUP(S2843,[1]Страна!$A$2:$B$246,2,0)</f>
        <v xml:space="preserve">БЕЛАРУСЬ </v>
      </c>
      <c r="W2843" s="34"/>
      <c r="X2843" s="35"/>
      <c r="Y2843" s="35"/>
      <c r="Z2843" s="36"/>
      <c r="AA2843" s="37"/>
      <c r="AB2843" s="38"/>
      <c r="AC2843" s="39"/>
    </row>
    <row r="2844" spans="1:29" ht="10.5" customHeight="1">
      <c r="A2844" s="41">
        <v>51688</v>
      </c>
      <c r="B2844" s="42" t="s">
        <v>3785</v>
      </c>
      <c r="C2844" s="43">
        <v>1</v>
      </c>
      <c r="D2844" s="44" t="s">
        <v>26</v>
      </c>
      <c r="E2844" s="45">
        <v>13779</v>
      </c>
      <c r="F2844" s="45">
        <v>13779</v>
      </c>
      <c r="G2844" s="46">
        <v>688.95</v>
      </c>
      <c r="H2844" s="46">
        <v>55</v>
      </c>
      <c r="I2844" s="46">
        <v>64</v>
      </c>
      <c r="J2844" s="47">
        <v>0.34898499999999999</v>
      </c>
      <c r="K2844" s="46">
        <v>55</v>
      </c>
      <c r="L2844" s="46">
        <v>64</v>
      </c>
      <c r="M2844" s="47">
        <v>0.34898499999999999</v>
      </c>
      <c r="N2844" s="48" t="s">
        <v>3786</v>
      </c>
      <c r="O2844" s="49">
        <v>84</v>
      </c>
      <c r="P2844" s="49">
        <v>8450</v>
      </c>
      <c r="Q2844" s="49" t="s">
        <v>3421</v>
      </c>
      <c r="R2844" s="50">
        <v>0.05</v>
      </c>
      <c r="S2844" s="51" t="s">
        <v>457</v>
      </c>
      <c r="T2844" s="27" t="str">
        <f>VLOOKUP(S2844,[1]Страна!$A$2:$B$246,2,0)</f>
        <v xml:space="preserve">БЕЛАРУСЬ </v>
      </c>
      <c r="W2844" s="34"/>
      <c r="X2844" s="35"/>
      <c r="Y2844" s="35"/>
      <c r="Z2844" s="36"/>
      <c r="AA2844" s="37"/>
      <c r="AB2844" s="38"/>
      <c r="AC2844" s="39"/>
    </row>
    <row r="2845" spans="1:29" ht="10.5" customHeight="1">
      <c r="A2845" s="25">
        <v>175491</v>
      </c>
      <c r="B2845" s="26" t="s">
        <v>3787</v>
      </c>
      <c r="C2845" s="27">
        <v>1</v>
      </c>
      <c r="D2845" s="27" t="s">
        <v>26</v>
      </c>
      <c r="E2845" s="28">
        <v>13916</v>
      </c>
      <c r="F2845" s="28">
        <v>13916</v>
      </c>
      <c r="G2845" s="28">
        <v>695.80000000000007</v>
      </c>
      <c r="H2845" s="28">
        <v>62</v>
      </c>
      <c r="I2845" s="28">
        <v>64</v>
      </c>
      <c r="J2845" s="29">
        <v>0.22726399999999999</v>
      </c>
      <c r="K2845" s="28">
        <v>62</v>
      </c>
      <c r="L2845" s="28">
        <v>64</v>
      </c>
      <c r="M2845" s="29">
        <f>C2845*J2845</f>
        <v>0.22726399999999999</v>
      </c>
      <c r="N2845" s="30">
        <v>4811159031151</v>
      </c>
      <c r="O2845" s="27">
        <v>84</v>
      </c>
      <c r="P2845" s="27">
        <v>8450</v>
      </c>
      <c r="Q2845" s="27" t="s">
        <v>3421</v>
      </c>
      <c r="R2845" s="31">
        <f>VLOOKUP(Q2845,[1]Страна!D$1:F$120,2,FALSE)</f>
        <v>0.05</v>
      </c>
      <c r="S2845" s="32" t="s">
        <v>457</v>
      </c>
      <c r="T2845" s="27" t="str">
        <f>VLOOKUP(S2845,[1]Страна!$A$2:$B$246,2,0)</f>
        <v xml:space="preserve">БЕЛАРУСЬ </v>
      </c>
      <c r="W2845" s="40"/>
      <c r="X2845" s="35"/>
      <c r="Y2845" s="35"/>
      <c r="Z2845" s="36"/>
      <c r="AA2845" s="37"/>
      <c r="AB2845" s="38"/>
      <c r="AC2845" s="39"/>
    </row>
    <row r="2846" spans="1:29" ht="10.5" customHeight="1">
      <c r="A2846" s="25">
        <v>30716</v>
      </c>
      <c r="B2846" s="26" t="s">
        <v>3787</v>
      </c>
      <c r="C2846" s="27">
        <v>2</v>
      </c>
      <c r="D2846" s="27" t="s">
        <v>26</v>
      </c>
      <c r="E2846" s="28">
        <v>13187</v>
      </c>
      <c r="F2846" s="28">
        <v>26374</v>
      </c>
      <c r="G2846" s="28">
        <v>1318.7</v>
      </c>
      <c r="H2846" s="28">
        <v>62</v>
      </c>
      <c r="I2846" s="28">
        <v>64</v>
      </c>
      <c r="J2846" s="29">
        <v>0.22726399999999999</v>
      </c>
      <c r="K2846" s="28">
        <v>124</v>
      </c>
      <c r="L2846" s="28">
        <v>128</v>
      </c>
      <c r="M2846" s="29">
        <f>C2846*J2846</f>
        <v>0.45452799999999999</v>
      </c>
      <c r="N2846" s="30">
        <v>4811159031151</v>
      </c>
      <c r="O2846" s="27">
        <v>84</v>
      </c>
      <c r="P2846" s="27">
        <v>8450</v>
      </c>
      <c r="Q2846" s="27" t="s">
        <v>3421</v>
      </c>
      <c r="R2846" s="31">
        <f>VLOOKUP(Q2846,[1]Страна!D$1:F$120,2,FALSE)</f>
        <v>0.05</v>
      </c>
      <c r="S2846" s="32" t="s">
        <v>457</v>
      </c>
      <c r="T2846" s="27" t="str">
        <f>VLOOKUP(S2846,[1]Страна!$A$2:$B$246,2,0)</f>
        <v xml:space="preserve">БЕЛАРУСЬ </v>
      </c>
      <c r="W2846" s="34"/>
      <c r="X2846" s="35"/>
      <c r="Y2846" s="35"/>
      <c r="Z2846" s="36"/>
      <c r="AA2846" s="37"/>
      <c r="AB2846" s="38"/>
      <c r="AC2846" s="39"/>
    </row>
    <row r="2847" spans="1:29" ht="10.5" customHeight="1">
      <c r="A2847" s="25">
        <v>60095</v>
      </c>
      <c r="B2847" s="26" t="s">
        <v>3788</v>
      </c>
      <c r="C2847" s="27">
        <v>1</v>
      </c>
      <c r="D2847" s="27" t="s">
        <v>26</v>
      </c>
      <c r="E2847" s="28">
        <v>11737</v>
      </c>
      <c r="F2847" s="28">
        <v>11737</v>
      </c>
      <c r="G2847" s="28">
        <v>586.85</v>
      </c>
      <c r="H2847" s="28">
        <v>62</v>
      </c>
      <c r="I2847" s="28">
        <v>64</v>
      </c>
      <c r="J2847" s="29">
        <v>0.29743999999999998</v>
      </c>
      <c r="K2847" s="28">
        <v>62</v>
      </c>
      <c r="L2847" s="28">
        <v>64</v>
      </c>
      <c r="M2847" s="29">
        <f>C2847*J2847</f>
        <v>0.29743999999999998</v>
      </c>
      <c r="N2847" s="30">
        <v>4811159037184</v>
      </c>
      <c r="O2847" s="27">
        <v>84</v>
      </c>
      <c r="P2847" s="27">
        <v>8450</v>
      </c>
      <c r="Q2847" s="27" t="s">
        <v>3421</v>
      </c>
      <c r="R2847" s="31">
        <f>VLOOKUP(Q2847,[1]Страна!D$1:F$120,2,FALSE)</f>
        <v>0.05</v>
      </c>
      <c r="S2847" s="32" t="s">
        <v>457</v>
      </c>
      <c r="T2847" s="27" t="str">
        <f>VLOOKUP(S2847,[1]Страна!$A$2:$B$246,2,0)</f>
        <v xml:space="preserve">БЕЛАРУСЬ </v>
      </c>
      <c r="W2847" s="34"/>
      <c r="X2847" s="35"/>
      <c r="Y2847" s="35"/>
      <c r="Z2847" s="36"/>
      <c r="AA2847" s="37"/>
      <c r="AB2847" s="38"/>
      <c r="AC2847" s="39"/>
    </row>
    <row r="2848" spans="1:29" ht="10.5" customHeight="1">
      <c r="A2848" s="41">
        <v>244133</v>
      </c>
      <c r="B2848" s="42" t="s">
        <v>3789</v>
      </c>
      <c r="C2848" s="43">
        <v>1</v>
      </c>
      <c r="D2848" s="44" t="s">
        <v>26</v>
      </c>
      <c r="E2848" s="45">
        <v>12969</v>
      </c>
      <c r="F2848" s="45">
        <v>12969</v>
      </c>
      <c r="G2848" s="46">
        <v>648.45000000000005</v>
      </c>
      <c r="H2848" s="46">
        <v>64</v>
      </c>
      <c r="I2848" s="46">
        <v>66</v>
      </c>
      <c r="J2848" s="47">
        <v>0</v>
      </c>
      <c r="K2848" s="46">
        <v>64</v>
      </c>
      <c r="L2848" s="46">
        <v>66</v>
      </c>
      <c r="M2848" s="47">
        <v>0</v>
      </c>
      <c r="N2848" s="48">
        <v>0</v>
      </c>
      <c r="O2848" s="49">
        <v>84</v>
      </c>
      <c r="P2848" s="49">
        <v>8450</v>
      </c>
      <c r="Q2848" s="49" t="s">
        <v>3421</v>
      </c>
      <c r="R2848" s="50">
        <v>0.05</v>
      </c>
      <c r="S2848" s="51" t="s">
        <v>457</v>
      </c>
      <c r="T2848" s="27" t="str">
        <f>VLOOKUP(S2848,[1]Страна!$A$2:$B$246,2,0)</f>
        <v xml:space="preserve">БЕЛАРУСЬ </v>
      </c>
      <c r="W2848" s="34"/>
      <c r="X2848" s="35"/>
      <c r="Y2848" s="35"/>
      <c r="Z2848" s="36"/>
      <c r="AA2848" s="37"/>
      <c r="AB2848" s="38"/>
      <c r="AC2848" s="39"/>
    </row>
    <row r="2849" spans="1:29" ht="10.5" customHeight="1">
      <c r="A2849" s="41">
        <v>53066</v>
      </c>
      <c r="B2849" s="42" t="s">
        <v>3790</v>
      </c>
      <c r="C2849" s="43">
        <v>1</v>
      </c>
      <c r="D2849" s="44" t="s">
        <v>26</v>
      </c>
      <c r="E2849" s="45">
        <v>13868</v>
      </c>
      <c r="F2849" s="45">
        <v>13868</v>
      </c>
      <c r="G2849" s="46">
        <v>693.40000000000009</v>
      </c>
      <c r="H2849" s="46">
        <v>55</v>
      </c>
      <c r="I2849" s="46">
        <v>65</v>
      </c>
      <c r="J2849" s="47">
        <v>0.30887999999999999</v>
      </c>
      <c r="K2849" s="46">
        <v>55</v>
      </c>
      <c r="L2849" s="46">
        <v>65</v>
      </c>
      <c r="M2849" s="47">
        <v>0.30887999999999999</v>
      </c>
      <c r="N2849" s="48" t="s">
        <v>3791</v>
      </c>
      <c r="O2849" s="49">
        <v>84</v>
      </c>
      <c r="P2849" s="49">
        <v>8450</v>
      </c>
      <c r="Q2849" s="49" t="s">
        <v>3421</v>
      </c>
      <c r="R2849" s="50">
        <v>0.05</v>
      </c>
      <c r="S2849" s="51" t="s">
        <v>457</v>
      </c>
      <c r="T2849" s="27" t="str">
        <f>VLOOKUP(S2849,[1]Страна!$A$2:$B$246,2,0)</f>
        <v xml:space="preserve">БЕЛАРУСЬ </v>
      </c>
      <c r="W2849" s="40"/>
      <c r="X2849" s="35"/>
      <c r="Y2849" s="35"/>
      <c r="Z2849" s="36"/>
      <c r="AA2849" s="37"/>
      <c r="AB2849" s="38"/>
      <c r="AC2849" s="39"/>
    </row>
    <row r="2850" spans="1:29" ht="10.5" customHeight="1">
      <c r="A2850" s="25">
        <v>29714</v>
      </c>
      <c r="B2850" s="26" t="s">
        <v>3792</v>
      </c>
      <c r="C2850" s="27">
        <v>1</v>
      </c>
      <c r="D2850" s="27" t="s">
        <v>26</v>
      </c>
      <c r="E2850" s="28">
        <v>12434</v>
      </c>
      <c r="F2850" s="28">
        <v>12434</v>
      </c>
      <c r="G2850" s="28">
        <v>621.70000000000005</v>
      </c>
      <c r="H2850" s="28">
        <v>62</v>
      </c>
      <c r="I2850" s="28">
        <v>64</v>
      </c>
      <c r="J2850" s="29">
        <v>0.30067199999999999</v>
      </c>
      <c r="K2850" s="28">
        <v>62</v>
      </c>
      <c r="L2850" s="28">
        <v>64</v>
      </c>
      <c r="M2850" s="29">
        <f>C2850*J2850</f>
        <v>0.30067199999999999</v>
      </c>
      <c r="N2850" s="30">
        <v>4811159031175</v>
      </c>
      <c r="O2850" s="27">
        <v>84</v>
      </c>
      <c r="P2850" s="27">
        <v>8450</v>
      </c>
      <c r="Q2850" s="27" t="s">
        <v>3421</v>
      </c>
      <c r="R2850" s="31">
        <f>VLOOKUP(Q2850,[1]Страна!D$1:F$120,2,FALSE)</f>
        <v>0.05</v>
      </c>
      <c r="S2850" s="32" t="s">
        <v>457</v>
      </c>
      <c r="T2850" s="27" t="str">
        <f>VLOOKUP(S2850,[1]Страна!$A$2:$B$246,2,0)</f>
        <v xml:space="preserve">БЕЛАРУСЬ </v>
      </c>
      <c r="W2850" s="40"/>
      <c r="X2850" s="35"/>
      <c r="Y2850" s="35"/>
      <c r="Z2850" s="36"/>
      <c r="AA2850" s="37"/>
      <c r="AB2850" s="38"/>
      <c r="AC2850" s="39"/>
    </row>
    <row r="2851" spans="1:29" ht="10.5" customHeight="1">
      <c r="A2851" s="25">
        <v>36734</v>
      </c>
      <c r="B2851" s="26" t="s">
        <v>3793</v>
      </c>
      <c r="C2851" s="27">
        <v>1</v>
      </c>
      <c r="D2851" s="27" t="s">
        <v>26</v>
      </c>
      <c r="E2851" s="28">
        <v>15617</v>
      </c>
      <c r="F2851" s="28">
        <v>15617</v>
      </c>
      <c r="G2851" s="28">
        <v>312.33999999999997</v>
      </c>
      <c r="H2851" s="28">
        <v>56</v>
      </c>
      <c r="I2851" s="28">
        <v>65</v>
      </c>
      <c r="J2851" s="29">
        <v>0.33982200000000001</v>
      </c>
      <c r="K2851" s="28">
        <v>56</v>
      </c>
      <c r="L2851" s="28">
        <v>65</v>
      </c>
      <c r="M2851" s="29">
        <f>C2851*J2851</f>
        <v>0.33982200000000001</v>
      </c>
      <c r="N2851" s="30">
        <v>4811159032868</v>
      </c>
      <c r="O2851" s="27">
        <v>84</v>
      </c>
      <c r="P2851" s="27">
        <v>8450</v>
      </c>
      <c r="Q2851" s="27" t="s">
        <v>3419</v>
      </c>
      <c r="R2851" s="31">
        <f>VLOOKUP(Q2851,[1]Страна!D$1:F$120,2,FALSE)</f>
        <v>0.05</v>
      </c>
      <c r="S2851" s="32" t="s">
        <v>457</v>
      </c>
      <c r="T2851" s="27" t="str">
        <f>VLOOKUP(S2851,[1]Страна!$A$2:$B$246,2,0)</f>
        <v xml:space="preserve">БЕЛАРУСЬ </v>
      </c>
      <c r="W2851" s="34"/>
      <c r="X2851" s="35"/>
      <c r="Y2851" s="35"/>
      <c r="Z2851" s="36"/>
      <c r="AA2851" s="37"/>
      <c r="AB2851" s="38"/>
      <c r="AC2851" s="39"/>
    </row>
    <row r="2852" spans="1:29" ht="10.5" customHeight="1">
      <c r="A2852" s="25">
        <v>52263</v>
      </c>
      <c r="B2852" s="26" t="s">
        <v>3794</v>
      </c>
      <c r="C2852" s="27">
        <v>1</v>
      </c>
      <c r="D2852" s="27" t="s">
        <v>26</v>
      </c>
      <c r="E2852" s="28">
        <v>17335</v>
      </c>
      <c r="F2852" s="28">
        <v>17335</v>
      </c>
      <c r="G2852" s="28">
        <v>866.75</v>
      </c>
      <c r="H2852" s="28">
        <v>56</v>
      </c>
      <c r="I2852" s="28">
        <v>65</v>
      </c>
      <c r="J2852" s="29">
        <v>0.34355200000000002</v>
      </c>
      <c r="K2852" s="28">
        <v>56</v>
      </c>
      <c r="L2852" s="28">
        <v>65</v>
      </c>
      <c r="M2852" s="29">
        <f>C2852*J2852</f>
        <v>0.34355200000000002</v>
      </c>
      <c r="N2852" s="30">
        <v>4811159038099</v>
      </c>
      <c r="O2852" s="27">
        <v>84</v>
      </c>
      <c r="P2852" s="27">
        <v>8450</v>
      </c>
      <c r="Q2852" s="27" t="s">
        <v>3419</v>
      </c>
      <c r="R2852" s="31">
        <f>VLOOKUP(Q2852,[1]Страна!D$1:F$120,2,FALSE)</f>
        <v>0.05</v>
      </c>
      <c r="S2852" s="32" t="s">
        <v>457</v>
      </c>
      <c r="T2852" s="27" t="str">
        <f>VLOOKUP(S2852,[1]Страна!$A$2:$B$246,2,0)</f>
        <v xml:space="preserve">БЕЛАРУСЬ </v>
      </c>
      <c r="W2852" s="34"/>
      <c r="X2852" s="35"/>
      <c r="Y2852" s="35"/>
      <c r="Z2852" s="36"/>
      <c r="AA2852" s="37"/>
      <c r="AB2852" s="38"/>
      <c r="AC2852" s="39"/>
    </row>
    <row r="2853" spans="1:29" ht="10.5" customHeight="1">
      <c r="A2853" s="41">
        <v>28962</v>
      </c>
      <c r="B2853" s="42" t="s">
        <v>3795</v>
      </c>
      <c r="C2853" s="43">
        <v>1</v>
      </c>
      <c r="D2853" s="44" t="s">
        <v>26</v>
      </c>
      <c r="E2853" s="45">
        <v>12482</v>
      </c>
      <c r="F2853" s="45">
        <v>12482</v>
      </c>
      <c r="G2853" s="46">
        <v>624.1</v>
      </c>
      <c r="H2853" s="46">
        <v>63</v>
      </c>
      <c r="I2853" s="46">
        <v>65</v>
      </c>
      <c r="J2853" s="47">
        <v>0.35078399999999998</v>
      </c>
      <c r="K2853" s="46">
        <v>63</v>
      </c>
      <c r="L2853" s="46">
        <v>65</v>
      </c>
      <c r="M2853" s="47">
        <v>0.35078399999999998</v>
      </c>
      <c r="N2853" s="48" t="s">
        <v>3796</v>
      </c>
      <c r="O2853" s="49">
        <v>84</v>
      </c>
      <c r="P2853" s="49">
        <v>8450</v>
      </c>
      <c r="Q2853" s="49" t="s">
        <v>3419</v>
      </c>
      <c r="R2853" s="50">
        <v>0.05</v>
      </c>
      <c r="S2853" s="51" t="s">
        <v>457</v>
      </c>
      <c r="T2853" s="27" t="str">
        <f>VLOOKUP(S2853,[1]Страна!$A$2:$B$246,2,0)</f>
        <v xml:space="preserve">БЕЛАРУСЬ </v>
      </c>
      <c r="W2853" s="34"/>
      <c r="X2853" s="35"/>
      <c r="Y2853" s="35"/>
      <c r="Z2853" s="36"/>
      <c r="AA2853" s="37"/>
      <c r="AB2853" s="38"/>
      <c r="AC2853" s="39"/>
    </row>
    <row r="2854" spans="1:29" ht="10.5" customHeight="1">
      <c r="A2854" s="25">
        <v>51735</v>
      </c>
      <c r="B2854" s="26" t="s">
        <v>3797</v>
      </c>
      <c r="C2854" s="27">
        <v>1</v>
      </c>
      <c r="D2854" s="27" t="s">
        <v>26</v>
      </c>
      <c r="E2854" s="28">
        <v>12952</v>
      </c>
      <c r="F2854" s="28">
        <v>12952</v>
      </c>
      <c r="G2854" s="28">
        <v>259.04000000000002</v>
      </c>
      <c r="H2854" s="28">
        <v>63</v>
      </c>
      <c r="I2854" s="28">
        <v>65</v>
      </c>
      <c r="J2854" s="29">
        <v>0.34892000000000001</v>
      </c>
      <c r="K2854" s="28">
        <v>63</v>
      </c>
      <c r="L2854" s="28">
        <v>65</v>
      </c>
      <c r="M2854" s="29">
        <f t="shared" ref="M2854:M2869" si="219">C2854*J2854</f>
        <v>0.34892000000000001</v>
      </c>
      <c r="N2854" s="30">
        <v>4811159037221</v>
      </c>
      <c r="O2854" s="27">
        <v>84</v>
      </c>
      <c r="P2854" s="27">
        <v>8450</v>
      </c>
      <c r="Q2854" s="27" t="s">
        <v>3421</v>
      </c>
      <c r="R2854" s="31">
        <f>VLOOKUP(Q2854,[1]Страна!D$1:F$120,2,FALSE)</f>
        <v>0.05</v>
      </c>
      <c r="S2854" s="32" t="s">
        <v>457</v>
      </c>
      <c r="T2854" s="27" t="str">
        <f>VLOOKUP(S2854,[1]Страна!$A$2:$B$246,2,0)</f>
        <v xml:space="preserve">БЕЛАРУСЬ </v>
      </c>
      <c r="W2854" s="40"/>
      <c r="X2854" s="35"/>
      <c r="Y2854" s="35"/>
      <c r="Z2854" s="36"/>
      <c r="AA2854" s="37"/>
      <c r="AB2854" s="38"/>
      <c r="AC2854" s="39"/>
    </row>
    <row r="2855" spans="1:29" ht="10.5" customHeight="1">
      <c r="A2855" s="25">
        <v>28963</v>
      </c>
      <c r="B2855" s="26" t="s">
        <v>3798</v>
      </c>
      <c r="C2855" s="27">
        <v>1</v>
      </c>
      <c r="D2855" s="27" t="s">
        <v>26</v>
      </c>
      <c r="E2855" s="28">
        <v>13641</v>
      </c>
      <c r="F2855" s="28">
        <v>13641</v>
      </c>
      <c r="G2855" s="28">
        <v>682.05000000000007</v>
      </c>
      <c r="H2855" s="28">
        <v>62</v>
      </c>
      <c r="I2855" s="28">
        <v>64</v>
      </c>
      <c r="J2855" s="29">
        <v>0.35481600000000002</v>
      </c>
      <c r="K2855" s="28">
        <v>62</v>
      </c>
      <c r="L2855" s="28">
        <v>64</v>
      </c>
      <c r="M2855" s="29">
        <f t="shared" si="219"/>
        <v>0.35481600000000002</v>
      </c>
      <c r="N2855" s="30">
        <v>4811159031212</v>
      </c>
      <c r="O2855" s="27">
        <v>84</v>
      </c>
      <c r="P2855" s="27">
        <v>8450</v>
      </c>
      <c r="Q2855" s="27" t="s">
        <v>3419</v>
      </c>
      <c r="R2855" s="31">
        <f>VLOOKUP(Q2855,[1]Страна!D$1:F$120,2,FALSE)</f>
        <v>0.05</v>
      </c>
      <c r="S2855" s="32" t="s">
        <v>457</v>
      </c>
      <c r="T2855" s="27" t="str">
        <f>VLOOKUP(S2855,[1]Страна!$A$2:$B$246,2,0)</f>
        <v xml:space="preserve">БЕЛАРУСЬ </v>
      </c>
      <c r="W2855" s="34"/>
      <c r="X2855" s="35"/>
      <c r="Y2855" s="35"/>
      <c r="Z2855" s="36"/>
      <c r="AA2855" s="37"/>
      <c r="AB2855" s="38"/>
      <c r="AC2855" s="39"/>
    </row>
    <row r="2856" spans="1:29" ht="10.5" customHeight="1">
      <c r="A2856" s="25">
        <v>60667</v>
      </c>
      <c r="B2856" s="26" t="s">
        <v>3799</v>
      </c>
      <c r="C2856" s="27">
        <v>1</v>
      </c>
      <c r="D2856" s="27" t="s">
        <v>26</v>
      </c>
      <c r="E2856" s="28">
        <v>4454</v>
      </c>
      <c r="F2856" s="28">
        <v>4454</v>
      </c>
      <c r="G2856" s="28">
        <v>222.70000000000002</v>
      </c>
      <c r="H2856" s="28">
        <v>4.5</v>
      </c>
      <c r="I2856" s="28">
        <v>5</v>
      </c>
      <c r="J2856" s="29">
        <v>0.22847999999999999</v>
      </c>
      <c r="K2856" s="28">
        <v>4.5</v>
      </c>
      <c r="L2856" s="28">
        <v>5</v>
      </c>
      <c r="M2856" s="29">
        <f t="shared" si="219"/>
        <v>0.22847999999999999</v>
      </c>
      <c r="N2856" s="30">
        <v>4610012355126</v>
      </c>
      <c r="O2856" s="27">
        <v>84</v>
      </c>
      <c r="P2856" s="27">
        <v>8450</v>
      </c>
      <c r="Q2856" s="27" t="s">
        <v>3423</v>
      </c>
      <c r="R2856" s="31">
        <f>VLOOKUP(Q2856,[1]Страна!D$1:F$120,2,FALSE)</f>
        <v>0.05</v>
      </c>
      <c r="S2856" s="32" t="s">
        <v>47</v>
      </c>
      <c r="T2856" s="27" t="str">
        <f>VLOOKUP(S2856,[1]Страна!$A$2:$B$246,2,0)</f>
        <v>РОССИЯ</v>
      </c>
      <c r="W2856" s="34"/>
      <c r="X2856" s="35"/>
      <c r="Y2856" s="35"/>
      <c r="Z2856" s="36"/>
      <c r="AA2856" s="37"/>
      <c r="AB2856" s="38"/>
      <c r="AC2856" s="39"/>
    </row>
    <row r="2857" spans="1:29" ht="10.5" customHeight="1">
      <c r="A2857" s="25">
        <v>60668</v>
      </c>
      <c r="B2857" s="26" t="s">
        <v>3800</v>
      </c>
      <c r="C2857" s="27">
        <v>2</v>
      </c>
      <c r="D2857" s="27" t="s">
        <v>26</v>
      </c>
      <c r="E2857" s="28">
        <v>4573</v>
      </c>
      <c r="F2857" s="28">
        <v>9146</v>
      </c>
      <c r="G2857" s="28">
        <v>457.3</v>
      </c>
      <c r="H2857" s="28">
        <v>4.5</v>
      </c>
      <c r="I2857" s="28">
        <v>5</v>
      </c>
      <c r="J2857" s="29">
        <v>0.23391999999999999</v>
      </c>
      <c r="K2857" s="28">
        <v>9</v>
      </c>
      <c r="L2857" s="28">
        <v>10</v>
      </c>
      <c r="M2857" s="29">
        <f t="shared" si="219"/>
        <v>0.46783999999999998</v>
      </c>
      <c r="N2857" s="30">
        <v>4610012355133</v>
      </c>
      <c r="O2857" s="27">
        <v>84</v>
      </c>
      <c r="P2857" s="27">
        <v>8450</v>
      </c>
      <c r="Q2857" s="27" t="s">
        <v>3801</v>
      </c>
      <c r="R2857" s="31">
        <f>VLOOKUP(Q2857,[1]Страна!D$1:F$120,2,FALSE)</f>
        <v>0.05</v>
      </c>
      <c r="S2857" s="32" t="s">
        <v>47</v>
      </c>
      <c r="T2857" s="27" t="str">
        <f>VLOOKUP(S2857,[1]Страна!$A$2:$B$246,2,0)</f>
        <v>РОССИЯ</v>
      </c>
      <c r="W2857" s="34"/>
      <c r="X2857" s="35"/>
      <c r="Y2857" s="35"/>
      <c r="Z2857" s="36"/>
      <c r="AA2857" s="37"/>
      <c r="AB2857" s="38"/>
      <c r="AC2857" s="39"/>
    </row>
    <row r="2858" spans="1:29" ht="10.5" customHeight="1">
      <c r="A2858" s="25">
        <v>38428</v>
      </c>
      <c r="B2858" s="26" t="s">
        <v>3802</v>
      </c>
      <c r="C2858" s="27">
        <v>2</v>
      </c>
      <c r="D2858" s="27" t="s">
        <v>26</v>
      </c>
      <c r="E2858" s="28">
        <v>2593</v>
      </c>
      <c r="F2858" s="28">
        <v>5186</v>
      </c>
      <c r="G2858" s="28">
        <v>259.3</v>
      </c>
      <c r="H2858" s="28">
        <v>3.2</v>
      </c>
      <c r="I2858" s="28">
        <v>4</v>
      </c>
      <c r="J2858" s="29">
        <v>6.6500000000000004E-2</v>
      </c>
      <c r="K2858" s="28">
        <v>6.4</v>
      </c>
      <c r="L2858" s="28">
        <v>8</v>
      </c>
      <c r="M2858" s="29">
        <f t="shared" si="219"/>
        <v>0.13300000000000001</v>
      </c>
      <c r="N2858" s="30">
        <v>4607129348523</v>
      </c>
      <c r="O2858" s="27">
        <v>84</v>
      </c>
      <c r="P2858" s="27">
        <v>8450</v>
      </c>
      <c r="Q2858" s="27" t="s">
        <v>3423</v>
      </c>
      <c r="R2858" s="31">
        <f>VLOOKUP(Q2858,[1]Страна!D$1:F$120,2,FALSE)</f>
        <v>0.05</v>
      </c>
      <c r="S2858" s="32" t="s">
        <v>47</v>
      </c>
      <c r="T2858" s="27" t="str">
        <f>VLOOKUP(S2858,[1]Страна!$A$2:$B$246,2,0)</f>
        <v>РОССИЯ</v>
      </c>
      <c r="W2858" s="34"/>
      <c r="X2858" s="35"/>
      <c r="Y2858" s="35"/>
      <c r="Z2858" s="36"/>
      <c r="AA2858" s="37"/>
      <c r="AB2858" s="38"/>
      <c r="AC2858" s="39"/>
    </row>
    <row r="2859" spans="1:29" ht="10.5" customHeight="1">
      <c r="A2859" s="25">
        <v>129673</v>
      </c>
      <c r="B2859" s="26" t="s">
        <v>3803</v>
      </c>
      <c r="C2859" s="27">
        <v>1</v>
      </c>
      <c r="D2859" s="27" t="s">
        <v>26</v>
      </c>
      <c r="E2859" s="28">
        <v>2754</v>
      </c>
      <c r="F2859" s="28">
        <v>2754</v>
      </c>
      <c r="G2859" s="28">
        <v>137.70000000000002</v>
      </c>
      <c r="H2859" s="28">
        <v>14</v>
      </c>
      <c r="I2859" s="28">
        <v>16</v>
      </c>
      <c r="J2859" s="29">
        <v>0.11045000000000001</v>
      </c>
      <c r="K2859" s="28">
        <v>14</v>
      </c>
      <c r="L2859" s="28">
        <v>16</v>
      </c>
      <c r="M2859" s="29">
        <f t="shared" si="219"/>
        <v>0.11045000000000001</v>
      </c>
      <c r="N2859" s="30">
        <v>4610012351449</v>
      </c>
      <c r="O2859" s="27">
        <v>84</v>
      </c>
      <c r="P2859" s="27">
        <v>8450</v>
      </c>
      <c r="Q2859" s="27" t="s">
        <v>3423</v>
      </c>
      <c r="R2859" s="31">
        <f>VLOOKUP(Q2859,[1]Страна!D$1:F$120,2,FALSE)</f>
        <v>0.05</v>
      </c>
      <c r="S2859" s="32" t="s">
        <v>47</v>
      </c>
      <c r="T2859" s="27" t="str">
        <f>VLOOKUP(S2859,[1]Страна!$A$2:$B$246,2,0)</f>
        <v>РОССИЯ</v>
      </c>
      <c r="W2859" s="34"/>
      <c r="X2859" s="35"/>
      <c r="Y2859" s="35"/>
      <c r="Z2859" s="36"/>
      <c r="AA2859" s="37"/>
      <c r="AB2859" s="38"/>
      <c r="AC2859" s="39"/>
    </row>
    <row r="2860" spans="1:29" ht="10.5" customHeight="1">
      <c r="A2860" s="25">
        <v>129670</v>
      </c>
      <c r="B2860" s="26" t="s">
        <v>3804</v>
      </c>
      <c r="C2860" s="27">
        <v>1</v>
      </c>
      <c r="D2860" s="27" t="s">
        <v>26</v>
      </c>
      <c r="E2860" s="28">
        <v>2975</v>
      </c>
      <c r="F2860" s="28">
        <v>2975</v>
      </c>
      <c r="G2860" s="28">
        <v>148.75</v>
      </c>
      <c r="H2860" s="28">
        <v>2.5</v>
      </c>
      <c r="I2860" s="28">
        <v>3</v>
      </c>
      <c r="J2860" s="29">
        <v>0.107844</v>
      </c>
      <c r="K2860" s="28">
        <v>2.5</v>
      </c>
      <c r="L2860" s="28">
        <v>3</v>
      </c>
      <c r="M2860" s="29">
        <f t="shared" si="219"/>
        <v>0.107844</v>
      </c>
      <c r="N2860" s="30">
        <v>4607129348547</v>
      </c>
      <c r="O2860" s="27">
        <v>84</v>
      </c>
      <c r="P2860" s="27">
        <v>8450</v>
      </c>
      <c r="Q2860" s="27" t="s">
        <v>3423</v>
      </c>
      <c r="R2860" s="31">
        <f>VLOOKUP(Q2860,[1]Страна!D$1:F$120,2,FALSE)</f>
        <v>0.05</v>
      </c>
      <c r="S2860" s="32" t="s">
        <v>47</v>
      </c>
      <c r="T2860" s="27" t="str">
        <f>VLOOKUP(S2860,[1]Страна!$A$2:$B$246,2,0)</f>
        <v>РОССИЯ</v>
      </c>
      <c r="W2860" s="34"/>
      <c r="X2860" s="35"/>
      <c r="Y2860" s="35"/>
      <c r="Z2860" s="36"/>
      <c r="AA2860" s="37"/>
      <c r="AB2860" s="38"/>
      <c r="AC2860" s="39"/>
    </row>
    <row r="2861" spans="1:29" ht="10.5" customHeight="1">
      <c r="A2861" s="25">
        <v>110318</v>
      </c>
      <c r="B2861" s="26" t="s">
        <v>3805</v>
      </c>
      <c r="C2861" s="27">
        <v>2</v>
      </c>
      <c r="D2861" s="27" t="s">
        <v>26</v>
      </c>
      <c r="E2861" s="28">
        <v>3409</v>
      </c>
      <c r="F2861" s="28">
        <v>6818</v>
      </c>
      <c r="G2861" s="28">
        <v>340.90000000000003</v>
      </c>
      <c r="H2861" s="28">
        <v>3.2</v>
      </c>
      <c r="I2861" s="28">
        <v>4</v>
      </c>
      <c r="J2861" s="29">
        <v>7.4999999999999997E-2</v>
      </c>
      <c r="K2861" s="28">
        <v>6.4</v>
      </c>
      <c r="L2861" s="28">
        <v>8</v>
      </c>
      <c r="M2861" s="29">
        <f t="shared" si="219"/>
        <v>0.15</v>
      </c>
      <c r="N2861" s="30">
        <v>4610012355089</v>
      </c>
      <c r="O2861" s="27">
        <v>84</v>
      </c>
      <c r="P2861" s="27">
        <v>8450</v>
      </c>
      <c r="Q2861" s="27" t="s">
        <v>3801</v>
      </c>
      <c r="R2861" s="31">
        <f>VLOOKUP(Q2861,[1]Страна!D$1:F$120,2,FALSE)</f>
        <v>0.05</v>
      </c>
      <c r="S2861" s="32" t="s">
        <v>47</v>
      </c>
      <c r="T2861" s="27" t="str">
        <f>VLOOKUP(S2861,[1]Страна!$A$2:$B$246,2,0)</f>
        <v>РОССИЯ</v>
      </c>
      <c r="W2861" s="34"/>
      <c r="X2861" s="35"/>
      <c r="Y2861" s="35"/>
      <c r="Z2861" s="36"/>
      <c r="AA2861" s="37"/>
      <c r="AB2861" s="38"/>
      <c r="AC2861" s="39"/>
    </row>
    <row r="2862" spans="1:29" ht="10.5" customHeight="1">
      <c r="A2862" s="25">
        <v>110319</v>
      </c>
      <c r="B2862" s="26" t="s">
        <v>3806</v>
      </c>
      <c r="C2862" s="27">
        <v>2</v>
      </c>
      <c r="D2862" s="27" t="s">
        <v>26</v>
      </c>
      <c r="E2862" s="28">
        <v>3587</v>
      </c>
      <c r="F2862" s="28">
        <v>7174</v>
      </c>
      <c r="G2862" s="28">
        <v>358.70000000000005</v>
      </c>
      <c r="H2862" s="28">
        <v>3.2</v>
      </c>
      <c r="I2862" s="28">
        <v>4</v>
      </c>
      <c r="J2862" s="29">
        <v>7.4999999999999997E-2</v>
      </c>
      <c r="K2862" s="28">
        <v>6.4</v>
      </c>
      <c r="L2862" s="28">
        <v>8</v>
      </c>
      <c r="M2862" s="29">
        <f t="shared" si="219"/>
        <v>0.15</v>
      </c>
      <c r="N2862" s="30">
        <v>4610012355096</v>
      </c>
      <c r="O2862" s="27">
        <v>84</v>
      </c>
      <c r="P2862" s="27">
        <v>8450</v>
      </c>
      <c r="Q2862" s="27" t="s">
        <v>3801</v>
      </c>
      <c r="R2862" s="31">
        <f>VLOOKUP(Q2862,[1]Страна!D$1:F$120,2,FALSE)</f>
        <v>0.05</v>
      </c>
      <c r="S2862" s="32" t="s">
        <v>47</v>
      </c>
      <c r="T2862" s="27" t="str">
        <f>VLOOKUP(S2862,[1]Страна!$A$2:$B$246,2,0)</f>
        <v>РОССИЯ</v>
      </c>
      <c r="W2862" s="34"/>
      <c r="X2862" s="35"/>
      <c r="Y2862" s="35"/>
      <c r="Z2862" s="36"/>
      <c r="AA2862" s="37"/>
      <c r="AB2862" s="38"/>
      <c r="AC2862" s="39"/>
    </row>
    <row r="2863" spans="1:29" ht="10.5" customHeight="1">
      <c r="A2863" s="25">
        <v>52703</v>
      </c>
      <c r="B2863" s="26" t="s">
        <v>3807</v>
      </c>
      <c r="C2863" s="27">
        <v>1</v>
      </c>
      <c r="D2863" s="27" t="s">
        <v>26</v>
      </c>
      <c r="E2863" s="28">
        <v>3655</v>
      </c>
      <c r="F2863" s="28">
        <v>3655</v>
      </c>
      <c r="G2863" s="28">
        <v>182.75</v>
      </c>
      <c r="H2863" s="28">
        <v>9</v>
      </c>
      <c r="I2863" s="28">
        <v>10</v>
      </c>
      <c r="J2863" s="29">
        <v>0.162413</v>
      </c>
      <c r="K2863" s="28">
        <v>9</v>
      </c>
      <c r="L2863" s="28">
        <v>10</v>
      </c>
      <c r="M2863" s="29">
        <f t="shared" si="219"/>
        <v>0.162413</v>
      </c>
      <c r="N2863" s="30">
        <v>4610012355102</v>
      </c>
      <c r="O2863" s="27">
        <v>84</v>
      </c>
      <c r="P2863" s="27">
        <v>8450</v>
      </c>
      <c r="Q2863" s="27" t="s">
        <v>3423</v>
      </c>
      <c r="R2863" s="31">
        <f>VLOOKUP(Q2863,[1]Страна!D$1:F$120,2,FALSE)</f>
        <v>0.05</v>
      </c>
      <c r="S2863" s="32" t="s">
        <v>47</v>
      </c>
      <c r="T2863" s="27" t="str">
        <f>VLOOKUP(S2863,[1]Страна!$A$2:$B$246,2,0)</f>
        <v>РОССИЯ</v>
      </c>
      <c r="W2863" s="34"/>
      <c r="X2863" s="35"/>
      <c r="Y2863" s="35"/>
      <c r="Z2863" s="36"/>
      <c r="AA2863" s="37"/>
      <c r="AB2863" s="38"/>
      <c r="AC2863" s="39"/>
    </row>
    <row r="2864" spans="1:29" ht="10.5" customHeight="1">
      <c r="A2864" s="25">
        <v>52704</v>
      </c>
      <c r="B2864" s="26" t="s">
        <v>3808</v>
      </c>
      <c r="C2864" s="27">
        <v>1</v>
      </c>
      <c r="D2864" s="27" t="s">
        <v>26</v>
      </c>
      <c r="E2864" s="28">
        <v>4046</v>
      </c>
      <c r="F2864" s="28">
        <v>4046</v>
      </c>
      <c r="G2864" s="28">
        <v>202.3</v>
      </c>
      <c r="H2864" s="28">
        <v>9.1</v>
      </c>
      <c r="I2864" s="28">
        <v>10</v>
      </c>
      <c r="J2864" s="29">
        <v>0.162413</v>
      </c>
      <c r="K2864" s="28">
        <v>9.1</v>
      </c>
      <c r="L2864" s="28">
        <v>10</v>
      </c>
      <c r="M2864" s="29">
        <f t="shared" si="219"/>
        <v>0.162413</v>
      </c>
      <c r="N2864" s="30">
        <v>4610012355119</v>
      </c>
      <c r="O2864" s="27">
        <v>84</v>
      </c>
      <c r="P2864" s="27">
        <v>8450</v>
      </c>
      <c r="Q2864" s="27" t="s">
        <v>3801</v>
      </c>
      <c r="R2864" s="31">
        <f>VLOOKUP(Q2864,[1]Страна!D$1:F$120,2,FALSE)</f>
        <v>0.05</v>
      </c>
      <c r="S2864" s="32" t="s">
        <v>47</v>
      </c>
      <c r="T2864" s="27" t="str">
        <f>VLOOKUP(S2864,[1]Страна!$A$2:$B$246,2,0)</f>
        <v>РОССИЯ</v>
      </c>
      <c r="W2864" s="34"/>
      <c r="X2864" s="35"/>
      <c r="Y2864" s="35"/>
      <c r="Z2864" s="36"/>
      <c r="AA2864" s="37"/>
      <c r="AB2864" s="38"/>
      <c r="AC2864" s="39"/>
    </row>
    <row r="2865" spans="1:29" ht="10.5" customHeight="1">
      <c r="A2865" s="25">
        <v>52705</v>
      </c>
      <c r="B2865" s="26" t="s">
        <v>3809</v>
      </c>
      <c r="C2865" s="27">
        <v>1</v>
      </c>
      <c r="D2865" s="27" t="s">
        <v>26</v>
      </c>
      <c r="E2865" s="28">
        <v>4939</v>
      </c>
      <c r="F2865" s="28">
        <v>4939</v>
      </c>
      <c r="G2865" s="28">
        <v>246.95000000000002</v>
      </c>
      <c r="H2865" s="28">
        <v>9</v>
      </c>
      <c r="I2865" s="28">
        <v>10</v>
      </c>
      <c r="J2865" s="29">
        <v>0.23191000000000001</v>
      </c>
      <c r="K2865" s="28">
        <v>9</v>
      </c>
      <c r="L2865" s="28">
        <v>10</v>
      </c>
      <c r="M2865" s="29">
        <f t="shared" si="219"/>
        <v>0.23191000000000001</v>
      </c>
      <c r="N2865" s="30">
        <v>4610012355157</v>
      </c>
      <c r="O2865" s="27">
        <v>84</v>
      </c>
      <c r="P2865" s="27">
        <v>8450</v>
      </c>
      <c r="Q2865" s="27" t="s">
        <v>3423</v>
      </c>
      <c r="R2865" s="31">
        <f>VLOOKUP(Q2865,[1]Страна!D$1:F$120,2,FALSE)</f>
        <v>0.05</v>
      </c>
      <c r="S2865" s="32" t="s">
        <v>47</v>
      </c>
      <c r="T2865" s="27" t="str">
        <f>VLOOKUP(S2865,[1]Страна!$A$2:$B$246,2,0)</f>
        <v>РОССИЯ</v>
      </c>
      <c r="W2865" s="34"/>
      <c r="X2865" s="35"/>
      <c r="Y2865" s="35"/>
      <c r="Z2865" s="36"/>
      <c r="AA2865" s="37"/>
      <c r="AB2865" s="38"/>
      <c r="AC2865" s="39"/>
    </row>
    <row r="2866" spans="1:29" ht="10.5" customHeight="1">
      <c r="A2866" s="25">
        <v>52706</v>
      </c>
      <c r="B2866" s="26" t="s">
        <v>3810</v>
      </c>
      <c r="C2866" s="27">
        <v>1</v>
      </c>
      <c r="D2866" s="27" t="s">
        <v>26</v>
      </c>
      <c r="E2866" s="28">
        <v>5168</v>
      </c>
      <c r="F2866" s="28">
        <v>5168</v>
      </c>
      <c r="G2866" s="28">
        <v>258.39999999999998</v>
      </c>
      <c r="H2866" s="28">
        <v>8</v>
      </c>
      <c r="I2866" s="28">
        <v>10</v>
      </c>
      <c r="J2866" s="29">
        <v>0.23191000000000001</v>
      </c>
      <c r="K2866" s="28">
        <v>8</v>
      </c>
      <c r="L2866" s="28">
        <v>10</v>
      </c>
      <c r="M2866" s="29">
        <f t="shared" si="219"/>
        <v>0.23191000000000001</v>
      </c>
      <c r="N2866" s="30">
        <v>4610012355201</v>
      </c>
      <c r="O2866" s="27">
        <v>84</v>
      </c>
      <c r="P2866" s="27">
        <v>8450</v>
      </c>
      <c r="Q2866" s="27" t="s">
        <v>3423</v>
      </c>
      <c r="R2866" s="31">
        <f>VLOOKUP(Q2866,[1]Страна!D$1:F$120,2,FALSE)</f>
        <v>0.05</v>
      </c>
      <c r="S2866" s="32" t="s">
        <v>47</v>
      </c>
      <c r="T2866" s="27" t="str">
        <f>VLOOKUP(S2866,[1]Страна!$A$2:$B$246,2,0)</f>
        <v>РОССИЯ</v>
      </c>
      <c r="W2866" s="34"/>
      <c r="X2866" s="35"/>
      <c r="Y2866" s="35"/>
      <c r="Z2866" s="36"/>
      <c r="AA2866" s="37"/>
      <c r="AB2866" s="38"/>
      <c r="AC2866" s="39"/>
    </row>
    <row r="2867" spans="1:29" ht="10.5" customHeight="1">
      <c r="A2867" s="25">
        <v>190876</v>
      </c>
      <c r="B2867" s="26" t="s">
        <v>3811</v>
      </c>
      <c r="C2867" s="27">
        <v>1</v>
      </c>
      <c r="D2867" s="27" t="s">
        <v>26</v>
      </c>
      <c r="E2867" s="28">
        <v>782</v>
      </c>
      <c r="F2867" s="28">
        <v>782</v>
      </c>
      <c r="G2867" s="28">
        <v>39.1</v>
      </c>
      <c r="H2867" s="28">
        <v>0.63</v>
      </c>
      <c r="I2867" s="28">
        <v>0.64</v>
      </c>
      <c r="J2867" s="29">
        <v>8.064E-3</v>
      </c>
      <c r="K2867" s="28">
        <v>0.63</v>
      </c>
      <c r="L2867" s="28">
        <v>0.64</v>
      </c>
      <c r="M2867" s="29">
        <f t="shared" si="219"/>
        <v>8.064E-3</v>
      </c>
      <c r="N2867" s="30">
        <v>4714033260190</v>
      </c>
      <c r="O2867" s="27">
        <v>42</v>
      </c>
      <c r="P2867" s="27">
        <v>4202</v>
      </c>
      <c r="Q2867" s="27" t="s">
        <v>3812</v>
      </c>
      <c r="R2867" s="31">
        <f>VLOOKUP(Q2867,[1]Страна!D$1:F$120,2,FALSE)</f>
        <v>0.05</v>
      </c>
      <c r="S2867" s="32" t="s">
        <v>28</v>
      </c>
      <c r="T2867" s="27" t="str">
        <f>VLOOKUP(S2867,[1]Страна!$A$2:$B$246,2,0)</f>
        <v>КИТАЙ</v>
      </c>
      <c r="W2867" s="34"/>
      <c r="X2867" s="35"/>
      <c r="Y2867" s="35"/>
      <c r="Z2867" s="36"/>
      <c r="AA2867" s="37"/>
      <c r="AB2867" s="38"/>
      <c r="AC2867" s="39"/>
    </row>
    <row r="2868" spans="1:29" ht="10.5" customHeight="1">
      <c r="A2868" s="25">
        <v>164901</v>
      </c>
      <c r="B2868" s="26" t="s">
        <v>3813</v>
      </c>
      <c r="C2868" s="27">
        <v>1</v>
      </c>
      <c r="D2868" s="27" t="s">
        <v>26</v>
      </c>
      <c r="E2868" s="28">
        <v>689</v>
      </c>
      <c r="F2868" s="28">
        <v>689</v>
      </c>
      <c r="G2868" s="28">
        <v>34.450000000000003</v>
      </c>
      <c r="H2868" s="28">
        <v>0.63</v>
      </c>
      <c r="I2868" s="28">
        <v>0.64</v>
      </c>
      <c r="J2868" s="29">
        <v>6.0000000000000001E-3</v>
      </c>
      <c r="K2868" s="28">
        <v>0.63</v>
      </c>
      <c r="L2868" s="28">
        <v>0.64</v>
      </c>
      <c r="M2868" s="29">
        <f t="shared" si="219"/>
        <v>6.0000000000000001E-3</v>
      </c>
      <c r="N2868" s="30">
        <v>6906327060069</v>
      </c>
      <c r="O2868" s="27">
        <v>42</v>
      </c>
      <c r="P2868" s="27">
        <v>4202</v>
      </c>
      <c r="Q2868" s="27" t="s">
        <v>3812</v>
      </c>
      <c r="R2868" s="31">
        <f>VLOOKUP(Q2868,[1]Страна!D$1:F$120,2,FALSE)</f>
        <v>0.05</v>
      </c>
      <c r="S2868" s="32" t="s">
        <v>28</v>
      </c>
      <c r="T2868" s="27" t="str">
        <f>VLOOKUP(S2868,[1]Страна!$A$2:$B$246,2,0)</f>
        <v>КИТАЙ</v>
      </c>
      <c r="W2868" s="34"/>
      <c r="X2868" s="35"/>
      <c r="Y2868" s="35"/>
      <c r="Z2868" s="36"/>
      <c r="AA2868" s="37"/>
      <c r="AB2868" s="38"/>
      <c r="AC2868" s="39"/>
    </row>
    <row r="2869" spans="1:29" ht="10.5" customHeight="1">
      <c r="A2869" s="25">
        <v>155141</v>
      </c>
      <c r="B2869" s="26" t="s">
        <v>3814</v>
      </c>
      <c r="C2869" s="27">
        <v>1</v>
      </c>
      <c r="D2869" s="27" t="s">
        <v>26</v>
      </c>
      <c r="E2869" s="28">
        <v>757</v>
      </c>
      <c r="F2869" s="28">
        <v>757</v>
      </c>
      <c r="G2869" s="28">
        <v>37.85</v>
      </c>
      <c r="H2869" s="28">
        <v>0.4</v>
      </c>
      <c r="I2869" s="28">
        <v>0.45</v>
      </c>
      <c r="J2869" s="29">
        <v>5.0000000000000001E-3</v>
      </c>
      <c r="K2869" s="28">
        <v>0.4</v>
      </c>
      <c r="L2869" s="28">
        <v>0.45</v>
      </c>
      <c r="M2869" s="29">
        <f t="shared" si="219"/>
        <v>5.0000000000000001E-3</v>
      </c>
      <c r="N2869" s="30">
        <v>4714033260954</v>
      </c>
      <c r="O2869" s="27">
        <v>42</v>
      </c>
      <c r="P2869" s="27">
        <v>4202</v>
      </c>
      <c r="Q2869" s="27" t="s">
        <v>3812</v>
      </c>
      <c r="R2869" s="31">
        <f>VLOOKUP(Q2869,[1]Страна!D$1:F$120,2,FALSE)</f>
        <v>0.05</v>
      </c>
      <c r="S2869" s="32" t="s">
        <v>28</v>
      </c>
      <c r="T2869" s="27" t="str">
        <f>VLOOKUP(S2869,[1]Страна!$A$2:$B$246,2,0)</f>
        <v>КИТАЙ</v>
      </c>
      <c r="W2869" s="34"/>
      <c r="X2869" s="35"/>
      <c r="Y2869" s="35"/>
      <c r="Z2869" s="36"/>
      <c r="AA2869" s="37"/>
      <c r="AB2869" s="38"/>
      <c r="AC2869" s="39"/>
    </row>
    <row r="2870" spans="1:29" ht="10.5" customHeight="1">
      <c r="A2870" s="25">
        <v>223021</v>
      </c>
      <c r="B2870" s="26" t="s">
        <v>3815</v>
      </c>
      <c r="C2870" s="27">
        <v>1</v>
      </c>
      <c r="D2870" s="27" t="s">
        <v>26</v>
      </c>
      <c r="E2870" s="28">
        <v>357</v>
      </c>
      <c r="F2870" s="28">
        <f>C2870*E2870</f>
        <v>357</v>
      </c>
      <c r="G2870" s="28">
        <f>F2870*R2870</f>
        <v>17.850000000000001</v>
      </c>
      <c r="H2870" s="28">
        <v>0.46</v>
      </c>
      <c r="I2870" s="28">
        <v>0.76</v>
      </c>
      <c r="J2870" s="29">
        <v>4.1999999999999997E-3</v>
      </c>
      <c r="K2870" s="28">
        <f>H2870*C2870</f>
        <v>0.46</v>
      </c>
      <c r="L2870" s="28">
        <f>I2870*C2870</f>
        <v>0.76</v>
      </c>
      <c r="M2870" s="29">
        <f>J2870*C2870</f>
        <v>4.1999999999999997E-3</v>
      </c>
      <c r="N2870" s="30" t="s">
        <v>3816</v>
      </c>
      <c r="O2870" s="27">
        <v>42</v>
      </c>
      <c r="P2870" s="27">
        <v>4202</v>
      </c>
      <c r="Q2870" s="27" t="s">
        <v>3812</v>
      </c>
      <c r="R2870" s="31">
        <f>VLOOKUP(Q2870,[1]Страна!D$1:F$120,2,FALSE)</f>
        <v>0.05</v>
      </c>
      <c r="S2870" s="32" t="s">
        <v>28</v>
      </c>
      <c r="T2870" s="27" t="str">
        <f>VLOOKUP(S2870,[1]Страна!$A$2:$B$246,2,0)</f>
        <v>КИТАЙ</v>
      </c>
      <c r="W2870" s="34"/>
      <c r="X2870" s="35"/>
      <c r="Y2870" s="35"/>
      <c r="Z2870" s="36"/>
      <c r="AA2870" s="37"/>
      <c r="AB2870" s="38"/>
      <c r="AC2870" s="39"/>
    </row>
    <row r="2871" spans="1:29" ht="10.5" customHeight="1">
      <c r="A2871" s="41">
        <v>235060</v>
      </c>
      <c r="B2871" s="42" t="s">
        <v>3817</v>
      </c>
      <c r="C2871" s="43">
        <v>1</v>
      </c>
      <c r="D2871" s="44" t="s">
        <v>26</v>
      </c>
      <c r="E2871" s="45">
        <v>612</v>
      </c>
      <c r="F2871" s="45">
        <v>612</v>
      </c>
      <c r="G2871" s="46">
        <v>30.6</v>
      </c>
      <c r="H2871" s="46">
        <v>0.4</v>
      </c>
      <c r="I2871" s="46">
        <v>0.5</v>
      </c>
      <c r="J2871" s="47">
        <v>3.2399999999999998E-3</v>
      </c>
      <c r="K2871" s="46">
        <v>0.4</v>
      </c>
      <c r="L2871" s="46">
        <v>0.5</v>
      </c>
      <c r="M2871" s="47">
        <v>3.2399999999999998E-3</v>
      </c>
      <c r="N2871" s="48" t="s">
        <v>3818</v>
      </c>
      <c r="O2871" s="49">
        <v>42</v>
      </c>
      <c r="P2871" s="49">
        <v>4202</v>
      </c>
      <c r="Q2871" s="49" t="s">
        <v>3819</v>
      </c>
      <c r="R2871" s="50">
        <v>0.05</v>
      </c>
      <c r="S2871" s="51" t="s">
        <v>28</v>
      </c>
      <c r="T2871" s="27" t="str">
        <f>VLOOKUP(S2871,[1]Страна!$A$2:$B$246,2,0)</f>
        <v>КИТАЙ</v>
      </c>
      <c r="W2871" s="34"/>
      <c r="X2871" s="35"/>
      <c r="Y2871" s="35"/>
      <c r="Z2871" s="36"/>
      <c r="AA2871" s="37"/>
      <c r="AB2871" s="38"/>
      <c r="AC2871" s="39"/>
    </row>
    <row r="2872" spans="1:29" ht="10.5" customHeight="1">
      <c r="A2872" s="25">
        <v>234661</v>
      </c>
      <c r="B2872" s="26" t="s">
        <v>3820</v>
      </c>
      <c r="C2872" s="27">
        <v>1</v>
      </c>
      <c r="D2872" s="27" t="s">
        <v>26</v>
      </c>
      <c r="E2872" s="28">
        <v>196</v>
      </c>
      <c r="F2872" s="28">
        <f>C2872*E2872</f>
        <v>196</v>
      </c>
      <c r="G2872" s="28">
        <f>F2872*R2872</f>
        <v>9.8000000000000007</v>
      </c>
      <c r="H2872" s="28">
        <v>0.46</v>
      </c>
      <c r="I2872" s="28">
        <v>0.76</v>
      </c>
      <c r="J2872" s="29">
        <v>2.6250000000000002E-3</v>
      </c>
      <c r="K2872" s="28">
        <f>H2872*C2872</f>
        <v>0.46</v>
      </c>
      <c r="L2872" s="28">
        <f>I2872*C2872</f>
        <v>0.76</v>
      </c>
      <c r="M2872" s="29">
        <f>J2872*C2872</f>
        <v>2.6250000000000002E-3</v>
      </c>
      <c r="N2872" s="30" t="s">
        <v>3821</v>
      </c>
      <c r="O2872" s="27">
        <v>42</v>
      </c>
      <c r="P2872" s="27">
        <v>4202</v>
      </c>
      <c r="Q2872" s="27" t="s">
        <v>3812</v>
      </c>
      <c r="R2872" s="31">
        <f>VLOOKUP(Q2872,[1]Страна!D$1:F$120,2,FALSE)</f>
        <v>0.05</v>
      </c>
      <c r="S2872" s="32" t="s">
        <v>28</v>
      </c>
      <c r="T2872" s="27" t="str">
        <f>VLOOKUP(S2872,[1]Страна!$A$2:$B$246,2,0)</f>
        <v>КИТАЙ</v>
      </c>
      <c r="W2872" s="40"/>
      <c r="X2872" s="35"/>
      <c r="Y2872" s="35"/>
      <c r="Z2872" s="36"/>
      <c r="AA2872" s="37"/>
      <c r="AB2872" s="38"/>
      <c r="AC2872" s="39"/>
    </row>
    <row r="2873" spans="1:29" ht="10.5" customHeight="1">
      <c r="A2873" s="25">
        <v>164908</v>
      </c>
      <c r="B2873" s="26" t="s">
        <v>3822</v>
      </c>
      <c r="C2873" s="27">
        <v>1</v>
      </c>
      <c r="D2873" s="27" t="s">
        <v>26</v>
      </c>
      <c r="E2873" s="28">
        <v>808</v>
      </c>
      <c r="F2873" s="28">
        <v>808</v>
      </c>
      <c r="G2873" s="28">
        <v>40.400000000000006</v>
      </c>
      <c r="H2873" s="28">
        <v>0.3</v>
      </c>
      <c r="I2873" s="28">
        <v>0.6</v>
      </c>
      <c r="J2873" s="29">
        <v>4.7999999999999996E-3</v>
      </c>
      <c r="K2873" s="28">
        <v>0.3</v>
      </c>
      <c r="L2873" s="28">
        <v>0.6</v>
      </c>
      <c r="M2873" s="29">
        <f>C2873*J2873</f>
        <v>4.7999999999999996E-3</v>
      </c>
      <c r="N2873" s="30">
        <v>4714033260107</v>
      </c>
      <c r="O2873" s="27">
        <v>42</v>
      </c>
      <c r="P2873" s="27">
        <v>4202</v>
      </c>
      <c r="Q2873" s="27" t="s">
        <v>3812</v>
      </c>
      <c r="R2873" s="31">
        <f>VLOOKUP(Q2873,[1]Страна!D$1:F$120,2,FALSE)</f>
        <v>0.05</v>
      </c>
      <c r="S2873" s="32" t="s">
        <v>28</v>
      </c>
      <c r="T2873" s="27" t="str">
        <f>VLOOKUP(S2873,[1]Страна!$A$2:$B$246,2,0)</f>
        <v>КИТАЙ</v>
      </c>
      <c r="W2873" s="34"/>
      <c r="X2873" s="35"/>
      <c r="Y2873" s="35"/>
      <c r="Z2873" s="36"/>
      <c r="AA2873" s="37"/>
      <c r="AB2873" s="38"/>
      <c r="AC2873" s="39"/>
    </row>
    <row r="2874" spans="1:29" ht="10.5" customHeight="1">
      <c r="A2874" s="25">
        <v>218332</v>
      </c>
      <c r="B2874" s="26" t="s">
        <v>3823</v>
      </c>
      <c r="C2874" s="27">
        <v>1</v>
      </c>
      <c r="D2874" s="27" t="s">
        <v>26</v>
      </c>
      <c r="E2874" s="28">
        <v>706</v>
      </c>
      <c r="F2874" s="28">
        <v>706</v>
      </c>
      <c r="G2874" s="28">
        <v>35.300000000000004</v>
      </c>
      <c r="H2874" s="28">
        <v>0.78</v>
      </c>
      <c r="I2874" s="28">
        <v>0.79</v>
      </c>
      <c r="J2874" s="29">
        <v>8.4550000000000007E-3</v>
      </c>
      <c r="K2874" s="28">
        <v>0.78</v>
      </c>
      <c r="L2874" s="28">
        <v>0.79</v>
      </c>
      <c r="M2874" s="29">
        <f>C2874*J2874</f>
        <v>8.4550000000000007E-3</v>
      </c>
      <c r="N2874" s="30">
        <v>4714033260930</v>
      </c>
      <c r="O2874" s="27">
        <v>42</v>
      </c>
      <c r="P2874" s="27">
        <v>4202</v>
      </c>
      <c r="Q2874" s="27" t="s">
        <v>3812</v>
      </c>
      <c r="R2874" s="31">
        <f>VLOOKUP(Q2874,[1]Страна!D$1:F$120,2,FALSE)</f>
        <v>0.05</v>
      </c>
      <c r="S2874" s="32" t="s">
        <v>28</v>
      </c>
      <c r="T2874" s="27" t="str">
        <f>VLOOKUP(S2874,[1]Страна!$A$2:$B$246,2,0)</f>
        <v>КИТАЙ</v>
      </c>
      <c r="W2874" s="34"/>
      <c r="X2874" s="35"/>
      <c r="Y2874" s="35"/>
      <c r="Z2874" s="36"/>
      <c r="AA2874" s="37"/>
      <c r="AB2874" s="38"/>
      <c r="AC2874" s="39"/>
    </row>
    <row r="2875" spans="1:29" ht="10.5" customHeight="1">
      <c r="A2875" s="25">
        <v>202203</v>
      </c>
      <c r="B2875" s="26" t="s">
        <v>3824</v>
      </c>
      <c r="C2875" s="27">
        <v>1</v>
      </c>
      <c r="D2875" s="27" t="s">
        <v>26</v>
      </c>
      <c r="E2875" s="28">
        <v>680</v>
      </c>
      <c r="F2875" s="28">
        <v>680</v>
      </c>
      <c r="G2875" s="28">
        <v>34</v>
      </c>
      <c r="H2875" s="28">
        <v>0.4</v>
      </c>
      <c r="I2875" s="28">
        <v>0.45</v>
      </c>
      <c r="J2875" s="29">
        <v>6.45E-3</v>
      </c>
      <c r="K2875" s="28">
        <v>0.4</v>
      </c>
      <c r="L2875" s="28">
        <v>0.45</v>
      </c>
      <c r="M2875" s="29">
        <f>C2875*J2875</f>
        <v>6.45E-3</v>
      </c>
      <c r="N2875" s="30">
        <v>4714033260961</v>
      </c>
      <c r="O2875" s="27">
        <v>42</v>
      </c>
      <c r="P2875" s="27">
        <v>4202</v>
      </c>
      <c r="Q2875" s="27" t="s">
        <v>3812</v>
      </c>
      <c r="R2875" s="31">
        <f>VLOOKUP(Q2875,[1]Страна!D$1:F$120,2,FALSE)</f>
        <v>0.05</v>
      </c>
      <c r="S2875" s="32" t="s">
        <v>28</v>
      </c>
      <c r="T2875" s="27" t="str">
        <f>VLOOKUP(S2875,[1]Страна!$A$2:$B$246,2,0)</f>
        <v>КИТАЙ</v>
      </c>
      <c r="W2875" s="34"/>
      <c r="X2875" s="35"/>
      <c r="Y2875" s="35"/>
      <c r="Z2875" s="36"/>
      <c r="AA2875" s="37"/>
      <c r="AB2875" s="38"/>
      <c r="AC2875" s="39"/>
    </row>
    <row r="2876" spans="1:29" ht="10.5" customHeight="1">
      <c r="A2876" s="25">
        <v>133443</v>
      </c>
      <c r="B2876" s="26" t="s">
        <v>3825</v>
      </c>
      <c r="C2876" s="27">
        <v>1</v>
      </c>
      <c r="D2876" s="27" t="s">
        <v>26</v>
      </c>
      <c r="E2876" s="28">
        <v>468</v>
      </c>
      <c r="F2876" s="28">
        <f>C2876*E2876</f>
        <v>468</v>
      </c>
      <c r="G2876" s="28">
        <f>F2876*R2876</f>
        <v>23.400000000000002</v>
      </c>
      <c r="H2876" s="28">
        <v>0.63</v>
      </c>
      <c r="I2876" s="28">
        <v>0.64</v>
      </c>
      <c r="J2876" s="29">
        <v>4.2240000000000003E-3</v>
      </c>
      <c r="K2876" s="28">
        <f>H2876*C2876</f>
        <v>0.63</v>
      </c>
      <c r="L2876" s="28">
        <f>I2876*C2876</f>
        <v>0.64</v>
      </c>
      <c r="M2876" s="29">
        <f>J2876*C2876</f>
        <v>4.2240000000000003E-3</v>
      </c>
      <c r="N2876" s="30" t="s">
        <v>3826</v>
      </c>
      <c r="O2876" s="27">
        <v>42</v>
      </c>
      <c r="P2876" s="27">
        <v>4202</v>
      </c>
      <c r="Q2876" s="27" t="s">
        <v>3812</v>
      </c>
      <c r="R2876" s="31">
        <f>VLOOKUP(Q2876,[1]Страна!D$1:F$120,2,FALSE)</f>
        <v>0.05</v>
      </c>
      <c r="S2876" s="32" t="s">
        <v>28</v>
      </c>
      <c r="T2876" s="27" t="str">
        <f>VLOOKUP(S2876,[1]Страна!$A$2:$B$246,2,0)</f>
        <v>КИТАЙ</v>
      </c>
      <c r="W2876" s="34"/>
      <c r="X2876" s="35"/>
      <c r="Y2876" s="35"/>
      <c r="Z2876" s="36"/>
      <c r="AA2876" s="37"/>
      <c r="AB2876" s="38"/>
      <c r="AC2876" s="39"/>
    </row>
    <row r="2877" spans="1:29" ht="10.5" customHeight="1">
      <c r="A2877" s="25">
        <v>202202</v>
      </c>
      <c r="B2877" s="26" t="s">
        <v>3827</v>
      </c>
      <c r="C2877" s="27">
        <v>1</v>
      </c>
      <c r="D2877" s="27" t="s">
        <v>26</v>
      </c>
      <c r="E2877" s="28">
        <v>421</v>
      </c>
      <c r="F2877" s="28">
        <v>421</v>
      </c>
      <c r="G2877" s="28">
        <v>21.05</v>
      </c>
      <c r="H2877" s="28">
        <v>0.63</v>
      </c>
      <c r="I2877" s="28">
        <v>0.64</v>
      </c>
      <c r="J2877" s="29">
        <v>5.1200000000000004E-3</v>
      </c>
      <c r="K2877" s="28">
        <v>0.63</v>
      </c>
      <c r="L2877" s="28">
        <v>0.64</v>
      </c>
      <c r="M2877" s="29">
        <f>C2877*J2877</f>
        <v>5.1200000000000004E-3</v>
      </c>
      <c r="N2877" s="30">
        <v>4714033260428</v>
      </c>
      <c r="O2877" s="27">
        <v>42</v>
      </c>
      <c r="P2877" s="27">
        <v>4202</v>
      </c>
      <c r="Q2877" s="27" t="s">
        <v>3812</v>
      </c>
      <c r="R2877" s="31">
        <f>VLOOKUP(Q2877,[1]Страна!D$1:F$120,2,FALSE)</f>
        <v>0.05</v>
      </c>
      <c r="S2877" s="32" t="s">
        <v>28</v>
      </c>
      <c r="T2877" s="27" t="str">
        <f>VLOOKUP(S2877,[1]Страна!$A$2:$B$246,2,0)</f>
        <v>КИТАЙ</v>
      </c>
      <c r="W2877" s="34"/>
      <c r="X2877" s="35"/>
      <c r="Y2877" s="35"/>
      <c r="Z2877" s="36"/>
      <c r="AA2877" s="37"/>
      <c r="AB2877" s="38"/>
      <c r="AC2877" s="39"/>
    </row>
    <row r="2878" spans="1:29" ht="10.5" customHeight="1">
      <c r="A2878" s="25">
        <v>164902</v>
      </c>
      <c r="B2878" s="26" t="s">
        <v>3828</v>
      </c>
      <c r="C2878" s="27">
        <v>1</v>
      </c>
      <c r="D2878" s="27" t="s">
        <v>26</v>
      </c>
      <c r="E2878" s="28">
        <v>604</v>
      </c>
      <c r="F2878" s="28">
        <v>604</v>
      </c>
      <c r="G2878" s="28">
        <v>30.200000000000003</v>
      </c>
      <c r="H2878" s="28">
        <v>0.4</v>
      </c>
      <c r="I2878" s="28">
        <v>0.45</v>
      </c>
      <c r="J2878" s="29">
        <v>1.0751999999999999E-2</v>
      </c>
      <c r="K2878" s="28">
        <v>0.4</v>
      </c>
      <c r="L2878" s="28">
        <v>0.45</v>
      </c>
      <c r="M2878" s="29">
        <f>C2878*J2878</f>
        <v>1.0751999999999999E-2</v>
      </c>
      <c r="N2878" s="30">
        <v>6906327060144</v>
      </c>
      <c r="O2878" s="27">
        <v>42</v>
      </c>
      <c r="P2878" s="27">
        <v>4202</v>
      </c>
      <c r="Q2878" s="27" t="s">
        <v>3812</v>
      </c>
      <c r="R2878" s="31">
        <f>VLOOKUP(Q2878,[1]Страна!D$1:F$120,2,FALSE)</f>
        <v>0.05</v>
      </c>
      <c r="S2878" s="32" t="s">
        <v>28</v>
      </c>
      <c r="T2878" s="27" t="str">
        <f>VLOOKUP(S2878,[1]Страна!$A$2:$B$246,2,0)</f>
        <v>КИТАЙ</v>
      </c>
      <c r="W2878" s="34"/>
      <c r="X2878" s="35"/>
      <c r="Y2878" s="35"/>
      <c r="Z2878" s="36"/>
      <c r="AA2878" s="37"/>
      <c r="AB2878" s="38"/>
      <c r="AC2878" s="39"/>
    </row>
    <row r="2879" spans="1:29" ht="10.5" customHeight="1">
      <c r="A2879" s="41">
        <v>133444</v>
      </c>
      <c r="B2879" s="42" t="s">
        <v>3829</v>
      </c>
      <c r="C2879" s="43">
        <v>2</v>
      </c>
      <c r="D2879" s="44" t="s">
        <v>26</v>
      </c>
      <c r="E2879" s="45">
        <v>519</v>
      </c>
      <c r="F2879" s="45">
        <v>1038</v>
      </c>
      <c r="G2879" s="46">
        <v>51.900000000000006</v>
      </c>
      <c r="H2879" s="46">
        <v>0.04</v>
      </c>
      <c r="I2879" s="46">
        <v>0.1</v>
      </c>
      <c r="J2879" s="47">
        <v>4.2240000000000003E-3</v>
      </c>
      <c r="K2879" s="46">
        <v>0.08</v>
      </c>
      <c r="L2879" s="46">
        <v>0.2</v>
      </c>
      <c r="M2879" s="47">
        <v>8.4480000000000006E-3</v>
      </c>
      <c r="N2879" s="48" t="s">
        <v>3830</v>
      </c>
      <c r="O2879" s="49">
        <v>42</v>
      </c>
      <c r="P2879" s="49">
        <v>4202</v>
      </c>
      <c r="Q2879" s="49" t="s">
        <v>3819</v>
      </c>
      <c r="R2879" s="50">
        <v>0.05</v>
      </c>
      <c r="S2879" s="51" t="s">
        <v>28</v>
      </c>
      <c r="T2879" s="27" t="str">
        <f>VLOOKUP(S2879,[1]Страна!$A$2:$B$246,2,0)</f>
        <v>КИТАЙ</v>
      </c>
      <c r="W2879" s="34"/>
      <c r="X2879" s="35"/>
      <c r="Y2879" s="35"/>
      <c r="Z2879" s="36"/>
      <c r="AA2879" s="37"/>
      <c r="AB2879" s="38"/>
      <c r="AC2879" s="39"/>
    </row>
    <row r="2880" spans="1:29" ht="10.5" customHeight="1">
      <c r="A2880" s="25">
        <v>164912</v>
      </c>
      <c r="B2880" s="26" t="s">
        <v>3831</v>
      </c>
      <c r="C2880" s="27">
        <v>1</v>
      </c>
      <c r="D2880" s="27" t="s">
        <v>26</v>
      </c>
      <c r="E2880" s="28">
        <v>451</v>
      </c>
      <c r="F2880" s="28">
        <v>451</v>
      </c>
      <c r="G2880" s="28">
        <v>22.55</v>
      </c>
      <c r="H2880" s="28">
        <v>0.63</v>
      </c>
      <c r="I2880" s="28">
        <v>0.64</v>
      </c>
      <c r="J2880" s="29">
        <v>8.5140000000000007E-3</v>
      </c>
      <c r="K2880" s="28">
        <v>0.63</v>
      </c>
      <c r="L2880" s="28">
        <v>0.64</v>
      </c>
      <c r="M2880" s="29">
        <f>C2880*J2880</f>
        <v>8.5140000000000007E-3</v>
      </c>
      <c r="N2880" s="30">
        <v>4714033260985</v>
      </c>
      <c r="O2880" s="27">
        <v>42</v>
      </c>
      <c r="P2880" s="27">
        <v>4202</v>
      </c>
      <c r="Q2880" s="27" t="s">
        <v>3812</v>
      </c>
      <c r="R2880" s="31">
        <f>VLOOKUP(Q2880,[1]Страна!D$1:F$120,2,FALSE)</f>
        <v>0.05</v>
      </c>
      <c r="S2880" s="32" t="s">
        <v>28</v>
      </c>
      <c r="T2880" s="27" t="str">
        <f>VLOOKUP(S2880,[1]Страна!$A$2:$B$246,2,0)</f>
        <v>КИТАЙ</v>
      </c>
      <c r="W2880" s="40"/>
      <c r="X2880" s="35"/>
      <c r="Y2880" s="35"/>
      <c r="Z2880" s="36"/>
      <c r="AA2880" s="37"/>
      <c r="AB2880" s="38"/>
      <c r="AC2880" s="39"/>
    </row>
    <row r="2881" spans="1:29" ht="10.5" customHeight="1">
      <c r="A2881" s="41">
        <v>238645</v>
      </c>
      <c r="B2881" s="42" t="s">
        <v>3832</v>
      </c>
      <c r="C2881" s="43">
        <v>1</v>
      </c>
      <c r="D2881" s="44" t="s">
        <v>26</v>
      </c>
      <c r="E2881" s="45">
        <v>2006</v>
      </c>
      <c r="F2881" s="45">
        <v>2006</v>
      </c>
      <c r="G2881" s="46">
        <v>100.30000000000001</v>
      </c>
      <c r="H2881" s="46">
        <v>2.5</v>
      </c>
      <c r="I2881" s="46">
        <v>3</v>
      </c>
      <c r="J2881" s="47">
        <v>4.5177000000000002E-2</v>
      </c>
      <c r="K2881" s="46">
        <v>2.5</v>
      </c>
      <c r="L2881" s="46">
        <v>3</v>
      </c>
      <c r="M2881" s="47">
        <v>4.5177000000000002E-2</v>
      </c>
      <c r="N2881" s="48" t="s">
        <v>3833</v>
      </c>
      <c r="O2881" s="49">
        <v>85</v>
      </c>
      <c r="P2881" s="49">
        <v>8516</v>
      </c>
      <c r="Q2881" s="49" t="s">
        <v>97</v>
      </c>
      <c r="R2881" s="50">
        <v>0.05</v>
      </c>
      <c r="S2881" s="51" t="s">
        <v>28</v>
      </c>
      <c r="T2881" s="27" t="str">
        <f>VLOOKUP(S2881,[1]Страна!$A$2:$B$246,2,0)</f>
        <v>КИТАЙ</v>
      </c>
      <c r="W2881" s="34"/>
      <c r="X2881" s="35"/>
      <c r="Y2881" s="35"/>
      <c r="Z2881" s="36"/>
      <c r="AA2881" s="37"/>
      <c r="AB2881" s="38"/>
      <c r="AC2881" s="39"/>
    </row>
    <row r="2882" spans="1:29" ht="10.5" customHeight="1">
      <c r="A2882" s="25">
        <v>35679</v>
      </c>
      <c r="B2882" s="26" t="s">
        <v>3834</v>
      </c>
      <c r="C2882" s="27">
        <v>1</v>
      </c>
      <c r="D2882" s="27" t="s">
        <v>1009</v>
      </c>
      <c r="E2882" s="28">
        <v>2208</v>
      </c>
      <c r="F2882" s="28">
        <v>2208</v>
      </c>
      <c r="G2882" s="28">
        <v>110.4</v>
      </c>
      <c r="H2882" s="28">
        <v>2.74</v>
      </c>
      <c r="I2882" s="28">
        <v>3</v>
      </c>
      <c r="J2882" s="29">
        <v>1.0546E-2</v>
      </c>
      <c r="K2882" s="28">
        <v>2.74</v>
      </c>
      <c r="L2882" s="28">
        <v>3</v>
      </c>
      <c r="M2882" s="29">
        <f>C2882*J2882</f>
        <v>1.0546E-2</v>
      </c>
      <c r="N2882" s="30">
        <v>4895156835134</v>
      </c>
      <c r="O2882" s="27">
        <v>85</v>
      </c>
      <c r="P2882" s="27">
        <v>8516</v>
      </c>
      <c r="Q2882" s="27" t="s">
        <v>97</v>
      </c>
      <c r="R2882" s="31">
        <f>VLOOKUP(Q2882,[1]Страна!D$1:F$120,2,FALSE)</f>
        <v>0.05</v>
      </c>
      <c r="S2882" s="32" t="s">
        <v>28</v>
      </c>
      <c r="T2882" s="27" t="str">
        <f>VLOOKUP(S2882,[1]Страна!$A$2:$B$246,2,0)</f>
        <v>КИТАЙ</v>
      </c>
      <c r="W2882" s="40"/>
      <c r="X2882" s="35"/>
      <c r="Y2882" s="35"/>
      <c r="Z2882" s="36"/>
      <c r="AA2882" s="37"/>
      <c r="AB2882" s="38"/>
      <c r="AC2882" s="39"/>
    </row>
    <row r="2883" spans="1:29" ht="10.5" customHeight="1">
      <c r="A2883" s="25">
        <v>35680</v>
      </c>
      <c r="B2883" s="26" t="s">
        <v>3835</v>
      </c>
      <c r="C2883" s="27">
        <v>2</v>
      </c>
      <c r="D2883" s="27" t="s">
        <v>1009</v>
      </c>
      <c r="E2883" s="28">
        <v>2494</v>
      </c>
      <c r="F2883" s="28">
        <v>4988</v>
      </c>
      <c r="G2883" s="28">
        <v>249.4</v>
      </c>
      <c r="H2883" s="28">
        <v>2.7</v>
      </c>
      <c r="I2883" s="28">
        <v>3</v>
      </c>
      <c r="J2883" s="29">
        <v>3.1736E-2</v>
      </c>
      <c r="K2883" s="28">
        <v>5.4</v>
      </c>
      <c r="L2883" s="28">
        <v>6</v>
      </c>
      <c r="M2883" s="29">
        <f>C2883*J2883</f>
        <v>6.3472000000000001E-2</v>
      </c>
      <c r="N2883" s="30">
        <v>4895156835141</v>
      </c>
      <c r="O2883" s="27">
        <v>85</v>
      </c>
      <c r="P2883" s="27">
        <v>8516</v>
      </c>
      <c r="Q2883" s="27" t="s">
        <v>97</v>
      </c>
      <c r="R2883" s="31">
        <f>VLOOKUP(Q2883,[1]Страна!D$1:F$120,2,FALSE)</f>
        <v>0.05</v>
      </c>
      <c r="S2883" s="32" t="s">
        <v>28</v>
      </c>
      <c r="T2883" s="27" t="str">
        <f>VLOOKUP(S2883,[1]Страна!$A$2:$B$246,2,0)</f>
        <v>КИТАЙ</v>
      </c>
      <c r="W2883" s="34"/>
      <c r="X2883" s="35"/>
      <c r="Y2883" s="35"/>
      <c r="Z2883" s="36"/>
      <c r="AA2883" s="37"/>
      <c r="AB2883" s="38"/>
      <c r="AC2883" s="39"/>
    </row>
    <row r="2884" spans="1:29" ht="10.5" customHeight="1">
      <c r="A2884" s="25">
        <v>218025</v>
      </c>
      <c r="B2884" s="26" t="s">
        <v>3836</v>
      </c>
      <c r="C2884" s="27">
        <v>5</v>
      </c>
      <c r="D2884" s="27" t="s">
        <v>26</v>
      </c>
      <c r="E2884" s="28">
        <v>2125</v>
      </c>
      <c r="F2884" s="28">
        <v>10625</v>
      </c>
      <c r="G2884" s="28">
        <v>531.25</v>
      </c>
      <c r="H2884" s="28">
        <v>3.3</v>
      </c>
      <c r="I2884" s="28">
        <v>3.5</v>
      </c>
      <c r="J2884" s="29">
        <v>1.8502000000000001E-2</v>
      </c>
      <c r="K2884" s="28">
        <v>16.5</v>
      </c>
      <c r="L2884" s="28">
        <v>17.5</v>
      </c>
      <c r="M2884" s="29">
        <f>C2884*J2884</f>
        <v>9.2510000000000009E-2</v>
      </c>
      <c r="N2884" s="30">
        <v>4895156882480</v>
      </c>
      <c r="O2884" s="27">
        <v>85</v>
      </c>
      <c r="P2884" s="27">
        <v>8516</v>
      </c>
      <c r="Q2884" s="27" t="s">
        <v>97</v>
      </c>
      <c r="R2884" s="31">
        <f>VLOOKUP(Q2884,[1]Страна!D$1:F$120,2,FALSE)</f>
        <v>0.05</v>
      </c>
      <c r="S2884" s="32" t="s">
        <v>28</v>
      </c>
      <c r="T2884" s="27" t="str">
        <f>VLOOKUP(S2884,[1]Страна!$A$2:$B$246,2,0)</f>
        <v>КИТАЙ</v>
      </c>
      <c r="W2884" s="34"/>
      <c r="X2884" s="35"/>
      <c r="Y2884" s="35"/>
      <c r="Z2884" s="36"/>
      <c r="AA2884" s="37"/>
      <c r="AB2884" s="38"/>
      <c r="AC2884" s="39"/>
    </row>
    <row r="2885" spans="1:29" ht="10.5" customHeight="1">
      <c r="A2885" s="25">
        <v>218026</v>
      </c>
      <c r="B2885" s="26" t="s">
        <v>3837</v>
      </c>
      <c r="C2885" s="27">
        <v>3</v>
      </c>
      <c r="D2885" s="27" t="s">
        <v>26</v>
      </c>
      <c r="E2885" s="28">
        <v>2125</v>
      </c>
      <c r="F2885" s="28">
        <v>6375</v>
      </c>
      <c r="G2885" s="28">
        <v>318.75</v>
      </c>
      <c r="H2885" s="28">
        <v>2.7</v>
      </c>
      <c r="I2885" s="28">
        <v>3</v>
      </c>
      <c r="J2885" s="29">
        <v>1.8502000000000001E-2</v>
      </c>
      <c r="K2885" s="28">
        <v>8.1000000000000014</v>
      </c>
      <c r="L2885" s="28">
        <v>9</v>
      </c>
      <c r="M2885" s="29">
        <f>C2885*J2885</f>
        <v>5.5506E-2</v>
      </c>
      <c r="N2885" s="30">
        <v>4895156883630</v>
      </c>
      <c r="O2885" s="27">
        <v>85</v>
      </c>
      <c r="P2885" s="27">
        <v>8516</v>
      </c>
      <c r="Q2885" s="27" t="s">
        <v>97</v>
      </c>
      <c r="R2885" s="31">
        <f>VLOOKUP(Q2885,[1]Страна!D$1:F$120,2,FALSE)</f>
        <v>0.05</v>
      </c>
      <c r="S2885" s="32" t="s">
        <v>28</v>
      </c>
      <c r="T2885" s="27" t="str">
        <f>VLOOKUP(S2885,[1]Страна!$A$2:$B$246,2,0)</f>
        <v>КИТАЙ</v>
      </c>
      <c r="W2885" s="34"/>
      <c r="X2885" s="35"/>
      <c r="Y2885" s="35"/>
      <c r="Z2885" s="36"/>
      <c r="AA2885" s="37"/>
      <c r="AB2885" s="38"/>
      <c r="AC2885" s="39"/>
    </row>
    <row r="2886" spans="1:29" ht="10.5" customHeight="1">
      <c r="A2886" s="25">
        <v>218910</v>
      </c>
      <c r="B2886" s="26" t="s">
        <v>3838</v>
      </c>
      <c r="C2886" s="27">
        <v>1</v>
      </c>
      <c r="D2886" s="27" t="s">
        <v>26</v>
      </c>
      <c r="E2886" s="28">
        <v>1726</v>
      </c>
      <c r="F2886" s="28">
        <v>1726</v>
      </c>
      <c r="G2886" s="28">
        <v>86.3</v>
      </c>
      <c r="H2886" s="28">
        <v>1.94</v>
      </c>
      <c r="I2886" s="28">
        <v>2.39</v>
      </c>
      <c r="J2886" s="29">
        <v>1.6038E-2</v>
      </c>
      <c r="K2886" s="28">
        <v>1.94</v>
      </c>
      <c r="L2886" s="28">
        <v>2.39</v>
      </c>
      <c r="M2886" s="29">
        <v>1.6038E-2</v>
      </c>
      <c r="N2886" s="30">
        <v>4895156883654</v>
      </c>
      <c r="O2886" s="27">
        <v>85</v>
      </c>
      <c r="P2886" s="27">
        <v>8516</v>
      </c>
      <c r="Q2886" s="27" t="s">
        <v>97</v>
      </c>
      <c r="R2886" s="31">
        <f>VLOOKUP(Q2886,[1]Страна!D$1:F$120,2,FALSE)</f>
        <v>0.05</v>
      </c>
      <c r="S2886" s="32" t="s">
        <v>28</v>
      </c>
      <c r="T2886" s="27" t="str">
        <f>VLOOKUP(S2886,[1]Страна!$A$2:$B$246,2,0)</f>
        <v>КИТАЙ</v>
      </c>
      <c r="W2886" s="34"/>
      <c r="X2886" s="35"/>
      <c r="Y2886" s="35"/>
      <c r="Z2886" s="36"/>
      <c r="AA2886" s="37"/>
      <c r="AB2886" s="38"/>
      <c r="AC2886" s="39"/>
    </row>
    <row r="2887" spans="1:29" ht="10.5" customHeight="1">
      <c r="A2887" s="25">
        <v>218359</v>
      </c>
      <c r="B2887" s="26" t="s">
        <v>3839</v>
      </c>
      <c r="C2887" s="27">
        <v>7</v>
      </c>
      <c r="D2887" s="27" t="s">
        <v>26</v>
      </c>
      <c r="E2887" s="28">
        <v>2023</v>
      </c>
      <c r="F2887" s="28">
        <v>14161</v>
      </c>
      <c r="G2887" s="28">
        <v>708.05000000000007</v>
      </c>
      <c r="H2887" s="28">
        <v>2.9</v>
      </c>
      <c r="I2887" s="28">
        <v>3.2</v>
      </c>
      <c r="J2887" s="29">
        <v>1.6038E-2</v>
      </c>
      <c r="K2887" s="28">
        <v>20.3</v>
      </c>
      <c r="L2887" s="28">
        <v>22.400000000000002</v>
      </c>
      <c r="M2887" s="29">
        <f>C2887*J2887</f>
        <v>0.112266</v>
      </c>
      <c r="N2887" s="30">
        <v>0</v>
      </c>
      <c r="O2887" s="27">
        <v>85</v>
      </c>
      <c r="P2887" s="27">
        <v>8516</v>
      </c>
      <c r="Q2887" s="27" t="s">
        <v>97</v>
      </c>
      <c r="R2887" s="31">
        <f>VLOOKUP(Q2887,[1]Страна!D$1:F$120,2,FALSE)</f>
        <v>0.05</v>
      </c>
      <c r="S2887" s="32" t="s">
        <v>28</v>
      </c>
      <c r="T2887" s="27" t="str">
        <f>VLOOKUP(S2887,[1]Страна!$A$2:$B$246,2,0)</f>
        <v>КИТАЙ</v>
      </c>
      <c r="W2887" s="34"/>
      <c r="X2887" s="35"/>
      <c r="Y2887" s="35"/>
      <c r="Z2887" s="36"/>
      <c r="AA2887" s="37"/>
      <c r="AB2887" s="38"/>
      <c r="AC2887" s="39"/>
    </row>
    <row r="2888" spans="1:29" ht="10.5" customHeight="1">
      <c r="A2888" s="25">
        <v>239704</v>
      </c>
      <c r="B2888" s="26" t="s">
        <v>3840</v>
      </c>
      <c r="C2888" s="27">
        <v>1</v>
      </c>
      <c r="D2888" s="27" t="s">
        <v>26</v>
      </c>
      <c r="E2888" s="28">
        <v>1279</v>
      </c>
      <c r="F2888" s="28">
        <v>1279</v>
      </c>
      <c r="G2888" s="28">
        <v>63.95</v>
      </c>
      <c r="H2888" s="28">
        <v>3</v>
      </c>
      <c r="I2888" s="28">
        <v>3.5</v>
      </c>
      <c r="J2888" s="29">
        <v>2.3345000000000001E-2</v>
      </c>
      <c r="K2888" s="28">
        <v>3</v>
      </c>
      <c r="L2888" s="28">
        <v>3.5</v>
      </c>
      <c r="M2888" s="29">
        <v>2.3345000000000001E-2</v>
      </c>
      <c r="N2888" s="30" t="s">
        <v>3841</v>
      </c>
      <c r="O2888" s="27">
        <v>85</v>
      </c>
      <c r="P2888" s="27">
        <v>8516</v>
      </c>
      <c r="Q2888" s="27" t="s">
        <v>97</v>
      </c>
      <c r="R2888" s="31">
        <v>0.05</v>
      </c>
      <c r="S2888" s="32" t="s">
        <v>28</v>
      </c>
      <c r="T2888" s="27" t="str">
        <f>VLOOKUP(S2888,[1]Страна!$A$2:$B$246,2,0)</f>
        <v>КИТАЙ</v>
      </c>
      <c r="W2888" s="34"/>
      <c r="X2888" s="35"/>
      <c r="Y2888" s="35"/>
      <c r="Z2888" s="36"/>
      <c r="AA2888" s="37"/>
      <c r="AB2888" s="38"/>
      <c r="AC2888" s="39"/>
    </row>
    <row r="2889" spans="1:29" ht="10.5" customHeight="1">
      <c r="A2889" s="25">
        <v>218911</v>
      </c>
      <c r="B2889" s="26" t="s">
        <v>3842</v>
      </c>
      <c r="C2889" s="27">
        <v>1</v>
      </c>
      <c r="D2889" s="27" t="s">
        <v>26</v>
      </c>
      <c r="E2889" s="28">
        <v>3154</v>
      </c>
      <c r="F2889" s="28">
        <v>3154</v>
      </c>
      <c r="G2889" s="28">
        <v>157.70000000000002</v>
      </c>
      <c r="H2889" s="28">
        <v>1.5</v>
      </c>
      <c r="I2889" s="28">
        <v>2</v>
      </c>
      <c r="J2889" s="29">
        <v>2.8559999999999999E-2</v>
      </c>
      <c r="K2889" s="28">
        <v>1.5</v>
      </c>
      <c r="L2889" s="28">
        <v>2</v>
      </c>
      <c r="M2889" s="29">
        <f>C2889*J2889</f>
        <v>2.8559999999999999E-2</v>
      </c>
      <c r="N2889" s="30">
        <v>4895156857433</v>
      </c>
      <c r="O2889" s="27">
        <v>85</v>
      </c>
      <c r="P2889" s="27">
        <v>8516</v>
      </c>
      <c r="Q2889" s="27" t="s">
        <v>97</v>
      </c>
      <c r="R2889" s="31">
        <f>VLOOKUP(Q2889,[1]Страна!D$1:F$120,2,FALSE)</f>
        <v>0.05</v>
      </c>
      <c r="S2889" s="32" t="s">
        <v>28</v>
      </c>
      <c r="T2889" s="27" t="str">
        <f>VLOOKUP(S2889,[1]Страна!$A$2:$B$246,2,0)</f>
        <v>КИТАЙ</v>
      </c>
      <c r="W2889" s="40"/>
      <c r="X2889" s="35"/>
      <c r="Y2889" s="35"/>
      <c r="Z2889" s="36"/>
      <c r="AA2889" s="37"/>
      <c r="AB2889" s="38"/>
      <c r="AC2889" s="39"/>
    </row>
    <row r="2890" spans="1:29" ht="10.5" customHeight="1">
      <c r="A2890" s="25">
        <v>218917</v>
      </c>
      <c r="B2890" s="26" t="s">
        <v>3843</v>
      </c>
      <c r="C2890" s="27">
        <v>1</v>
      </c>
      <c r="D2890" s="27" t="s">
        <v>26</v>
      </c>
      <c r="E2890" s="28">
        <v>1488</v>
      </c>
      <c r="F2890" s="28">
        <v>1488</v>
      </c>
      <c r="G2890" s="28">
        <v>74.400000000000006</v>
      </c>
      <c r="H2890" s="28">
        <v>1.3</v>
      </c>
      <c r="I2890" s="28">
        <v>1.8</v>
      </c>
      <c r="J2890" s="29">
        <v>1.5625E-2</v>
      </c>
      <c r="K2890" s="28">
        <v>1.3</v>
      </c>
      <c r="L2890" s="28">
        <v>1.8</v>
      </c>
      <c r="M2890" s="29">
        <v>1.5625E-2</v>
      </c>
      <c r="N2890" s="30">
        <v>4610012356345</v>
      </c>
      <c r="O2890" s="27">
        <v>85</v>
      </c>
      <c r="P2890" s="27">
        <v>8516</v>
      </c>
      <c r="Q2890" s="27" t="s">
        <v>97</v>
      </c>
      <c r="R2890" s="31">
        <f>VLOOKUP(Q2890,[1]Страна!D$1:F$120,2,FALSE)</f>
        <v>0.05</v>
      </c>
      <c r="S2890" s="32" t="s">
        <v>47</v>
      </c>
      <c r="T2890" s="27" t="str">
        <f>VLOOKUP(S2890,[1]Страна!$A$2:$B$246,2,0)</f>
        <v>РОССИЯ</v>
      </c>
      <c r="W2890" s="34"/>
      <c r="X2890" s="35"/>
      <c r="Y2890" s="35"/>
      <c r="Z2890" s="36"/>
      <c r="AA2890" s="37"/>
      <c r="AB2890" s="38"/>
      <c r="AC2890" s="39"/>
    </row>
    <row r="2891" spans="1:29" ht="10.5" customHeight="1">
      <c r="A2891" s="25">
        <v>41588</v>
      </c>
      <c r="B2891" s="26" t="s">
        <v>3844</v>
      </c>
      <c r="C2891" s="27">
        <v>1</v>
      </c>
      <c r="D2891" s="27" t="s">
        <v>26</v>
      </c>
      <c r="E2891" s="28">
        <v>25602</v>
      </c>
      <c r="F2891" s="28">
        <v>25602</v>
      </c>
      <c r="G2891" s="28">
        <v>0</v>
      </c>
      <c r="H2891" s="28">
        <v>38</v>
      </c>
      <c r="I2891" s="28">
        <v>40</v>
      </c>
      <c r="J2891" s="29">
        <v>0.38556000000000001</v>
      </c>
      <c r="K2891" s="28">
        <v>38</v>
      </c>
      <c r="L2891" s="28">
        <v>40</v>
      </c>
      <c r="M2891" s="29">
        <f>C2891*J2891</f>
        <v>0.38556000000000001</v>
      </c>
      <c r="N2891" s="30">
        <v>0</v>
      </c>
      <c r="O2891" s="27">
        <v>84</v>
      </c>
      <c r="P2891" s="27">
        <v>8451</v>
      </c>
      <c r="Q2891" s="27" t="s">
        <v>3845</v>
      </c>
      <c r="R2891" s="31">
        <f>VLOOKUP(Q2891,[1]Страна!D$1:F$120,2,FALSE)</f>
        <v>0</v>
      </c>
      <c r="S2891" s="32" t="s">
        <v>506</v>
      </c>
      <c r="T2891" s="27" t="str">
        <f>VLOOKUP(S2891,[1]Страна!$A$2:$B$246,2,0)</f>
        <v xml:space="preserve">СЛОВЕНИЯ </v>
      </c>
      <c r="W2891" s="34"/>
      <c r="X2891" s="35"/>
      <c r="Y2891" s="35"/>
      <c r="Z2891" s="36"/>
      <c r="AA2891" s="37"/>
      <c r="AB2891" s="38"/>
      <c r="AC2891" s="39"/>
    </row>
    <row r="2892" spans="1:29" ht="10.5" customHeight="1">
      <c r="A2892" s="25">
        <v>228057</v>
      </c>
      <c r="B2892" s="26" t="s">
        <v>3846</v>
      </c>
      <c r="C2892" s="27">
        <v>1</v>
      </c>
      <c r="D2892" s="27" t="s">
        <v>26</v>
      </c>
      <c r="E2892" s="28">
        <v>35938</v>
      </c>
      <c r="F2892" s="28">
        <v>35938</v>
      </c>
      <c r="G2892" s="28">
        <v>0</v>
      </c>
      <c r="H2892" s="28">
        <v>53</v>
      </c>
      <c r="I2892" s="28">
        <v>55</v>
      </c>
      <c r="J2892" s="29">
        <v>0.39</v>
      </c>
      <c r="K2892" s="28">
        <v>53</v>
      </c>
      <c r="L2892" s="28">
        <v>55</v>
      </c>
      <c r="M2892" s="29">
        <v>0.39</v>
      </c>
      <c r="N2892" s="30" t="s">
        <v>3847</v>
      </c>
      <c r="O2892" s="27">
        <v>84</v>
      </c>
      <c r="P2892" s="27">
        <v>8451</v>
      </c>
      <c r="Q2892" s="27" t="s">
        <v>3845</v>
      </c>
      <c r="R2892" s="31">
        <f>VLOOKUP(Q2892,[1]Страна!D$1:F$120,2,FALSE)</f>
        <v>0</v>
      </c>
      <c r="S2892" s="32" t="s">
        <v>506</v>
      </c>
      <c r="T2892" s="27" t="str">
        <f>VLOOKUP(S2892,[1]Страна!$A$2:$B$246,2,0)</f>
        <v xml:space="preserve">СЛОВЕНИЯ </v>
      </c>
      <c r="W2892" s="34"/>
      <c r="X2892" s="35"/>
      <c r="Y2892" s="35"/>
      <c r="Z2892" s="36"/>
      <c r="AA2892" s="37"/>
      <c r="AB2892" s="38"/>
      <c r="AC2892" s="39"/>
    </row>
    <row r="2893" spans="1:29" ht="10.5" customHeight="1">
      <c r="A2893" s="41">
        <v>228058</v>
      </c>
      <c r="B2893" s="42" t="s">
        <v>3848</v>
      </c>
      <c r="C2893" s="43">
        <v>1</v>
      </c>
      <c r="D2893" s="44" t="s">
        <v>26</v>
      </c>
      <c r="E2893" s="45">
        <v>39000</v>
      </c>
      <c r="F2893" s="45">
        <v>39000</v>
      </c>
      <c r="G2893" s="46">
        <v>0</v>
      </c>
      <c r="H2893" s="46">
        <v>53</v>
      </c>
      <c r="I2893" s="46">
        <v>55</v>
      </c>
      <c r="J2893" s="47">
        <v>0.38600000000000001</v>
      </c>
      <c r="K2893" s="46">
        <v>53</v>
      </c>
      <c r="L2893" s="46">
        <v>55</v>
      </c>
      <c r="M2893" s="47">
        <v>0.38600000000000001</v>
      </c>
      <c r="N2893" s="48" t="s">
        <v>3849</v>
      </c>
      <c r="O2893" s="49">
        <v>84</v>
      </c>
      <c r="P2893" s="49">
        <v>8451</v>
      </c>
      <c r="Q2893" s="49" t="s">
        <v>3845</v>
      </c>
      <c r="R2893" s="50">
        <v>0</v>
      </c>
      <c r="S2893" s="51" t="s">
        <v>506</v>
      </c>
      <c r="T2893" s="27" t="str">
        <f>VLOOKUP(S2893,[1]Страна!$A$2:$B$246,2,0)</f>
        <v xml:space="preserve">СЛОВЕНИЯ </v>
      </c>
      <c r="W2893" s="34"/>
      <c r="X2893" s="35"/>
      <c r="Y2893" s="35"/>
      <c r="Z2893" s="36"/>
      <c r="AA2893" s="37"/>
      <c r="AB2893" s="38"/>
      <c r="AC2893" s="39"/>
    </row>
    <row r="2894" spans="1:29" ht="10.5" customHeight="1">
      <c r="A2894" s="25">
        <v>184458</v>
      </c>
      <c r="B2894" s="26" t="s">
        <v>3850</v>
      </c>
      <c r="C2894" s="27">
        <v>1</v>
      </c>
      <c r="D2894" s="27" t="s">
        <v>26</v>
      </c>
      <c r="E2894" s="28">
        <v>2431</v>
      </c>
      <c r="F2894" s="28">
        <v>2431</v>
      </c>
      <c r="G2894" s="28">
        <v>121.55000000000001</v>
      </c>
      <c r="H2894" s="28">
        <v>2</v>
      </c>
      <c r="I2894" s="28">
        <v>2.2999999999999998</v>
      </c>
      <c r="J2894" s="29">
        <v>1.6632000000000001E-2</v>
      </c>
      <c r="K2894" s="28">
        <v>2</v>
      </c>
      <c r="L2894" s="28">
        <v>2</v>
      </c>
      <c r="M2894" s="29">
        <f>C2894*J2894</f>
        <v>1.6632000000000001E-2</v>
      </c>
      <c r="N2894" s="30">
        <v>5055539117267</v>
      </c>
      <c r="O2894" s="27">
        <v>85</v>
      </c>
      <c r="P2894" s="27">
        <v>8516</v>
      </c>
      <c r="Q2894" s="27" t="s">
        <v>97</v>
      </c>
      <c r="R2894" s="31">
        <f>VLOOKUP(Q2894,[1]Страна!D$1:F$120,2,FALSE)</f>
        <v>0.05</v>
      </c>
      <c r="S2894" s="32" t="s">
        <v>28</v>
      </c>
      <c r="T2894" s="27" t="str">
        <f>VLOOKUP(S2894,[1]Страна!$A$2:$B$246,2,0)</f>
        <v>КИТАЙ</v>
      </c>
      <c r="W2894" s="40"/>
      <c r="X2894" s="35"/>
      <c r="Y2894" s="35"/>
      <c r="Z2894" s="36"/>
      <c r="AA2894" s="37"/>
      <c r="AB2894" s="38"/>
      <c r="AC2894" s="39"/>
    </row>
    <row r="2895" spans="1:29" ht="10.5" customHeight="1">
      <c r="A2895" s="25">
        <v>218951</v>
      </c>
      <c r="B2895" s="26" t="s">
        <v>3851</v>
      </c>
      <c r="C2895" s="27">
        <v>1</v>
      </c>
      <c r="D2895" s="27" t="s">
        <v>26</v>
      </c>
      <c r="E2895" s="28">
        <v>589</v>
      </c>
      <c r="F2895" s="28">
        <v>589</v>
      </c>
      <c r="G2895" s="28">
        <v>29.450000000000003</v>
      </c>
      <c r="H2895" s="28">
        <v>0.32</v>
      </c>
      <c r="I2895" s="28">
        <v>0.4</v>
      </c>
      <c r="J2895" s="29">
        <v>7.4999999999999997E-3</v>
      </c>
      <c r="K2895" s="28">
        <v>0.32</v>
      </c>
      <c r="L2895" s="28">
        <v>0.4</v>
      </c>
      <c r="M2895" s="29">
        <f>C2895*J2895</f>
        <v>7.4999999999999997E-3</v>
      </c>
      <c r="N2895" s="30">
        <v>8693807229303</v>
      </c>
      <c r="O2895" s="27">
        <v>85</v>
      </c>
      <c r="P2895" s="27">
        <v>8516</v>
      </c>
      <c r="Q2895" s="27" t="s">
        <v>389</v>
      </c>
      <c r="R2895" s="31">
        <f>VLOOKUP(Q2895,[1]Страна!D$1:F$120,2,FALSE)</f>
        <v>0.05</v>
      </c>
      <c r="S2895" s="32" t="s">
        <v>28</v>
      </c>
      <c r="T2895" s="27" t="str">
        <f>VLOOKUP(S2895,[1]Страна!$A$2:$B$246,2,0)</f>
        <v>КИТАЙ</v>
      </c>
      <c r="W2895" s="34"/>
      <c r="X2895" s="35"/>
      <c r="Y2895" s="35"/>
      <c r="Z2895" s="36"/>
      <c r="AA2895" s="37"/>
      <c r="AB2895" s="38"/>
      <c r="AC2895" s="39"/>
    </row>
    <row r="2896" spans="1:29" ht="10.5" customHeight="1">
      <c r="A2896" s="25">
        <v>220599</v>
      </c>
      <c r="B2896" s="26" t="s">
        <v>3852</v>
      </c>
      <c r="C2896" s="27">
        <v>1</v>
      </c>
      <c r="D2896" s="27" t="s">
        <v>26</v>
      </c>
      <c r="E2896" s="28">
        <v>850</v>
      </c>
      <c r="F2896" s="28">
        <v>850</v>
      </c>
      <c r="G2896" s="28">
        <v>25.5</v>
      </c>
      <c r="H2896" s="28">
        <v>0.3</v>
      </c>
      <c r="I2896" s="28">
        <v>0.45</v>
      </c>
      <c r="J2896" s="29">
        <v>8.9899999999999997E-3</v>
      </c>
      <c r="K2896" s="28">
        <v>0.3</v>
      </c>
      <c r="L2896" s="28">
        <v>0.45</v>
      </c>
      <c r="M2896" s="29">
        <f>C2896*J2896</f>
        <v>8.9899999999999997E-3</v>
      </c>
      <c r="N2896" s="30">
        <v>8693807229303</v>
      </c>
      <c r="O2896" s="27">
        <v>85</v>
      </c>
      <c r="P2896" s="27">
        <v>8516</v>
      </c>
      <c r="Q2896" s="27" t="s">
        <v>3263</v>
      </c>
      <c r="R2896" s="31">
        <f>VLOOKUP(Q2896,[1]Страна!D$1:F$120,2,FALSE)</f>
        <v>0.03</v>
      </c>
      <c r="S2896" s="32" t="s">
        <v>28</v>
      </c>
      <c r="T2896" s="27" t="str">
        <f>VLOOKUP(S2896,[1]Страна!$A$2:$B$246,2,0)</f>
        <v>КИТАЙ</v>
      </c>
      <c r="W2896" s="34"/>
      <c r="X2896" s="35"/>
      <c r="Y2896" s="35"/>
      <c r="Z2896" s="36"/>
      <c r="AA2896" s="37"/>
      <c r="AB2896" s="38"/>
      <c r="AC2896" s="39"/>
    </row>
    <row r="2897" spans="1:29" ht="10.5" customHeight="1">
      <c r="A2897" s="25">
        <v>220601</v>
      </c>
      <c r="B2897" s="26" t="s">
        <v>3853</v>
      </c>
      <c r="C2897" s="27">
        <v>1</v>
      </c>
      <c r="D2897" s="27" t="s">
        <v>26</v>
      </c>
      <c r="E2897" s="28">
        <v>1224</v>
      </c>
      <c r="F2897" s="28">
        <v>1224</v>
      </c>
      <c r="G2897" s="28">
        <v>61.2</v>
      </c>
      <c r="H2897" s="28">
        <v>1.4</v>
      </c>
      <c r="I2897" s="28">
        <v>1.7</v>
      </c>
      <c r="J2897" s="29">
        <v>1.14E-2</v>
      </c>
      <c r="K2897" s="28">
        <v>1.4</v>
      </c>
      <c r="L2897" s="28">
        <v>1.7</v>
      </c>
      <c r="M2897" s="29">
        <f>C2897*J2897</f>
        <v>1.14E-2</v>
      </c>
      <c r="N2897" s="30">
        <v>8693807229327</v>
      </c>
      <c r="O2897" s="27">
        <v>85</v>
      </c>
      <c r="P2897" s="27">
        <v>8516</v>
      </c>
      <c r="Q2897" s="27" t="s">
        <v>389</v>
      </c>
      <c r="R2897" s="31">
        <f>VLOOKUP(Q2897,[1]Страна!D$1:F$120,2,FALSE)</f>
        <v>0.05</v>
      </c>
      <c r="S2897" s="32" t="s">
        <v>28</v>
      </c>
      <c r="T2897" s="27" t="str">
        <f>VLOOKUP(S2897,[1]Страна!$A$2:$B$246,2,0)</f>
        <v>КИТАЙ</v>
      </c>
      <c r="W2897" s="34"/>
      <c r="X2897" s="35"/>
      <c r="Y2897" s="35"/>
      <c r="Z2897" s="36"/>
      <c r="AA2897" s="37"/>
      <c r="AB2897" s="38"/>
      <c r="AC2897" s="39"/>
    </row>
    <row r="2898" spans="1:29" ht="10.5" customHeight="1">
      <c r="A2898" s="25">
        <v>220602</v>
      </c>
      <c r="B2898" s="26" t="s">
        <v>3854</v>
      </c>
      <c r="C2898" s="27">
        <v>1</v>
      </c>
      <c r="D2898" s="27" t="s">
        <v>26</v>
      </c>
      <c r="E2898" s="28">
        <v>1161</v>
      </c>
      <c r="F2898" s="28">
        <v>1161</v>
      </c>
      <c r="G2898" s="28">
        <v>58.050000000000004</v>
      </c>
      <c r="H2898" s="28">
        <v>1.1000000000000001</v>
      </c>
      <c r="I2898" s="28">
        <v>1.25</v>
      </c>
      <c r="J2898" s="29">
        <v>8.4360000000000008E-3</v>
      </c>
      <c r="K2898" s="28">
        <v>1.1000000000000001</v>
      </c>
      <c r="L2898" s="28">
        <v>1.25</v>
      </c>
      <c r="M2898" s="29">
        <v>8.4360000000000008E-3</v>
      </c>
      <c r="N2898" s="30">
        <v>0</v>
      </c>
      <c r="O2898" s="27">
        <v>85</v>
      </c>
      <c r="P2898" s="27">
        <v>8516</v>
      </c>
      <c r="Q2898" s="27" t="s">
        <v>97</v>
      </c>
      <c r="R2898" s="31">
        <f>VLOOKUP(Q2898,[1]Страна!D$1:F$120,2,FALSE)</f>
        <v>0.05</v>
      </c>
      <c r="S2898" s="32" t="s">
        <v>28</v>
      </c>
      <c r="T2898" s="27" t="str">
        <f>VLOOKUP(S2898,[1]Страна!$A$2:$B$246,2,0)</f>
        <v>КИТАЙ</v>
      </c>
      <c r="W2898" s="34"/>
      <c r="X2898" s="35"/>
      <c r="Y2898" s="35"/>
      <c r="Z2898" s="36"/>
      <c r="AA2898" s="37"/>
      <c r="AB2898" s="38"/>
      <c r="AC2898" s="39"/>
    </row>
    <row r="2899" spans="1:29" ht="10.5" customHeight="1">
      <c r="A2899" s="25">
        <v>218950</v>
      </c>
      <c r="B2899" s="26" t="s">
        <v>3855</v>
      </c>
      <c r="C2899" s="27">
        <v>1</v>
      </c>
      <c r="D2899" s="27" t="s">
        <v>26</v>
      </c>
      <c r="E2899" s="28">
        <v>689</v>
      </c>
      <c r="F2899" s="28">
        <v>689</v>
      </c>
      <c r="G2899" s="28">
        <v>34.450000000000003</v>
      </c>
      <c r="H2899" s="28">
        <v>1.4</v>
      </c>
      <c r="I2899" s="28">
        <v>1.7</v>
      </c>
      <c r="J2899" s="29">
        <v>5.3239999999999997E-3</v>
      </c>
      <c r="K2899" s="28">
        <v>1.4</v>
      </c>
      <c r="L2899" s="28">
        <v>1.7</v>
      </c>
      <c r="M2899" s="29">
        <f t="shared" ref="M2899:M2907" si="220">C2899*J2899</f>
        <v>5.3239999999999997E-3</v>
      </c>
      <c r="N2899" s="30">
        <v>8693807229341</v>
      </c>
      <c r="O2899" s="27">
        <v>85</v>
      </c>
      <c r="P2899" s="27">
        <v>8516</v>
      </c>
      <c r="Q2899" s="27" t="s">
        <v>389</v>
      </c>
      <c r="R2899" s="31">
        <f>VLOOKUP(Q2899,[1]Страна!D$1:F$120,2,FALSE)</f>
        <v>0.05</v>
      </c>
      <c r="S2899" s="32" t="s">
        <v>28</v>
      </c>
      <c r="T2899" s="27" t="str">
        <f>VLOOKUP(S2899,[1]Страна!$A$2:$B$246,2,0)</f>
        <v>КИТАЙ</v>
      </c>
      <c r="W2899" s="34"/>
      <c r="X2899" s="35"/>
      <c r="Y2899" s="35"/>
      <c r="Z2899" s="36"/>
      <c r="AA2899" s="37"/>
      <c r="AB2899" s="38"/>
      <c r="AC2899" s="39"/>
    </row>
    <row r="2900" spans="1:29" ht="10.5" customHeight="1">
      <c r="A2900" s="25">
        <v>33194</v>
      </c>
      <c r="B2900" s="26" t="s">
        <v>3856</v>
      </c>
      <c r="C2900" s="27">
        <v>1</v>
      </c>
      <c r="D2900" s="27" t="s">
        <v>26</v>
      </c>
      <c r="E2900" s="28">
        <v>4205</v>
      </c>
      <c r="F2900" s="28">
        <v>4205</v>
      </c>
      <c r="G2900" s="28">
        <v>168.20000000000002</v>
      </c>
      <c r="H2900" s="28">
        <v>18</v>
      </c>
      <c r="I2900" s="28">
        <v>20</v>
      </c>
      <c r="J2900" s="29">
        <v>5.7329999999999999E-2</v>
      </c>
      <c r="K2900" s="28">
        <v>18</v>
      </c>
      <c r="L2900" s="28">
        <v>20</v>
      </c>
      <c r="M2900" s="29">
        <f t="shared" si="220"/>
        <v>5.7329999999999999E-2</v>
      </c>
      <c r="N2900" s="30">
        <v>4607123976562</v>
      </c>
      <c r="O2900" s="27">
        <v>94</v>
      </c>
      <c r="P2900" s="27">
        <v>9403</v>
      </c>
      <c r="Q2900" s="27" t="s">
        <v>3857</v>
      </c>
      <c r="R2900" s="31">
        <f>VLOOKUP(Q2900,[1]Страна!D$1:F$120,2,FALSE)</f>
        <v>0.04</v>
      </c>
      <c r="S2900" s="32" t="s">
        <v>47</v>
      </c>
      <c r="T2900" s="27" t="str">
        <f>VLOOKUP(S2900,[1]Страна!$A$2:$B$246,2,0)</f>
        <v>РОССИЯ</v>
      </c>
      <c r="W2900" s="34"/>
      <c r="X2900" s="35"/>
      <c r="Y2900" s="35"/>
      <c r="Z2900" s="36"/>
      <c r="AA2900" s="37"/>
      <c r="AB2900" s="38"/>
      <c r="AC2900" s="39"/>
    </row>
    <row r="2901" spans="1:29" ht="10.5" customHeight="1">
      <c r="A2901" s="25">
        <v>210005</v>
      </c>
      <c r="B2901" s="26" t="s">
        <v>3858</v>
      </c>
      <c r="C2901" s="27">
        <v>1</v>
      </c>
      <c r="D2901" s="27" t="s">
        <v>26</v>
      </c>
      <c r="E2901" s="28">
        <v>2364</v>
      </c>
      <c r="F2901" s="28">
        <v>2364</v>
      </c>
      <c r="G2901" s="28">
        <v>94.56</v>
      </c>
      <c r="H2901" s="28">
        <v>10</v>
      </c>
      <c r="I2901" s="28">
        <v>12</v>
      </c>
      <c r="J2901" s="29">
        <v>7.0199999999999999E-2</v>
      </c>
      <c r="K2901" s="28">
        <v>10</v>
      </c>
      <c r="L2901" s="28">
        <v>12</v>
      </c>
      <c r="M2901" s="29">
        <f t="shared" si="220"/>
        <v>7.0199999999999999E-2</v>
      </c>
      <c r="N2901" s="30">
        <v>4607123972588</v>
      </c>
      <c r="O2901" s="27">
        <v>94</v>
      </c>
      <c r="P2901" s="27">
        <v>9403</v>
      </c>
      <c r="Q2901" s="27" t="s">
        <v>3857</v>
      </c>
      <c r="R2901" s="31">
        <f>VLOOKUP(Q2901,[1]Страна!D$1:F$120,2,FALSE)</f>
        <v>0.04</v>
      </c>
      <c r="S2901" s="32" t="s">
        <v>47</v>
      </c>
      <c r="T2901" s="27" t="str">
        <f>VLOOKUP(S2901,[1]Страна!$A$2:$B$246,2,0)</f>
        <v>РОССИЯ</v>
      </c>
      <c r="W2901" s="34"/>
      <c r="X2901" s="35"/>
      <c r="Y2901" s="35"/>
      <c r="Z2901" s="36"/>
      <c r="AA2901" s="37"/>
      <c r="AB2901" s="38"/>
      <c r="AC2901" s="39"/>
    </row>
    <row r="2902" spans="1:29" ht="10.5" customHeight="1">
      <c r="A2902" s="25">
        <v>33717</v>
      </c>
      <c r="B2902" s="26" t="s">
        <v>3859</v>
      </c>
      <c r="C2902" s="27">
        <v>1</v>
      </c>
      <c r="D2902" s="27" t="s">
        <v>26</v>
      </c>
      <c r="E2902" s="28">
        <v>8356</v>
      </c>
      <c r="F2902" s="28">
        <v>8356</v>
      </c>
      <c r="G2902" s="28">
        <v>334.24</v>
      </c>
      <c r="H2902" s="28">
        <v>27</v>
      </c>
      <c r="I2902" s="28">
        <v>30</v>
      </c>
      <c r="J2902" s="29">
        <v>9.5472000000000001E-2</v>
      </c>
      <c r="K2902" s="28">
        <v>27</v>
      </c>
      <c r="L2902" s="28">
        <v>30</v>
      </c>
      <c r="M2902" s="29">
        <f t="shared" si="220"/>
        <v>9.5472000000000001E-2</v>
      </c>
      <c r="N2902" s="30">
        <v>4607123976845</v>
      </c>
      <c r="O2902" s="27">
        <v>94</v>
      </c>
      <c r="P2902" s="27">
        <v>9403</v>
      </c>
      <c r="Q2902" s="27" t="s">
        <v>3857</v>
      </c>
      <c r="R2902" s="31">
        <f>VLOOKUP(Q2902,[1]Страна!D$1:F$120,2,FALSE)</f>
        <v>0.04</v>
      </c>
      <c r="S2902" s="32" t="s">
        <v>47</v>
      </c>
      <c r="T2902" s="27" t="str">
        <f>VLOOKUP(S2902,[1]Страна!$A$2:$B$246,2,0)</f>
        <v>РОССИЯ</v>
      </c>
      <c r="W2902" s="34"/>
      <c r="X2902" s="35"/>
      <c r="Y2902" s="35"/>
      <c r="Z2902" s="36"/>
      <c r="AA2902" s="37"/>
      <c r="AB2902" s="38"/>
      <c r="AC2902" s="39"/>
    </row>
    <row r="2903" spans="1:29" ht="10.5" customHeight="1">
      <c r="A2903" s="25">
        <v>34171</v>
      </c>
      <c r="B2903" s="26" t="s">
        <v>3860</v>
      </c>
      <c r="C2903" s="27">
        <v>2</v>
      </c>
      <c r="D2903" s="27" t="s">
        <v>26</v>
      </c>
      <c r="E2903" s="28">
        <v>2083</v>
      </c>
      <c r="F2903" s="28">
        <v>4166</v>
      </c>
      <c r="G2903" s="28">
        <v>166.64000000000001</v>
      </c>
      <c r="H2903" s="28">
        <v>27</v>
      </c>
      <c r="I2903" s="28">
        <v>30</v>
      </c>
      <c r="J2903" s="29">
        <v>7.2029999999999997E-2</v>
      </c>
      <c r="K2903" s="28">
        <v>54</v>
      </c>
      <c r="L2903" s="28">
        <v>60</v>
      </c>
      <c r="M2903" s="29">
        <f t="shared" si="220"/>
        <v>0.14405999999999999</v>
      </c>
      <c r="N2903" s="30">
        <v>4607123976876</v>
      </c>
      <c r="O2903" s="27">
        <v>94</v>
      </c>
      <c r="P2903" s="27">
        <v>9403</v>
      </c>
      <c r="Q2903" s="27" t="s">
        <v>3857</v>
      </c>
      <c r="R2903" s="31">
        <f>VLOOKUP(Q2903,[1]Страна!D$1:F$120,2,FALSE)</f>
        <v>0.04</v>
      </c>
      <c r="S2903" s="32" t="s">
        <v>47</v>
      </c>
      <c r="T2903" s="27" t="str">
        <f>VLOOKUP(S2903,[1]Страна!$A$2:$B$246,2,0)</f>
        <v>РОССИЯ</v>
      </c>
      <c r="W2903" s="34"/>
      <c r="X2903" s="35"/>
      <c r="Y2903" s="35"/>
      <c r="Z2903" s="36"/>
      <c r="AA2903" s="37"/>
      <c r="AB2903" s="38"/>
      <c r="AC2903" s="39"/>
    </row>
    <row r="2904" spans="1:29" ht="10.5" customHeight="1">
      <c r="A2904" s="25">
        <v>134257</v>
      </c>
      <c r="B2904" s="26" t="s">
        <v>3861</v>
      </c>
      <c r="C2904" s="27">
        <v>2</v>
      </c>
      <c r="D2904" s="27" t="s">
        <v>26</v>
      </c>
      <c r="E2904" s="28">
        <v>6443</v>
      </c>
      <c r="F2904" s="28">
        <v>12886</v>
      </c>
      <c r="G2904" s="28">
        <v>515.44000000000005</v>
      </c>
      <c r="H2904" s="28">
        <v>30</v>
      </c>
      <c r="I2904" s="28">
        <v>32</v>
      </c>
      <c r="J2904" s="29">
        <v>0.12213</v>
      </c>
      <c r="K2904" s="28">
        <v>60</v>
      </c>
      <c r="L2904" s="28">
        <v>64</v>
      </c>
      <c r="M2904" s="29">
        <f t="shared" si="220"/>
        <v>0.24426</v>
      </c>
      <c r="N2904" s="30">
        <v>4607123979549</v>
      </c>
      <c r="O2904" s="27">
        <v>94</v>
      </c>
      <c r="P2904" s="27">
        <v>9403</v>
      </c>
      <c r="Q2904" s="27" t="s">
        <v>3857</v>
      </c>
      <c r="R2904" s="31">
        <f>VLOOKUP(Q2904,[1]Страна!D$1:F$120,2,FALSE)</f>
        <v>0.04</v>
      </c>
      <c r="S2904" s="32" t="s">
        <v>457</v>
      </c>
      <c r="T2904" s="27" t="str">
        <f>VLOOKUP(S2904,[1]Страна!$A$2:$B$246,2,0)</f>
        <v xml:space="preserve">БЕЛАРУСЬ </v>
      </c>
      <c r="W2904" s="34"/>
      <c r="X2904" s="35"/>
      <c r="Y2904" s="35"/>
      <c r="Z2904" s="36"/>
      <c r="AA2904" s="37"/>
      <c r="AB2904" s="38"/>
      <c r="AC2904" s="39"/>
    </row>
    <row r="2905" spans="1:29" ht="10.5" customHeight="1">
      <c r="A2905" s="25">
        <v>84603</v>
      </c>
      <c r="B2905" s="26" t="s">
        <v>3862</v>
      </c>
      <c r="C2905" s="27">
        <v>1</v>
      </c>
      <c r="D2905" s="27" t="s">
        <v>26</v>
      </c>
      <c r="E2905" s="28">
        <v>8330</v>
      </c>
      <c r="F2905" s="28">
        <v>8330</v>
      </c>
      <c r="G2905" s="28">
        <v>333.2</v>
      </c>
      <c r="H2905" s="28">
        <v>20</v>
      </c>
      <c r="I2905" s="28">
        <v>21.7</v>
      </c>
      <c r="J2905" s="29">
        <v>0.14624999999999999</v>
      </c>
      <c r="K2905" s="28">
        <v>20</v>
      </c>
      <c r="L2905" s="28">
        <v>21.7</v>
      </c>
      <c r="M2905" s="29">
        <f t="shared" si="220"/>
        <v>0.14624999999999999</v>
      </c>
      <c r="N2905" s="30">
        <v>4607123979556</v>
      </c>
      <c r="O2905" s="27">
        <v>94</v>
      </c>
      <c r="P2905" s="27">
        <v>9403</v>
      </c>
      <c r="Q2905" s="27" t="s">
        <v>3857</v>
      </c>
      <c r="R2905" s="31">
        <f>VLOOKUP(Q2905,[1]Страна!D$1:F$120,2,FALSE)</f>
        <v>0.04</v>
      </c>
      <c r="S2905" s="32" t="s">
        <v>47</v>
      </c>
      <c r="T2905" s="27" t="str">
        <f>VLOOKUP(S2905,[1]Страна!$A$2:$B$246,2,0)</f>
        <v>РОССИЯ</v>
      </c>
      <c r="W2905" s="34"/>
      <c r="X2905" s="35"/>
      <c r="Y2905" s="35"/>
      <c r="Z2905" s="36"/>
      <c r="AA2905" s="37"/>
      <c r="AB2905" s="38"/>
      <c r="AC2905" s="39"/>
    </row>
    <row r="2906" spans="1:29" ht="10.5" customHeight="1">
      <c r="A2906" s="25">
        <v>123692</v>
      </c>
      <c r="B2906" s="26" t="s">
        <v>3863</v>
      </c>
      <c r="C2906" s="27">
        <v>1</v>
      </c>
      <c r="D2906" s="27" t="s">
        <v>26</v>
      </c>
      <c r="E2906" s="28">
        <v>748</v>
      </c>
      <c r="F2906" s="28">
        <v>748</v>
      </c>
      <c r="G2906" s="28">
        <v>29.92</v>
      </c>
      <c r="H2906" s="28">
        <v>0.2</v>
      </c>
      <c r="I2906" s="28">
        <v>0.25</v>
      </c>
      <c r="J2906" s="29">
        <v>2.5000000000000001E-3</v>
      </c>
      <c r="K2906" s="28">
        <v>0.2</v>
      </c>
      <c r="L2906" s="28">
        <v>0.25</v>
      </c>
      <c r="M2906" s="29">
        <f t="shared" si="220"/>
        <v>2.5000000000000001E-3</v>
      </c>
      <c r="N2906" s="30">
        <v>4897030809194</v>
      </c>
      <c r="O2906" s="27">
        <v>85</v>
      </c>
      <c r="P2906" s="27">
        <v>8529</v>
      </c>
      <c r="Q2906" s="27" t="s">
        <v>3864</v>
      </c>
      <c r="R2906" s="31">
        <f>VLOOKUP(Q2906,[1]Страна!D$1:F$120,2,FALSE)</f>
        <v>0.04</v>
      </c>
      <c r="S2906" s="32" t="s">
        <v>28</v>
      </c>
      <c r="T2906" s="27" t="str">
        <f>VLOOKUP(S2906,[1]Страна!$A$2:$B$246,2,0)</f>
        <v>КИТАЙ</v>
      </c>
      <c r="W2906" s="34"/>
      <c r="X2906" s="35"/>
      <c r="Y2906" s="35"/>
      <c r="Z2906" s="36"/>
      <c r="AA2906" s="37"/>
      <c r="AB2906" s="38"/>
      <c r="AC2906" s="39"/>
    </row>
    <row r="2907" spans="1:29" ht="10.5" customHeight="1">
      <c r="A2907" s="25">
        <v>123693</v>
      </c>
      <c r="B2907" s="26" t="s">
        <v>3865</v>
      </c>
      <c r="C2907" s="27">
        <v>1</v>
      </c>
      <c r="D2907" s="27" t="s">
        <v>26</v>
      </c>
      <c r="E2907" s="28">
        <v>748</v>
      </c>
      <c r="F2907" s="28">
        <v>748</v>
      </c>
      <c r="G2907" s="28">
        <v>29.92</v>
      </c>
      <c r="H2907" s="28">
        <v>0.23</v>
      </c>
      <c r="I2907" s="28">
        <v>0.28000000000000003</v>
      </c>
      <c r="J2907" s="29">
        <v>2.0999999999999999E-3</v>
      </c>
      <c r="K2907" s="28">
        <v>0.23</v>
      </c>
      <c r="L2907" s="28">
        <v>0.28000000000000003</v>
      </c>
      <c r="M2907" s="29">
        <f t="shared" si="220"/>
        <v>2.0999999999999999E-3</v>
      </c>
      <c r="N2907" s="30">
        <v>4897030809200</v>
      </c>
      <c r="O2907" s="27">
        <v>85</v>
      </c>
      <c r="P2907" s="27">
        <v>8529</v>
      </c>
      <c r="Q2907" s="27" t="s">
        <v>3864</v>
      </c>
      <c r="R2907" s="31">
        <f>VLOOKUP(Q2907,[1]Страна!D$1:F$120,2,FALSE)</f>
        <v>0.04</v>
      </c>
      <c r="S2907" s="32" t="s">
        <v>28</v>
      </c>
      <c r="T2907" s="27" t="str">
        <f>VLOOKUP(S2907,[1]Страна!$A$2:$B$246,2,0)</f>
        <v>КИТАЙ</v>
      </c>
      <c r="W2907" s="34"/>
      <c r="X2907" s="35"/>
      <c r="Y2907" s="35"/>
      <c r="Z2907" s="36"/>
      <c r="AA2907" s="37"/>
      <c r="AB2907" s="38"/>
      <c r="AC2907" s="39"/>
    </row>
    <row r="2908" spans="1:29" ht="10.5" customHeight="1">
      <c r="A2908" s="25">
        <v>238773</v>
      </c>
      <c r="B2908" s="26" t="s">
        <v>3866</v>
      </c>
      <c r="C2908" s="27">
        <v>1</v>
      </c>
      <c r="D2908" s="27" t="s">
        <v>26</v>
      </c>
      <c r="E2908" s="28">
        <v>570</v>
      </c>
      <c r="F2908" s="28">
        <v>570</v>
      </c>
      <c r="G2908" s="28">
        <v>22.8</v>
      </c>
      <c r="H2908" s="28">
        <v>0.45</v>
      </c>
      <c r="I2908" s="28">
        <v>0.56499999999999995</v>
      </c>
      <c r="J2908" s="29">
        <v>3.274E-3</v>
      </c>
      <c r="K2908" s="28">
        <v>0.45</v>
      </c>
      <c r="L2908" s="28">
        <v>0.56499999999999995</v>
      </c>
      <c r="M2908" s="29">
        <v>3.274E-3</v>
      </c>
      <c r="N2908" s="30" t="s">
        <v>3867</v>
      </c>
      <c r="O2908" s="27">
        <v>85</v>
      </c>
      <c r="P2908" s="27">
        <v>8528</v>
      </c>
      <c r="Q2908" s="27" t="s">
        <v>3864</v>
      </c>
      <c r="R2908" s="31">
        <f>VLOOKUP(Q2908,[1]Страна!D$1:F$120,2,FALSE)</f>
        <v>0.04</v>
      </c>
      <c r="S2908" s="32" t="s">
        <v>28</v>
      </c>
      <c r="T2908" s="27" t="str">
        <f>VLOOKUP(S2908,[1]Страна!$A$2:$B$246,2,0)</f>
        <v>КИТАЙ</v>
      </c>
      <c r="W2908" s="34"/>
      <c r="X2908" s="35"/>
      <c r="Y2908" s="35"/>
      <c r="Z2908" s="36"/>
      <c r="AA2908" s="37"/>
      <c r="AB2908" s="38"/>
      <c r="AC2908" s="39"/>
    </row>
    <row r="2909" spans="1:29" ht="10.5" customHeight="1">
      <c r="A2909" s="25">
        <v>238363</v>
      </c>
      <c r="B2909" s="26" t="s">
        <v>3868</v>
      </c>
      <c r="C2909" s="27">
        <v>1</v>
      </c>
      <c r="D2909" s="27" t="s">
        <v>26</v>
      </c>
      <c r="E2909" s="28">
        <v>170</v>
      </c>
      <c r="F2909" s="28">
        <v>170</v>
      </c>
      <c r="G2909" s="28">
        <v>6.8</v>
      </c>
      <c r="H2909" s="28">
        <v>0.25</v>
      </c>
      <c r="I2909" s="28">
        <v>0.28999999999999998</v>
      </c>
      <c r="J2909" s="29">
        <v>7.4999999999999997E-3</v>
      </c>
      <c r="K2909" s="28">
        <v>0.25</v>
      </c>
      <c r="L2909" s="28">
        <v>0.28999999999999998</v>
      </c>
      <c r="M2909" s="29">
        <v>7.4999999999999997E-3</v>
      </c>
      <c r="N2909" s="30" t="s">
        <v>3869</v>
      </c>
      <c r="O2909" s="27">
        <v>85</v>
      </c>
      <c r="P2909" s="27">
        <v>8528</v>
      </c>
      <c r="Q2909" s="27" t="s">
        <v>3864</v>
      </c>
      <c r="R2909" s="31">
        <f>VLOOKUP(Q2909,[1]Страна!D$1:F$120,2,FALSE)</f>
        <v>0.04</v>
      </c>
      <c r="S2909" s="32" t="s">
        <v>28</v>
      </c>
      <c r="T2909" s="27" t="str">
        <f>VLOOKUP(S2909,[1]Страна!$A$2:$B$246,2,0)</f>
        <v>КИТАЙ</v>
      </c>
      <c r="W2909" s="34"/>
      <c r="X2909" s="35"/>
      <c r="Y2909" s="35"/>
      <c r="Z2909" s="36"/>
      <c r="AA2909" s="37"/>
      <c r="AB2909" s="38"/>
      <c r="AC2909" s="39"/>
    </row>
    <row r="2910" spans="1:29" ht="10.5" customHeight="1">
      <c r="A2910" s="25">
        <v>234781</v>
      </c>
      <c r="B2910" s="26" t="s">
        <v>3870</v>
      </c>
      <c r="C2910" s="27">
        <v>12</v>
      </c>
      <c r="D2910" s="27" t="s">
        <v>26</v>
      </c>
      <c r="E2910" s="28">
        <v>179</v>
      </c>
      <c r="F2910" s="28">
        <v>2148</v>
      </c>
      <c r="G2910" s="28">
        <v>64.44</v>
      </c>
      <c r="H2910" s="28">
        <v>0.2</v>
      </c>
      <c r="I2910" s="28">
        <v>0.3</v>
      </c>
      <c r="J2910" s="29">
        <v>7.5000000000000002E-4</v>
      </c>
      <c r="K2910" s="28">
        <v>2.4</v>
      </c>
      <c r="L2910" s="28">
        <v>3.6</v>
      </c>
      <c r="M2910" s="29">
        <f>C2910*J2910</f>
        <v>9.0000000000000011E-3</v>
      </c>
      <c r="N2910" s="30">
        <v>4897058508840</v>
      </c>
      <c r="O2910" s="27">
        <v>85</v>
      </c>
      <c r="P2910" s="27">
        <v>8528</v>
      </c>
      <c r="Q2910" s="27" t="s">
        <v>3864</v>
      </c>
      <c r="R2910" s="31">
        <f>VLOOKUP(Q2910,[1]Страна!D$1:F$120,2,FALSE)</f>
        <v>0.04</v>
      </c>
      <c r="S2910" s="32" t="s">
        <v>28</v>
      </c>
      <c r="T2910" s="27" t="str">
        <f>VLOOKUP(S2910,[1]Страна!$A$2:$B$246,2,0)</f>
        <v>КИТАЙ</v>
      </c>
      <c r="W2910" s="34"/>
      <c r="X2910" s="35"/>
      <c r="Y2910" s="35"/>
      <c r="Z2910" s="36"/>
      <c r="AA2910" s="37"/>
      <c r="AB2910" s="38"/>
      <c r="AC2910" s="39"/>
    </row>
    <row r="2911" spans="1:29" ht="10.5" customHeight="1">
      <c r="A2911" s="25">
        <v>234783</v>
      </c>
      <c r="B2911" s="26" t="s">
        <v>3871</v>
      </c>
      <c r="C2911" s="27">
        <v>4</v>
      </c>
      <c r="D2911" s="27" t="s">
        <v>26</v>
      </c>
      <c r="E2911" s="28">
        <v>476</v>
      </c>
      <c r="F2911" s="28">
        <v>1904</v>
      </c>
      <c r="G2911" s="28">
        <v>57.12</v>
      </c>
      <c r="H2911" s="28">
        <v>0.2</v>
      </c>
      <c r="I2911" s="28">
        <v>0.3</v>
      </c>
      <c r="J2911" s="29">
        <v>6.4800000000000003E-4</v>
      </c>
      <c r="K2911" s="28">
        <v>0.8</v>
      </c>
      <c r="L2911" s="28">
        <v>1.2</v>
      </c>
      <c r="M2911" s="29">
        <f>C2911*J2911</f>
        <v>2.5920000000000001E-3</v>
      </c>
      <c r="N2911" s="30">
        <v>4895199604636</v>
      </c>
      <c r="O2911" s="27">
        <v>85</v>
      </c>
      <c r="P2911" s="27">
        <v>8528</v>
      </c>
      <c r="Q2911" s="27" t="s">
        <v>3864</v>
      </c>
      <c r="R2911" s="31">
        <f>VLOOKUP(Q2911,[1]Страна!D$1:F$120,2,FALSE)</f>
        <v>0.04</v>
      </c>
      <c r="S2911" s="32" t="s">
        <v>28</v>
      </c>
      <c r="T2911" s="27" t="str">
        <f>VLOOKUP(S2911,[1]Страна!$A$2:$B$246,2,0)</f>
        <v>КИТАЙ</v>
      </c>
      <c r="W2911" s="34"/>
      <c r="X2911" s="35"/>
      <c r="Y2911" s="35"/>
      <c r="Z2911" s="36"/>
      <c r="AA2911" s="37"/>
      <c r="AB2911" s="38"/>
      <c r="AC2911" s="39"/>
    </row>
    <row r="2912" spans="1:29" ht="10.5" customHeight="1">
      <c r="A2912" s="25">
        <v>238365</v>
      </c>
      <c r="B2912" s="26" t="s">
        <v>3872</v>
      </c>
      <c r="C2912" s="27">
        <v>1</v>
      </c>
      <c r="D2912" s="27" t="s">
        <v>26</v>
      </c>
      <c r="E2912" s="28">
        <v>510</v>
      </c>
      <c r="F2912" s="28">
        <v>510</v>
      </c>
      <c r="G2912" s="28">
        <v>20.400000000000002</v>
      </c>
      <c r="H2912" s="28">
        <v>0.47</v>
      </c>
      <c r="I2912" s="28">
        <v>0.5</v>
      </c>
      <c r="J2912" s="29">
        <v>8.9999999999999993E-3</v>
      </c>
      <c r="K2912" s="28">
        <v>0.47</v>
      </c>
      <c r="L2912" s="28">
        <v>0.5</v>
      </c>
      <c r="M2912" s="29">
        <v>8.9999999999999993E-3</v>
      </c>
      <c r="N2912" s="30">
        <v>4897058508888</v>
      </c>
      <c r="O2912" s="27">
        <v>85</v>
      </c>
      <c r="P2912" s="27">
        <v>8528</v>
      </c>
      <c r="Q2912" s="27" t="s">
        <v>3864</v>
      </c>
      <c r="R2912" s="31">
        <v>0.04</v>
      </c>
      <c r="S2912" s="32" t="s">
        <v>28</v>
      </c>
      <c r="T2912" s="27" t="str">
        <f>VLOOKUP(S2912,[1]Страна!$A$2:$B$246,2,0)</f>
        <v>КИТАЙ</v>
      </c>
      <c r="W2912" s="34"/>
      <c r="X2912" s="35"/>
      <c r="Y2912" s="35"/>
      <c r="Z2912" s="36"/>
      <c r="AA2912" s="37"/>
      <c r="AB2912" s="38"/>
      <c r="AC2912" s="39"/>
    </row>
    <row r="2913" spans="1:29" ht="10.5" customHeight="1">
      <c r="A2913" s="25" t="s">
        <v>3873</v>
      </c>
      <c r="B2913" s="26" t="s">
        <v>3874</v>
      </c>
      <c r="C2913" s="27">
        <v>9</v>
      </c>
      <c r="D2913" s="27" t="s">
        <v>26</v>
      </c>
      <c r="E2913" s="28">
        <v>11564</v>
      </c>
      <c r="F2913" s="28">
        <v>104076</v>
      </c>
      <c r="G2913" s="28"/>
      <c r="H2913" s="28">
        <v>4.5</v>
      </c>
      <c r="I2913" s="28">
        <v>6.5</v>
      </c>
      <c r="J2913" s="29">
        <v>5.3999999999999999E-2</v>
      </c>
      <c r="K2913" s="28"/>
      <c r="L2913" s="28"/>
      <c r="M2913" s="29"/>
      <c r="N2913" s="30"/>
      <c r="O2913" s="27">
        <v>85</v>
      </c>
      <c r="P2913" s="27">
        <v>8528</v>
      </c>
      <c r="Q2913" s="27" t="s">
        <v>100</v>
      </c>
      <c r="R2913" s="31">
        <f>VLOOKUP(Q2913,[1]Страна!D$1:F$120,2,FALSE)</f>
        <v>0.03</v>
      </c>
      <c r="S2913" s="32" t="s">
        <v>28</v>
      </c>
      <c r="T2913" s="27" t="str">
        <f>VLOOKUP(S2913,[1]Страна!$A$2:$B$246,2,0)</f>
        <v>КИТАЙ</v>
      </c>
      <c r="W2913" s="40"/>
      <c r="X2913" s="35"/>
      <c r="Y2913" s="35"/>
      <c r="Z2913" s="36"/>
      <c r="AA2913" s="37"/>
      <c r="AB2913" s="38"/>
      <c r="AC2913" s="39"/>
    </row>
    <row r="2914" spans="1:29" ht="10.5" customHeight="1">
      <c r="A2914" s="25" t="s">
        <v>3875</v>
      </c>
      <c r="B2914" s="26" t="s">
        <v>3876</v>
      </c>
      <c r="C2914" s="27">
        <v>15</v>
      </c>
      <c r="D2914" s="27" t="s">
        <v>26</v>
      </c>
      <c r="E2914" s="28">
        <v>9352</v>
      </c>
      <c r="F2914" s="28">
        <v>140280</v>
      </c>
      <c r="G2914" s="28"/>
      <c r="H2914" s="28">
        <v>4.54</v>
      </c>
      <c r="I2914" s="28">
        <v>5.76</v>
      </c>
      <c r="J2914" s="29">
        <v>5.7500000000000002E-2</v>
      </c>
      <c r="K2914" s="28"/>
      <c r="L2914" s="28"/>
      <c r="M2914" s="29"/>
      <c r="N2914" s="30"/>
      <c r="O2914" s="27">
        <v>85</v>
      </c>
      <c r="P2914" s="27">
        <v>8528</v>
      </c>
      <c r="Q2914" s="27" t="s">
        <v>100</v>
      </c>
      <c r="R2914" s="31">
        <f>VLOOKUP(Q2914,[1]Страна!D$1:F$120,2,FALSE)</f>
        <v>0.03</v>
      </c>
      <c r="S2914" s="32" t="s">
        <v>28</v>
      </c>
      <c r="T2914" s="27" t="str">
        <f>VLOOKUP(S2914,[1]Страна!$A$2:$B$246,2,0)</f>
        <v>КИТАЙ</v>
      </c>
      <c r="W2914" s="34"/>
      <c r="X2914" s="35"/>
      <c r="Y2914" s="35"/>
      <c r="Z2914" s="36"/>
      <c r="AA2914" s="37"/>
      <c r="AB2914" s="38"/>
      <c r="AC2914" s="39"/>
    </row>
    <row r="2915" spans="1:29" ht="10.5" customHeight="1">
      <c r="A2915" s="25" t="s">
        <v>3877</v>
      </c>
      <c r="B2915" s="26" t="s">
        <v>3878</v>
      </c>
      <c r="C2915" s="27">
        <v>5</v>
      </c>
      <c r="D2915" s="27" t="s">
        <v>26</v>
      </c>
      <c r="E2915" s="28">
        <v>14764</v>
      </c>
      <c r="F2915" s="28">
        <v>73820</v>
      </c>
      <c r="G2915" s="28"/>
      <c r="H2915" s="28">
        <v>6.1</v>
      </c>
      <c r="I2915" s="28">
        <v>8.1999999999999993</v>
      </c>
      <c r="J2915" s="29">
        <v>0.10603</v>
      </c>
      <c r="K2915" s="28"/>
      <c r="L2915" s="28"/>
      <c r="M2915" s="29"/>
      <c r="N2915" s="30"/>
      <c r="O2915" s="27">
        <v>85</v>
      </c>
      <c r="P2915" s="27">
        <v>8528</v>
      </c>
      <c r="Q2915" s="27" t="s">
        <v>100</v>
      </c>
      <c r="R2915" s="31">
        <f>VLOOKUP(Q2915,[1]Страна!D$1:F$120,2,FALSE)</f>
        <v>0.03</v>
      </c>
      <c r="S2915" s="32" t="s">
        <v>28</v>
      </c>
      <c r="T2915" s="27" t="str">
        <f>VLOOKUP(S2915,[1]Страна!$A$2:$B$246,2,0)</f>
        <v>КИТАЙ</v>
      </c>
      <c r="W2915" s="34"/>
      <c r="X2915" s="35"/>
      <c r="Y2915" s="35"/>
      <c r="Z2915" s="36"/>
      <c r="AA2915" s="37"/>
      <c r="AB2915" s="38"/>
      <c r="AC2915" s="39"/>
    </row>
    <row r="2916" spans="1:29" ht="10.5" customHeight="1">
      <c r="A2916" s="25">
        <v>52878</v>
      </c>
      <c r="B2916" s="26" t="s">
        <v>3879</v>
      </c>
      <c r="C2916" s="27">
        <v>1</v>
      </c>
      <c r="D2916" s="27" t="s">
        <v>26</v>
      </c>
      <c r="E2916" s="28">
        <v>7778</v>
      </c>
      <c r="F2916" s="28">
        <v>7778</v>
      </c>
      <c r="G2916" s="28">
        <v>233.34</v>
      </c>
      <c r="H2916" s="28">
        <v>2.9</v>
      </c>
      <c r="I2916" s="28">
        <v>3.2</v>
      </c>
      <c r="J2916" s="29">
        <v>1.6500000000000001E-2</v>
      </c>
      <c r="K2916" s="28">
        <v>2.9</v>
      </c>
      <c r="L2916" s="28">
        <v>3.2</v>
      </c>
      <c r="M2916" s="29">
        <f>C2916*J2916</f>
        <v>1.6500000000000001E-2</v>
      </c>
      <c r="N2916" s="30">
        <v>4650063341549</v>
      </c>
      <c r="O2916" s="27">
        <v>85</v>
      </c>
      <c r="P2916" s="27">
        <v>8528</v>
      </c>
      <c r="Q2916" s="27" t="s">
        <v>100</v>
      </c>
      <c r="R2916" s="31">
        <f>VLOOKUP(Q2916,[1]Страна!D$1:F$120,2,FALSE)</f>
        <v>0.03</v>
      </c>
      <c r="S2916" s="32" t="s">
        <v>47</v>
      </c>
      <c r="T2916" s="27" t="str">
        <f>VLOOKUP(S2916,[1]Страна!$A$2:$B$246,2,0)</f>
        <v>РОССИЯ</v>
      </c>
      <c r="W2916" s="34"/>
      <c r="X2916" s="35"/>
      <c r="Y2916" s="35"/>
      <c r="Z2916" s="36"/>
      <c r="AA2916" s="37"/>
      <c r="AB2916" s="38"/>
      <c r="AC2916" s="39"/>
    </row>
    <row r="2917" spans="1:29" ht="10.5" customHeight="1">
      <c r="A2917" s="25">
        <v>235790</v>
      </c>
      <c r="B2917" s="26" t="s">
        <v>3880</v>
      </c>
      <c r="C2917" s="27">
        <v>1</v>
      </c>
      <c r="D2917" s="27" t="s">
        <v>26</v>
      </c>
      <c r="E2917" s="28">
        <v>6129</v>
      </c>
      <c r="F2917" s="28">
        <v>6129</v>
      </c>
      <c r="G2917" s="28">
        <v>183.87</v>
      </c>
      <c r="H2917" s="28">
        <v>2</v>
      </c>
      <c r="I2917" s="28">
        <v>2.5</v>
      </c>
      <c r="J2917" s="29">
        <v>2.7380000000000002E-2</v>
      </c>
      <c r="K2917" s="28">
        <v>2</v>
      </c>
      <c r="L2917" s="28">
        <v>2.5</v>
      </c>
      <c r="M2917" s="29">
        <v>2.7380000000000002E-2</v>
      </c>
      <c r="N2917" s="30" t="s">
        <v>3881</v>
      </c>
      <c r="O2917" s="27">
        <v>85</v>
      </c>
      <c r="P2917" s="27">
        <v>8528</v>
      </c>
      <c r="Q2917" s="27" t="s">
        <v>100</v>
      </c>
      <c r="R2917" s="31">
        <f>VLOOKUP(Q2917,[1]Страна!D$1:F$120,2,FALSE)</f>
        <v>0.03</v>
      </c>
      <c r="S2917" s="32" t="s">
        <v>47</v>
      </c>
      <c r="T2917" s="27" t="str">
        <f>VLOOKUP(S2917,[1]Страна!$A$2:$B$246,2,0)</f>
        <v>РОССИЯ</v>
      </c>
      <c r="W2917" s="34"/>
      <c r="X2917" s="35"/>
      <c r="Y2917" s="35"/>
      <c r="Z2917" s="36"/>
      <c r="AA2917" s="37"/>
      <c r="AB2917" s="38"/>
      <c r="AC2917" s="39"/>
    </row>
    <row r="2918" spans="1:29" ht="10.5" customHeight="1">
      <c r="A2918" s="25">
        <v>235788</v>
      </c>
      <c r="B2918" s="26" t="s">
        <v>3882</v>
      </c>
      <c r="C2918" s="27">
        <v>2</v>
      </c>
      <c r="D2918" s="27" t="s">
        <v>26</v>
      </c>
      <c r="E2918" s="28">
        <v>6086</v>
      </c>
      <c r="F2918" s="28">
        <v>12172</v>
      </c>
      <c r="G2918" s="28">
        <v>365.16</v>
      </c>
      <c r="H2918" s="28">
        <v>3</v>
      </c>
      <c r="I2918" s="28">
        <v>4</v>
      </c>
      <c r="J2918" s="29">
        <v>2.7380000000000002E-2</v>
      </c>
      <c r="K2918" s="28">
        <v>6</v>
      </c>
      <c r="L2918" s="28">
        <v>8</v>
      </c>
      <c r="M2918" s="29">
        <v>5.4760000000000003E-2</v>
      </c>
      <c r="N2918" s="30">
        <v>0</v>
      </c>
      <c r="O2918" s="27">
        <v>85</v>
      </c>
      <c r="P2918" s="27">
        <v>8528</v>
      </c>
      <c r="Q2918" s="27" t="s">
        <v>100</v>
      </c>
      <c r="R2918" s="31">
        <f>VLOOKUP(Q2918,[1]Страна!D$1:F$120,2,FALSE)</f>
        <v>0.03</v>
      </c>
      <c r="S2918" s="32" t="s">
        <v>47</v>
      </c>
      <c r="T2918" s="27" t="str">
        <f>VLOOKUP(S2918,[1]Страна!$A$2:$B$246,2,0)</f>
        <v>РОССИЯ</v>
      </c>
      <c r="W2918" s="34"/>
      <c r="X2918" s="35"/>
      <c r="Y2918" s="35"/>
      <c r="Z2918" s="36"/>
      <c r="AA2918" s="37"/>
      <c r="AB2918" s="38"/>
      <c r="AC2918" s="39"/>
    </row>
    <row r="2919" spans="1:29" ht="10.5" customHeight="1">
      <c r="A2919" s="25">
        <v>231095</v>
      </c>
      <c r="B2919" s="26" t="s">
        <v>3883</v>
      </c>
      <c r="C2919" s="27">
        <v>1</v>
      </c>
      <c r="D2919" s="27" t="s">
        <v>26</v>
      </c>
      <c r="E2919" s="28">
        <v>6690</v>
      </c>
      <c r="F2919" s="28">
        <v>6690</v>
      </c>
      <c r="G2919" s="28">
        <v>200.7</v>
      </c>
      <c r="H2919" s="28">
        <v>3.2</v>
      </c>
      <c r="I2919" s="28">
        <v>4.2</v>
      </c>
      <c r="J2919" s="29">
        <v>2.6450000000000001E-2</v>
      </c>
      <c r="K2919" s="28">
        <v>3.2</v>
      </c>
      <c r="L2919" s="28">
        <v>4.2</v>
      </c>
      <c r="M2919" s="29">
        <v>2.6450000000000001E-2</v>
      </c>
      <c r="N2919" s="30">
        <v>4690640004160</v>
      </c>
      <c r="O2919" s="27">
        <v>85</v>
      </c>
      <c r="P2919" s="27">
        <v>8528</v>
      </c>
      <c r="Q2919" s="27" t="s">
        <v>100</v>
      </c>
      <c r="R2919" s="31">
        <f>VLOOKUP(Q2919,[1]Страна!D$1:F$120,2,FALSE)</f>
        <v>0.03</v>
      </c>
      <c r="S2919" s="32" t="s">
        <v>47</v>
      </c>
      <c r="T2919" s="27" t="str">
        <f>VLOOKUP(S2919,[1]Страна!$A$2:$B$246,2,0)</f>
        <v>РОССИЯ</v>
      </c>
      <c r="W2919" s="34"/>
      <c r="X2919" s="35"/>
      <c r="Y2919" s="35"/>
      <c r="Z2919" s="36"/>
      <c r="AA2919" s="37"/>
      <c r="AB2919" s="38"/>
      <c r="AC2919" s="39"/>
    </row>
    <row r="2920" spans="1:29" ht="10.5" customHeight="1">
      <c r="A2920" s="25">
        <v>227693</v>
      </c>
      <c r="B2920" s="26" t="s">
        <v>3884</v>
      </c>
      <c r="C2920" s="27">
        <v>1</v>
      </c>
      <c r="D2920" s="27" t="s">
        <v>26</v>
      </c>
      <c r="E2920" s="28">
        <v>6690</v>
      </c>
      <c r="F2920" s="28">
        <v>6690</v>
      </c>
      <c r="G2920" s="28">
        <v>200.7</v>
      </c>
      <c r="H2920" s="28">
        <v>1.9</v>
      </c>
      <c r="I2920" s="28">
        <v>2.4</v>
      </c>
      <c r="J2920" s="29">
        <v>2.419E-2</v>
      </c>
      <c r="K2920" s="28">
        <v>1.9</v>
      </c>
      <c r="L2920" s="28">
        <v>2.4</v>
      </c>
      <c r="M2920" s="29">
        <v>2.419E-2</v>
      </c>
      <c r="N2920" s="30">
        <v>0</v>
      </c>
      <c r="O2920" s="27">
        <v>85</v>
      </c>
      <c r="P2920" s="27">
        <v>8528</v>
      </c>
      <c r="Q2920" s="27" t="s">
        <v>100</v>
      </c>
      <c r="R2920" s="31">
        <f>VLOOKUP(Q2920,[1]Страна!D$1:F$120,2,FALSE)</f>
        <v>0.03</v>
      </c>
      <c r="S2920" s="32" t="s">
        <v>47</v>
      </c>
      <c r="T2920" s="27" t="str">
        <f>VLOOKUP(S2920,[1]Страна!$A$2:$B$246,2,0)</f>
        <v>РОССИЯ</v>
      </c>
      <c r="W2920" s="34"/>
      <c r="X2920" s="35"/>
      <c r="Y2920" s="35"/>
      <c r="Z2920" s="36"/>
      <c r="AA2920" s="37"/>
      <c r="AB2920" s="38"/>
      <c r="AC2920" s="39"/>
    </row>
    <row r="2921" spans="1:29" ht="10.5" customHeight="1">
      <c r="A2921" s="25">
        <v>60349</v>
      </c>
      <c r="B2921" s="26" t="s">
        <v>3885</v>
      </c>
      <c r="C2921" s="27">
        <v>1</v>
      </c>
      <c r="D2921" s="27" t="s">
        <v>26</v>
      </c>
      <c r="E2921" s="28">
        <v>8302</v>
      </c>
      <c r="F2921" s="28">
        <v>8302</v>
      </c>
      <c r="G2921" s="28">
        <v>249.06</v>
      </c>
      <c r="H2921" s="28">
        <v>4</v>
      </c>
      <c r="I2921" s="28">
        <v>4.8</v>
      </c>
      <c r="J2921" s="29">
        <v>2.5000000000000001E-2</v>
      </c>
      <c r="K2921" s="28">
        <v>4</v>
      </c>
      <c r="L2921" s="28">
        <v>4.8</v>
      </c>
      <c r="M2921" s="29">
        <f>C2921*J2921</f>
        <v>2.5000000000000001E-2</v>
      </c>
      <c r="N2921" s="30">
        <v>4650063341631</v>
      </c>
      <c r="O2921" s="27">
        <v>85</v>
      </c>
      <c r="P2921" s="27">
        <v>8528</v>
      </c>
      <c r="Q2921" s="27" t="s">
        <v>100</v>
      </c>
      <c r="R2921" s="31">
        <f>VLOOKUP(Q2921,[1]Страна!D$1:F$120,2,FALSE)</f>
        <v>0.03</v>
      </c>
      <c r="S2921" s="32" t="s">
        <v>47</v>
      </c>
      <c r="T2921" s="27" t="str">
        <f>VLOOKUP(S2921,[1]Страна!$A$2:$B$246,2,0)</f>
        <v>РОССИЯ</v>
      </c>
      <c r="W2921" s="34"/>
      <c r="X2921" s="35"/>
      <c r="Y2921" s="35"/>
      <c r="Z2921" s="36"/>
      <c r="AA2921" s="37"/>
      <c r="AB2921" s="38"/>
      <c r="AC2921" s="39"/>
    </row>
    <row r="2922" spans="1:29" ht="10.5" customHeight="1">
      <c r="A2922" s="25">
        <v>227694</v>
      </c>
      <c r="B2922" s="26" t="s">
        <v>3886</v>
      </c>
      <c r="C2922" s="27">
        <v>2</v>
      </c>
      <c r="D2922" s="27" t="s">
        <v>26</v>
      </c>
      <c r="E2922" s="28">
        <v>6962</v>
      </c>
      <c r="F2922" s="28">
        <v>13924</v>
      </c>
      <c r="G2922" s="28">
        <v>417.72</v>
      </c>
      <c r="H2922" s="28">
        <v>3.5</v>
      </c>
      <c r="I2922" s="28">
        <v>4.5</v>
      </c>
      <c r="J2922" s="29">
        <v>3.3050000000000003E-2</v>
      </c>
      <c r="K2922" s="28">
        <v>7</v>
      </c>
      <c r="L2922" s="28">
        <v>9</v>
      </c>
      <c r="M2922" s="29">
        <v>6.6100000000000006E-2</v>
      </c>
      <c r="N2922" s="30">
        <v>4690640004207</v>
      </c>
      <c r="O2922" s="27">
        <v>85</v>
      </c>
      <c r="P2922" s="27">
        <v>8528</v>
      </c>
      <c r="Q2922" s="27" t="s">
        <v>100</v>
      </c>
      <c r="R2922" s="31">
        <f>VLOOKUP(Q2922,[1]Страна!D$1:F$120,2,FALSE)</f>
        <v>0.03</v>
      </c>
      <c r="S2922" s="32" t="s">
        <v>47</v>
      </c>
      <c r="T2922" s="27" t="str">
        <f>VLOOKUP(S2922,[1]Страна!$A$2:$B$246,2,0)</f>
        <v>РОССИЯ</v>
      </c>
      <c r="W2922" s="34"/>
      <c r="X2922" s="35"/>
      <c r="Y2922" s="35"/>
      <c r="Z2922" s="36"/>
      <c r="AA2922" s="37"/>
      <c r="AB2922" s="38"/>
      <c r="AC2922" s="39"/>
    </row>
    <row r="2923" spans="1:29" ht="10.5" customHeight="1">
      <c r="A2923" s="25">
        <v>227695</v>
      </c>
      <c r="B2923" s="26" t="s">
        <v>3887</v>
      </c>
      <c r="C2923" s="27">
        <v>1</v>
      </c>
      <c r="D2923" s="27" t="s">
        <v>26</v>
      </c>
      <c r="E2923" s="28">
        <v>7226</v>
      </c>
      <c r="F2923" s="28">
        <v>7226</v>
      </c>
      <c r="G2923" s="28">
        <v>216.78</v>
      </c>
      <c r="H2923" s="28">
        <v>3.7</v>
      </c>
      <c r="I2923" s="28">
        <v>4.7</v>
      </c>
      <c r="J2923" s="29">
        <v>3.3050000000000003E-2</v>
      </c>
      <c r="K2923" s="28">
        <v>3.7</v>
      </c>
      <c r="L2923" s="28">
        <v>4.7</v>
      </c>
      <c r="M2923" s="29">
        <f>C2923*J2923</f>
        <v>3.3050000000000003E-2</v>
      </c>
      <c r="N2923" s="30">
        <v>0</v>
      </c>
      <c r="O2923" s="27">
        <v>85</v>
      </c>
      <c r="P2923" s="27">
        <v>8528</v>
      </c>
      <c r="Q2923" s="27" t="s">
        <v>100</v>
      </c>
      <c r="R2923" s="31">
        <f>VLOOKUP(Q2923,[1]Страна!D$1:F$120,2,FALSE)</f>
        <v>0.03</v>
      </c>
      <c r="S2923" s="32" t="s">
        <v>47</v>
      </c>
      <c r="T2923" s="27" t="str">
        <f>VLOOKUP(S2923,[1]Страна!$A$2:$B$246,2,0)</f>
        <v>РОССИЯ</v>
      </c>
      <c r="W2923" s="34"/>
      <c r="X2923" s="35"/>
      <c r="Y2923" s="35"/>
      <c r="Z2923" s="36"/>
      <c r="AA2923" s="37"/>
      <c r="AB2923" s="38"/>
      <c r="AC2923" s="39"/>
    </row>
    <row r="2924" spans="1:29" ht="10.5" customHeight="1">
      <c r="A2924" s="25">
        <v>230200</v>
      </c>
      <c r="B2924" s="26" t="s">
        <v>3888</v>
      </c>
      <c r="C2924" s="27">
        <v>1</v>
      </c>
      <c r="D2924" s="27" t="s">
        <v>26</v>
      </c>
      <c r="E2924" s="28">
        <v>7735</v>
      </c>
      <c r="F2924" s="28">
        <v>7735</v>
      </c>
      <c r="G2924" s="28">
        <v>232.04999999999998</v>
      </c>
      <c r="H2924" s="28">
        <v>2.2000000000000002</v>
      </c>
      <c r="I2924" s="28">
        <v>2.8</v>
      </c>
      <c r="J2924" s="29">
        <v>2.7359999999999999E-2</v>
      </c>
      <c r="K2924" s="28">
        <v>2.2000000000000002</v>
      </c>
      <c r="L2924" s="28">
        <v>2.8</v>
      </c>
      <c r="M2924" s="29">
        <f>C2924*J2924</f>
        <v>2.7359999999999999E-2</v>
      </c>
      <c r="N2924" s="30">
        <v>0</v>
      </c>
      <c r="O2924" s="27">
        <v>85</v>
      </c>
      <c r="P2924" s="27">
        <v>8528</v>
      </c>
      <c r="Q2924" s="27" t="s">
        <v>100</v>
      </c>
      <c r="R2924" s="31">
        <f>VLOOKUP(Q2924,[1]Страна!D$1:F$120,2,FALSE)</f>
        <v>0.03</v>
      </c>
      <c r="S2924" s="32" t="s">
        <v>47</v>
      </c>
      <c r="T2924" s="27" t="str">
        <f>VLOOKUP(S2924,[1]Страна!$A$2:$B$246,2,0)</f>
        <v>РОССИЯ</v>
      </c>
      <c r="W2924" s="34"/>
      <c r="X2924" s="35"/>
      <c r="Y2924" s="35"/>
      <c r="Z2924" s="36"/>
      <c r="AA2924" s="37"/>
      <c r="AB2924" s="38"/>
      <c r="AC2924" s="39"/>
    </row>
    <row r="2925" spans="1:29" ht="10.5" customHeight="1">
      <c r="A2925" s="25">
        <v>217444</v>
      </c>
      <c r="B2925" s="26" t="s">
        <v>3889</v>
      </c>
      <c r="C2925" s="27">
        <v>2</v>
      </c>
      <c r="D2925" s="27" t="s">
        <v>26</v>
      </c>
      <c r="E2925" s="28">
        <v>9571</v>
      </c>
      <c r="F2925" s="28">
        <v>19142</v>
      </c>
      <c r="G2925" s="28">
        <v>574.26</v>
      </c>
      <c r="H2925" s="28">
        <v>4.7</v>
      </c>
      <c r="I2925" s="28">
        <v>5.5</v>
      </c>
      <c r="J2925" s="29">
        <v>4.9391999999999998E-2</v>
      </c>
      <c r="K2925" s="28">
        <v>9.4</v>
      </c>
      <c r="L2925" s="28">
        <v>11</v>
      </c>
      <c r="M2925" s="29">
        <f>C2925*J2925</f>
        <v>9.8783999999999997E-2</v>
      </c>
      <c r="N2925" s="30">
        <v>0</v>
      </c>
      <c r="O2925" s="27">
        <v>85</v>
      </c>
      <c r="P2925" s="27">
        <v>8528</v>
      </c>
      <c r="Q2925" s="27" t="s">
        <v>100</v>
      </c>
      <c r="R2925" s="31">
        <f>VLOOKUP(Q2925,[1]Страна!D$1:F$120,2,FALSE)</f>
        <v>0.03</v>
      </c>
      <c r="S2925" s="32" t="s">
        <v>47</v>
      </c>
      <c r="T2925" s="27" t="str">
        <f>VLOOKUP(S2925,[1]Страна!$A$2:$B$246,2,0)</f>
        <v>РОССИЯ</v>
      </c>
      <c r="W2925" s="34"/>
      <c r="X2925" s="35"/>
      <c r="Y2925" s="35"/>
      <c r="Z2925" s="36"/>
      <c r="AA2925" s="37"/>
      <c r="AB2925" s="38"/>
      <c r="AC2925" s="39"/>
    </row>
    <row r="2926" spans="1:29" ht="10.5" customHeight="1">
      <c r="A2926" s="25">
        <v>200561</v>
      </c>
      <c r="B2926" s="26" t="s">
        <v>3890</v>
      </c>
      <c r="C2926" s="27">
        <v>1</v>
      </c>
      <c r="D2926" s="27" t="s">
        <v>26</v>
      </c>
      <c r="E2926" s="28">
        <v>9571</v>
      </c>
      <c r="F2926" s="28">
        <v>9571</v>
      </c>
      <c r="G2926" s="28">
        <v>287.13</v>
      </c>
      <c r="H2926" s="28">
        <v>5.5</v>
      </c>
      <c r="I2926" s="28">
        <v>6.5</v>
      </c>
      <c r="J2926" s="29">
        <v>4.3874999999999997E-2</v>
      </c>
      <c r="K2926" s="28">
        <v>5.5</v>
      </c>
      <c r="L2926" s="28">
        <v>6.5</v>
      </c>
      <c r="M2926" s="29">
        <f>C2926*J2926</f>
        <v>4.3874999999999997E-2</v>
      </c>
      <c r="N2926" s="30">
        <v>4607145161199</v>
      </c>
      <c r="O2926" s="27">
        <v>85</v>
      </c>
      <c r="P2926" s="27">
        <v>8528</v>
      </c>
      <c r="Q2926" s="27" t="s">
        <v>100</v>
      </c>
      <c r="R2926" s="31">
        <f>VLOOKUP(Q2926,[1]Страна!D$1:F$120,2,FALSE)</f>
        <v>0.03</v>
      </c>
      <c r="S2926" s="32" t="s">
        <v>47</v>
      </c>
      <c r="T2926" s="27" t="str">
        <f>VLOOKUP(S2926,[1]Страна!$A$2:$B$246,2,0)</f>
        <v>РОССИЯ</v>
      </c>
      <c r="W2926" s="34"/>
      <c r="X2926" s="35"/>
      <c r="Y2926" s="35"/>
      <c r="Z2926" s="36"/>
      <c r="AA2926" s="37"/>
      <c r="AB2926" s="38"/>
      <c r="AC2926" s="39"/>
    </row>
    <row r="2927" spans="1:29" ht="10.5" customHeight="1">
      <c r="A2927" s="25">
        <v>191052</v>
      </c>
      <c r="B2927" s="26" t="s">
        <v>3891</v>
      </c>
      <c r="C2927" s="27">
        <v>3</v>
      </c>
      <c r="D2927" s="27" t="s">
        <v>26</v>
      </c>
      <c r="E2927" s="28">
        <v>9571</v>
      </c>
      <c r="F2927" s="28">
        <v>28713</v>
      </c>
      <c r="G2927" s="28">
        <v>861.39</v>
      </c>
      <c r="H2927" s="28">
        <v>5.5</v>
      </c>
      <c r="I2927" s="28">
        <v>6.5</v>
      </c>
      <c r="J2927" s="29">
        <v>4.5724000000000001E-2</v>
      </c>
      <c r="K2927" s="28">
        <v>16.5</v>
      </c>
      <c r="L2927" s="28">
        <v>19.5</v>
      </c>
      <c r="M2927" s="29">
        <f>C2927*J2927</f>
        <v>0.13717200000000002</v>
      </c>
      <c r="N2927" s="30">
        <v>4690640003422</v>
      </c>
      <c r="O2927" s="27">
        <v>85</v>
      </c>
      <c r="P2927" s="27">
        <v>8528</v>
      </c>
      <c r="Q2927" s="27" t="s">
        <v>100</v>
      </c>
      <c r="R2927" s="31">
        <f>VLOOKUP(Q2927,[1]Страна!D$1:F$120,2,FALSE)</f>
        <v>0.03</v>
      </c>
      <c r="S2927" s="32" t="s">
        <v>47</v>
      </c>
      <c r="T2927" s="27" t="str">
        <f>VLOOKUP(S2927,[1]Страна!$A$2:$B$246,2,0)</f>
        <v>РОССИЯ</v>
      </c>
      <c r="W2927" s="34"/>
      <c r="X2927" s="35"/>
      <c r="Y2927" s="35"/>
      <c r="Z2927" s="36"/>
      <c r="AA2927" s="37"/>
      <c r="AB2927" s="38"/>
      <c r="AC2927" s="39"/>
    </row>
    <row r="2928" spans="1:29" ht="10.5" customHeight="1">
      <c r="A2928" s="25">
        <v>231676</v>
      </c>
      <c r="B2928" s="26" t="s">
        <v>3892</v>
      </c>
      <c r="C2928" s="27">
        <v>1</v>
      </c>
      <c r="D2928" s="27" t="s">
        <v>26</v>
      </c>
      <c r="E2928" s="28">
        <v>8364</v>
      </c>
      <c r="F2928" s="28">
        <v>8364</v>
      </c>
      <c r="G2928" s="28">
        <v>250.92</v>
      </c>
      <c r="H2928" s="28">
        <v>4.7</v>
      </c>
      <c r="I2928" s="28">
        <v>5.9</v>
      </c>
      <c r="J2928" s="29">
        <v>5.645E-2</v>
      </c>
      <c r="K2928" s="28">
        <v>4.7</v>
      </c>
      <c r="L2928" s="28">
        <v>5.9</v>
      </c>
      <c r="M2928" s="29">
        <v>5.645E-2</v>
      </c>
      <c r="N2928" s="30">
        <v>0</v>
      </c>
      <c r="O2928" s="27">
        <v>85</v>
      </c>
      <c r="P2928" s="27">
        <v>8528</v>
      </c>
      <c r="Q2928" s="27" t="s">
        <v>100</v>
      </c>
      <c r="R2928" s="31">
        <f>VLOOKUP(Q2928,[1]Страна!D$1:F$120,2,FALSE)</f>
        <v>0.03</v>
      </c>
      <c r="S2928" s="32" t="s">
        <v>47</v>
      </c>
      <c r="T2928" s="27" t="str">
        <f>VLOOKUP(S2928,[1]Страна!$A$2:$B$246,2,0)</f>
        <v>РОССИЯ</v>
      </c>
      <c r="W2928" s="34"/>
      <c r="X2928" s="35"/>
      <c r="Y2928" s="35"/>
      <c r="Z2928" s="36"/>
      <c r="AA2928" s="37"/>
      <c r="AB2928" s="38"/>
      <c r="AC2928" s="39"/>
    </row>
    <row r="2929" spans="1:29" ht="10.5" customHeight="1">
      <c r="A2929" s="25">
        <v>52735</v>
      </c>
      <c r="B2929" s="26" t="s">
        <v>3893</v>
      </c>
      <c r="C2929" s="27">
        <v>1</v>
      </c>
      <c r="D2929" s="27" t="s">
        <v>26</v>
      </c>
      <c r="E2929" s="28">
        <v>13842</v>
      </c>
      <c r="F2929" s="28">
        <v>13842</v>
      </c>
      <c r="G2929" s="28">
        <v>415.26</v>
      </c>
      <c r="H2929" s="28">
        <v>6.3</v>
      </c>
      <c r="I2929" s="28">
        <v>8</v>
      </c>
      <c r="J2929" s="29">
        <v>6.8255999999999997E-2</v>
      </c>
      <c r="K2929" s="28">
        <v>6.3</v>
      </c>
      <c r="L2929" s="28">
        <v>8</v>
      </c>
      <c r="M2929" s="29">
        <f>C2929*J2929</f>
        <v>6.8255999999999997E-2</v>
      </c>
      <c r="N2929" s="30">
        <v>4650063341372</v>
      </c>
      <c r="O2929" s="27">
        <v>85</v>
      </c>
      <c r="P2929" s="27">
        <v>8528</v>
      </c>
      <c r="Q2929" s="27" t="s">
        <v>100</v>
      </c>
      <c r="R2929" s="31">
        <f>VLOOKUP(Q2929,[1]Страна!D$1:F$120,2,FALSE)</f>
        <v>0.03</v>
      </c>
      <c r="S2929" s="32" t="s">
        <v>47</v>
      </c>
      <c r="T2929" s="27" t="str">
        <f>VLOOKUP(S2929,[1]Страна!$A$2:$B$246,2,0)</f>
        <v>РОССИЯ</v>
      </c>
      <c r="W2929" s="34"/>
      <c r="X2929" s="35"/>
      <c r="Y2929" s="35"/>
      <c r="Z2929" s="36"/>
      <c r="AA2929" s="37"/>
      <c r="AB2929" s="38"/>
      <c r="AC2929" s="39"/>
    </row>
    <row r="2930" spans="1:29" ht="10.5" customHeight="1">
      <c r="A2930" s="25">
        <v>190631</v>
      </c>
      <c r="B2930" s="26" t="s">
        <v>3894</v>
      </c>
      <c r="C2930" s="27">
        <v>5</v>
      </c>
      <c r="D2930" s="27" t="s">
        <v>26</v>
      </c>
      <c r="E2930" s="28">
        <v>10800</v>
      </c>
      <c r="F2930" s="28">
        <v>54000</v>
      </c>
      <c r="G2930" s="28">
        <v>1620</v>
      </c>
      <c r="H2930" s="28">
        <v>5.4</v>
      </c>
      <c r="I2930" s="28">
        <v>6.4</v>
      </c>
      <c r="J2930" s="29">
        <v>6.9536000000000001E-2</v>
      </c>
      <c r="K2930" s="28">
        <v>27</v>
      </c>
      <c r="L2930" s="28">
        <v>32</v>
      </c>
      <c r="M2930" s="29">
        <f>C2930*J2930</f>
        <v>0.34767999999999999</v>
      </c>
      <c r="N2930" s="30">
        <v>4690640003477</v>
      </c>
      <c r="O2930" s="27">
        <v>85</v>
      </c>
      <c r="P2930" s="27">
        <v>8528</v>
      </c>
      <c r="Q2930" s="27" t="s">
        <v>100</v>
      </c>
      <c r="R2930" s="31">
        <f>VLOOKUP(Q2930,[1]Страна!D$1:F$120,2,FALSE)</f>
        <v>0.03</v>
      </c>
      <c r="S2930" s="32" t="s">
        <v>47</v>
      </c>
      <c r="T2930" s="27" t="str">
        <f>VLOOKUP(S2930,[1]Страна!$A$2:$B$246,2,0)</f>
        <v>РОССИЯ</v>
      </c>
      <c r="W2930" s="34"/>
      <c r="X2930" s="35"/>
      <c r="Y2930" s="35"/>
      <c r="Z2930" s="36"/>
      <c r="AA2930" s="37"/>
      <c r="AB2930" s="38"/>
      <c r="AC2930" s="39"/>
    </row>
    <row r="2931" spans="1:29" ht="10.5" customHeight="1">
      <c r="A2931" s="25">
        <v>208089</v>
      </c>
      <c r="B2931" s="26" t="s">
        <v>3895</v>
      </c>
      <c r="C2931" s="27">
        <v>2</v>
      </c>
      <c r="D2931" s="27" t="s">
        <v>26</v>
      </c>
      <c r="E2931" s="28">
        <v>10311</v>
      </c>
      <c r="F2931" s="28">
        <v>20622</v>
      </c>
      <c r="G2931" s="28">
        <v>618.66</v>
      </c>
      <c r="H2931" s="28">
        <v>5</v>
      </c>
      <c r="I2931" s="28">
        <v>6</v>
      </c>
      <c r="J2931" s="29">
        <v>5.4755999999999999E-2</v>
      </c>
      <c r="K2931" s="28">
        <v>10</v>
      </c>
      <c r="L2931" s="28">
        <v>12</v>
      </c>
      <c r="M2931" s="29">
        <f>C2931*J2931</f>
        <v>0.109512</v>
      </c>
      <c r="N2931" s="30">
        <v>4690640003491</v>
      </c>
      <c r="O2931" s="27">
        <v>85</v>
      </c>
      <c r="P2931" s="27">
        <v>8528</v>
      </c>
      <c r="Q2931" s="27" t="s">
        <v>100</v>
      </c>
      <c r="R2931" s="31">
        <f>VLOOKUP(Q2931,[1]Страна!D$1:F$120,2,FALSE)</f>
        <v>0.03</v>
      </c>
      <c r="S2931" s="32" t="s">
        <v>47</v>
      </c>
      <c r="T2931" s="27" t="str">
        <f>VLOOKUP(S2931,[1]Страна!$A$2:$B$246,2,0)</f>
        <v>РОССИЯ</v>
      </c>
      <c r="W2931" s="34"/>
      <c r="X2931" s="35"/>
      <c r="Y2931" s="35"/>
      <c r="Z2931" s="36"/>
      <c r="AA2931" s="37"/>
      <c r="AB2931" s="38"/>
      <c r="AC2931" s="39"/>
    </row>
    <row r="2932" spans="1:29" ht="10.5" customHeight="1">
      <c r="A2932" s="25">
        <v>216640</v>
      </c>
      <c r="B2932" s="26" t="s">
        <v>3896</v>
      </c>
      <c r="C2932" s="27">
        <v>1</v>
      </c>
      <c r="D2932" s="27" t="s">
        <v>26</v>
      </c>
      <c r="E2932" s="28">
        <v>10936</v>
      </c>
      <c r="F2932" s="28">
        <v>10936</v>
      </c>
      <c r="G2932" s="28">
        <v>328.08</v>
      </c>
      <c r="H2932" s="28">
        <v>6</v>
      </c>
      <c r="I2932" s="28">
        <v>7.25</v>
      </c>
      <c r="J2932" s="29">
        <v>6.1074000000000003E-2</v>
      </c>
      <c r="K2932" s="28">
        <v>6</v>
      </c>
      <c r="L2932" s="28">
        <v>7.25</v>
      </c>
      <c r="M2932" s="29">
        <f>C2932*J2932</f>
        <v>6.1074000000000003E-2</v>
      </c>
      <c r="N2932" s="30">
        <v>4607145161540</v>
      </c>
      <c r="O2932" s="27">
        <v>85</v>
      </c>
      <c r="P2932" s="27">
        <v>8528</v>
      </c>
      <c r="Q2932" s="27" t="s">
        <v>100</v>
      </c>
      <c r="R2932" s="31">
        <f>VLOOKUP(Q2932,[1]Страна!D$1:F$120,2,FALSE)</f>
        <v>0.03</v>
      </c>
      <c r="S2932" s="32" t="s">
        <v>47</v>
      </c>
      <c r="T2932" s="27" t="str">
        <f>VLOOKUP(S2932,[1]Страна!$A$2:$B$246,2,0)</f>
        <v>РОССИЯ</v>
      </c>
      <c r="W2932" s="34"/>
      <c r="X2932" s="35"/>
      <c r="Y2932" s="35"/>
      <c r="Z2932" s="36"/>
      <c r="AA2932" s="37"/>
      <c r="AB2932" s="38"/>
      <c r="AC2932" s="39"/>
    </row>
    <row r="2933" spans="1:29" ht="10.5" customHeight="1">
      <c r="A2933" s="25">
        <v>236503</v>
      </c>
      <c r="B2933" s="26" t="s">
        <v>3897</v>
      </c>
      <c r="C2933" s="27">
        <v>2</v>
      </c>
      <c r="D2933" s="27" t="s">
        <v>26</v>
      </c>
      <c r="E2933" s="28">
        <v>9189</v>
      </c>
      <c r="F2933" s="28">
        <v>18378</v>
      </c>
      <c r="G2933" s="28">
        <v>551.34</v>
      </c>
      <c r="H2933" s="28">
        <v>5.5</v>
      </c>
      <c r="I2933" s="28">
        <v>6.35</v>
      </c>
      <c r="J2933" s="29">
        <v>6.2729999999999994E-2</v>
      </c>
      <c r="K2933" s="28">
        <v>11</v>
      </c>
      <c r="L2933" s="28">
        <v>12.7</v>
      </c>
      <c r="M2933" s="29">
        <v>0.12545999999999999</v>
      </c>
      <c r="N2933" s="30">
        <v>0</v>
      </c>
      <c r="O2933" s="27">
        <v>85</v>
      </c>
      <c r="P2933" s="27">
        <v>8528</v>
      </c>
      <c r="Q2933" s="27" t="s">
        <v>100</v>
      </c>
      <c r="R2933" s="31">
        <f>VLOOKUP(Q2933,[1]Страна!D$1:F$120,2,FALSE)</f>
        <v>0.03</v>
      </c>
      <c r="S2933" s="32" t="s">
        <v>47</v>
      </c>
      <c r="T2933" s="27" t="str">
        <f>VLOOKUP(S2933,[1]Страна!$A$2:$B$246,2,0)</f>
        <v>РОССИЯ</v>
      </c>
      <c r="W2933" s="34"/>
      <c r="X2933" s="35"/>
      <c r="Y2933" s="35"/>
      <c r="Z2933" s="36"/>
      <c r="AA2933" s="37"/>
      <c r="AB2933" s="38"/>
      <c r="AC2933" s="39"/>
    </row>
    <row r="2934" spans="1:29" ht="10.5" customHeight="1">
      <c r="A2934" s="25">
        <v>222954</v>
      </c>
      <c r="B2934" s="26" t="s">
        <v>3898</v>
      </c>
      <c r="C2934" s="27">
        <v>2</v>
      </c>
      <c r="D2934" s="27" t="s">
        <v>26</v>
      </c>
      <c r="E2934" s="28">
        <v>9189</v>
      </c>
      <c r="F2934" s="28">
        <v>18378</v>
      </c>
      <c r="G2934" s="28">
        <v>551.34</v>
      </c>
      <c r="H2934" s="28">
        <v>6.2</v>
      </c>
      <c r="I2934" s="28">
        <v>7.7</v>
      </c>
      <c r="J2934" s="29">
        <v>5.824E-2</v>
      </c>
      <c r="K2934" s="28">
        <v>12.4</v>
      </c>
      <c r="L2934" s="28">
        <v>15.4</v>
      </c>
      <c r="M2934" s="29">
        <v>0.11648</v>
      </c>
      <c r="N2934" s="30">
        <v>4690640004276</v>
      </c>
      <c r="O2934" s="27">
        <v>85</v>
      </c>
      <c r="P2934" s="27">
        <v>8528</v>
      </c>
      <c r="Q2934" s="27" t="s">
        <v>100</v>
      </c>
      <c r="R2934" s="31">
        <f>VLOOKUP(Q2934,[1]Страна!D$1:F$120,2,FALSE)</f>
        <v>0.03</v>
      </c>
      <c r="S2934" s="32" t="s">
        <v>47</v>
      </c>
      <c r="T2934" s="27" t="str">
        <f>VLOOKUP(S2934,[1]Страна!$A$2:$B$246,2,0)</f>
        <v>РОССИЯ</v>
      </c>
      <c r="W2934" s="34"/>
      <c r="X2934" s="35"/>
      <c r="Y2934" s="35"/>
      <c r="Z2934" s="36"/>
      <c r="AA2934" s="37"/>
      <c r="AB2934" s="38"/>
      <c r="AC2934" s="39"/>
    </row>
    <row r="2935" spans="1:29" ht="10.5" customHeight="1">
      <c r="A2935" s="25">
        <v>234480</v>
      </c>
      <c r="B2935" s="26" t="s">
        <v>3899</v>
      </c>
      <c r="C2935" s="27">
        <v>2</v>
      </c>
      <c r="D2935" s="27" t="s">
        <v>26</v>
      </c>
      <c r="E2935" s="28">
        <v>9189</v>
      </c>
      <c r="F2935" s="28">
        <v>18378</v>
      </c>
      <c r="G2935" s="28">
        <v>551.34</v>
      </c>
      <c r="H2935" s="28">
        <v>5</v>
      </c>
      <c r="I2935" s="28">
        <v>5.95</v>
      </c>
      <c r="J2935" s="29">
        <v>6.7390000000000005E-2</v>
      </c>
      <c r="K2935" s="28">
        <v>10</v>
      </c>
      <c r="L2935" s="28">
        <v>11.9</v>
      </c>
      <c r="M2935" s="29">
        <f>C2935*J2935</f>
        <v>0.13478000000000001</v>
      </c>
      <c r="N2935" s="30">
        <v>4690640004962</v>
      </c>
      <c r="O2935" s="27">
        <v>85</v>
      </c>
      <c r="P2935" s="27">
        <v>8528</v>
      </c>
      <c r="Q2935" s="27" t="s">
        <v>100</v>
      </c>
      <c r="R2935" s="31">
        <f>VLOOKUP(Q2935,[1]Страна!D$1:F$120,2,FALSE)</f>
        <v>0.03</v>
      </c>
      <c r="S2935" s="32" t="s">
        <v>47</v>
      </c>
      <c r="T2935" s="27" t="str">
        <f>VLOOKUP(S2935,[1]Страна!$A$2:$B$246,2,0)</f>
        <v>РОССИЯ</v>
      </c>
      <c r="W2935" s="34"/>
      <c r="X2935" s="35"/>
      <c r="Y2935" s="35"/>
      <c r="Z2935" s="36"/>
      <c r="AA2935" s="37"/>
      <c r="AB2935" s="38"/>
      <c r="AC2935" s="39"/>
    </row>
    <row r="2936" spans="1:29" ht="10.5" customHeight="1">
      <c r="A2936" s="25">
        <v>234454</v>
      </c>
      <c r="B2936" s="26" t="s">
        <v>3900</v>
      </c>
      <c r="C2936" s="27">
        <v>3</v>
      </c>
      <c r="D2936" s="27" t="s">
        <v>26</v>
      </c>
      <c r="E2936" s="28">
        <v>10498</v>
      </c>
      <c r="F2936" s="28">
        <v>31494</v>
      </c>
      <c r="G2936" s="28">
        <v>944.81999999999994</v>
      </c>
      <c r="H2936" s="28">
        <v>4.9000000000000004</v>
      </c>
      <c r="I2936" s="28">
        <v>5.6</v>
      </c>
      <c r="J2936" s="29">
        <v>6.7390000000000005E-2</v>
      </c>
      <c r="K2936" s="28">
        <v>14.700000000000001</v>
      </c>
      <c r="L2936" s="28">
        <v>16.799999999999997</v>
      </c>
      <c r="M2936" s="29">
        <v>0.20217000000000002</v>
      </c>
      <c r="N2936" s="30" t="s">
        <v>3901</v>
      </c>
      <c r="O2936" s="27">
        <v>85</v>
      </c>
      <c r="P2936" s="27">
        <v>8528</v>
      </c>
      <c r="Q2936" s="27" t="s">
        <v>100</v>
      </c>
      <c r="R2936" s="31">
        <f>VLOOKUP(Q2936,[1]Страна!D$1:F$120,2,FALSE)</f>
        <v>0.03</v>
      </c>
      <c r="S2936" s="32" t="s">
        <v>47</v>
      </c>
      <c r="T2936" s="27" t="str">
        <f>VLOOKUP(S2936,[1]Страна!$A$2:$B$246,2,0)</f>
        <v>РОССИЯ</v>
      </c>
      <c r="W2936" s="34"/>
      <c r="X2936" s="35"/>
      <c r="Y2936" s="35"/>
      <c r="Z2936" s="36"/>
      <c r="AA2936" s="37"/>
      <c r="AB2936" s="38"/>
      <c r="AC2936" s="39"/>
    </row>
    <row r="2937" spans="1:29" ht="10.5" customHeight="1">
      <c r="A2937" s="25">
        <v>230161</v>
      </c>
      <c r="B2937" s="26" t="s">
        <v>3902</v>
      </c>
      <c r="C2937" s="27">
        <v>1</v>
      </c>
      <c r="D2937" s="27" t="s">
        <v>26</v>
      </c>
      <c r="E2937" s="28">
        <v>9512</v>
      </c>
      <c r="F2937" s="28">
        <v>9512</v>
      </c>
      <c r="G2937" s="28">
        <v>285.36</v>
      </c>
      <c r="H2937" s="28">
        <v>6.2</v>
      </c>
      <c r="I2937" s="28">
        <v>7.7</v>
      </c>
      <c r="J2937" s="29">
        <v>6.1969999999999997E-2</v>
      </c>
      <c r="K2937" s="28">
        <v>6.2</v>
      </c>
      <c r="L2937" s="28">
        <v>7.7</v>
      </c>
      <c r="M2937" s="29">
        <v>6.1969999999999997E-2</v>
      </c>
      <c r="N2937" s="30">
        <v>0</v>
      </c>
      <c r="O2937" s="27">
        <v>85</v>
      </c>
      <c r="P2937" s="27">
        <v>8528</v>
      </c>
      <c r="Q2937" s="27" t="s">
        <v>100</v>
      </c>
      <c r="R2937" s="31">
        <f>VLOOKUP(Q2937,[1]Страна!D$1:F$120,2,FALSE)</f>
        <v>0.03</v>
      </c>
      <c r="S2937" s="32" t="s">
        <v>47</v>
      </c>
      <c r="T2937" s="27" t="str">
        <f>VLOOKUP(S2937,[1]Страна!$A$2:$B$246,2,0)</f>
        <v>РОССИЯ</v>
      </c>
      <c r="W2937" s="34"/>
      <c r="X2937" s="35"/>
      <c r="Y2937" s="35"/>
      <c r="Z2937" s="36"/>
      <c r="AA2937" s="37"/>
      <c r="AB2937" s="38"/>
      <c r="AC2937" s="39"/>
    </row>
    <row r="2938" spans="1:29" ht="10.5" customHeight="1">
      <c r="A2938" s="25">
        <v>227697</v>
      </c>
      <c r="B2938" s="26" t="s">
        <v>3903</v>
      </c>
      <c r="C2938" s="27">
        <v>1</v>
      </c>
      <c r="D2938" s="27" t="s">
        <v>26</v>
      </c>
      <c r="E2938" s="28">
        <v>10821</v>
      </c>
      <c r="F2938" s="28">
        <v>10821</v>
      </c>
      <c r="G2938" s="28">
        <v>324.63</v>
      </c>
      <c r="H2938" s="28">
        <v>6.2</v>
      </c>
      <c r="I2938" s="28">
        <v>7.8</v>
      </c>
      <c r="J2938" s="29">
        <v>6.318E-2</v>
      </c>
      <c r="K2938" s="28">
        <v>6.2</v>
      </c>
      <c r="L2938" s="28">
        <v>7.8</v>
      </c>
      <c r="M2938" s="29">
        <v>6.318E-2</v>
      </c>
      <c r="N2938" s="30">
        <v>0</v>
      </c>
      <c r="O2938" s="27">
        <v>85</v>
      </c>
      <c r="P2938" s="27">
        <v>8528</v>
      </c>
      <c r="Q2938" s="27" t="s">
        <v>100</v>
      </c>
      <c r="R2938" s="31">
        <f>VLOOKUP(Q2938,[1]Страна!D$1:F$120,2,FALSE)</f>
        <v>0.03</v>
      </c>
      <c r="S2938" s="32" t="s">
        <v>47</v>
      </c>
      <c r="T2938" s="27" t="str">
        <f>VLOOKUP(S2938,[1]Страна!$A$2:$B$246,2,0)</f>
        <v>РОССИЯ</v>
      </c>
      <c r="W2938" s="34"/>
      <c r="X2938" s="35"/>
      <c r="Y2938" s="35"/>
      <c r="Z2938" s="36"/>
      <c r="AA2938" s="37"/>
      <c r="AB2938" s="38"/>
      <c r="AC2938" s="39"/>
    </row>
    <row r="2939" spans="1:29" ht="10.5" customHeight="1">
      <c r="A2939" s="25">
        <v>227698</v>
      </c>
      <c r="B2939" s="26" t="s">
        <v>3904</v>
      </c>
      <c r="C2939" s="27">
        <v>1</v>
      </c>
      <c r="D2939" s="27" t="s">
        <v>26</v>
      </c>
      <c r="E2939" s="28">
        <v>11110</v>
      </c>
      <c r="F2939" s="28">
        <f>C2939*E2939</f>
        <v>11110</v>
      </c>
      <c r="G2939" s="28">
        <f>F2939*R2939</f>
        <v>333.3</v>
      </c>
      <c r="H2939" s="28">
        <v>6</v>
      </c>
      <c r="I2939" s="28">
        <v>7.5</v>
      </c>
      <c r="J2939" s="29">
        <v>5.824E-2</v>
      </c>
      <c r="K2939" s="28">
        <f>H2939*C2939</f>
        <v>6</v>
      </c>
      <c r="L2939" s="28">
        <f>I2939*C2939</f>
        <v>7.5</v>
      </c>
      <c r="M2939" s="29">
        <f>J2939*C2939</f>
        <v>5.824E-2</v>
      </c>
      <c r="N2939" s="30" t="s">
        <v>3905</v>
      </c>
      <c r="O2939" s="27">
        <v>85</v>
      </c>
      <c r="P2939" s="27">
        <v>8528</v>
      </c>
      <c r="Q2939" s="27" t="s">
        <v>100</v>
      </c>
      <c r="R2939" s="31">
        <f>VLOOKUP(Q2939,[1]Страна!D$1:F$120,2,FALSE)</f>
        <v>0.03</v>
      </c>
      <c r="S2939" s="32" t="s">
        <v>47</v>
      </c>
      <c r="T2939" s="27" t="str">
        <f>VLOOKUP(S2939,[1]Страна!$A$2:$B$246,2,0)</f>
        <v>РОССИЯ</v>
      </c>
      <c r="W2939" s="34"/>
      <c r="X2939" s="35"/>
      <c r="Y2939" s="35"/>
      <c r="Z2939" s="36"/>
      <c r="AA2939" s="37"/>
      <c r="AB2939" s="38"/>
      <c r="AC2939" s="39"/>
    </row>
    <row r="2940" spans="1:29" ht="10.5" customHeight="1">
      <c r="A2940" s="25">
        <v>227699</v>
      </c>
      <c r="B2940" s="26" t="s">
        <v>3906</v>
      </c>
      <c r="C2940" s="27">
        <v>1</v>
      </c>
      <c r="D2940" s="27" t="s">
        <v>26</v>
      </c>
      <c r="E2940" s="28">
        <v>10795</v>
      </c>
      <c r="F2940" s="28">
        <f>C2940*E2940</f>
        <v>10795</v>
      </c>
      <c r="G2940" s="28">
        <f>F2940*R2940</f>
        <v>323.84999999999997</v>
      </c>
      <c r="H2940" s="28">
        <v>6.2</v>
      </c>
      <c r="I2940" s="28">
        <v>7.7</v>
      </c>
      <c r="J2940" s="29">
        <v>6.4399999999999999E-2</v>
      </c>
      <c r="K2940" s="28">
        <f>H2940*C2940</f>
        <v>6.2</v>
      </c>
      <c r="L2940" s="28">
        <f>I2940*C2940</f>
        <v>7.7</v>
      </c>
      <c r="M2940" s="29">
        <f>J2940*C2940</f>
        <v>6.4399999999999999E-2</v>
      </c>
      <c r="N2940" s="30" t="s">
        <v>3907</v>
      </c>
      <c r="O2940" s="27">
        <v>85</v>
      </c>
      <c r="P2940" s="27">
        <v>8528</v>
      </c>
      <c r="Q2940" s="27" t="s">
        <v>100</v>
      </c>
      <c r="R2940" s="31">
        <f>VLOOKUP(Q2940,[1]Страна!D$1:F$120,2,FALSE)</f>
        <v>0.03</v>
      </c>
      <c r="S2940" s="32" t="s">
        <v>47</v>
      </c>
      <c r="T2940" s="27" t="str">
        <f>VLOOKUP(S2940,[1]Страна!$A$2:$B$246,2,0)</f>
        <v>РОССИЯ</v>
      </c>
      <c r="W2940" s="34"/>
      <c r="X2940" s="35"/>
      <c r="Y2940" s="35"/>
      <c r="Z2940" s="36"/>
      <c r="AA2940" s="37"/>
      <c r="AB2940" s="38"/>
      <c r="AC2940" s="39"/>
    </row>
    <row r="2941" spans="1:29" ht="10.5" customHeight="1">
      <c r="A2941" s="25">
        <v>230273</v>
      </c>
      <c r="B2941" s="26" t="s">
        <v>3908</v>
      </c>
      <c r="C2941" s="27">
        <v>4</v>
      </c>
      <c r="D2941" s="27" t="s">
        <v>26</v>
      </c>
      <c r="E2941" s="28">
        <v>10897</v>
      </c>
      <c r="F2941" s="28">
        <v>43588</v>
      </c>
      <c r="G2941" s="28">
        <v>871.76</v>
      </c>
      <c r="H2941" s="28">
        <v>6</v>
      </c>
      <c r="I2941" s="28">
        <v>7.5</v>
      </c>
      <c r="J2941" s="29">
        <v>6.4399999999999999E-2</v>
      </c>
      <c r="K2941" s="28">
        <v>24</v>
      </c>
      <c r="L2941" s="28">
        <v>30</v>
      </c>
      <c r="M2941" s="29">
        <v>0.2576</v>
      </c>
      <c r="N2941" s="30">
        <v>4690640004351</v>
      </c>
      <c r="O2941" s="27">
        <v>85</v>
      </c>
      <c r="P2941" s="27">
        <v>8528</v>
      </c>
      <c r="Q2941" s="27" t="s">
        <v>100</v>
      </c>
      <c r="R2941" s="31">
        <f>VLOOKUP(Q2941,[1]Страна!D$1:F$120,2,FALSE)</f>
        <v>0.03</v>
      </c>
      <c r="S2941" s="32" t="s">
        <v>47</v>
      </c>
      <c r="T2941" s="27" t="str">
        <f>VLOOKUP(S2941,[1]Страна!$A$2:$B$246,2,0)</f>
        <v>РОССИЯ</v>
      </c>
      <c r="W2941" s="34"/>
      <c r="X2941" s="35"/>
      <c r="Y2941" s="35"/>
      <c r="Z2941" s="36"/>
      <c r="AA2941" s="37"/>
      <c r="AB2941" s="38"/>
      <c r="AC2941" s="39"/>
    </row>
    <row r="2942" spans="1:29" ht="10.5" customHeight="1">
      <c r="A2942" s="25">
        <v>129614</v>
      </c>
      <c r="B2942" s="26" t="s">
        <v>3909</v>
      </c>
      <c r="C2942" s="27">
        <v>1</v>
      </c>
      <c r="D2942" s="27" t="s">
        <v>26</v>
      </c>
      <c r="E2942" s="28">
        <v>18168</v>
      </c>
      <c r="F2942" s="28">
        <v>18168</v>
      </c>
      <c r="G2942" s="28">
        <v>545.04</v>
      </c>
      <c r="H2942" s="28">
        <v>9</v>
      </c>
      <c r="I2942" s="28">
        <v>11</v>
      </c>
      <c r="J2942" s="29">
        <v>9.4070000000000004E-3</v>
      </c>
      <c r="K2942" s="28">
        <v>9</v>
      </c>
      <c r="L2942" s="28">
        <v>11</v>
      </c>
      <c r="M2942" s="29">
        <f t="shared" ref="M2942:M2949" si="221">C2942*J2942</f>
        <v>9.4070000000000004E-3</v>
      </c>
      <c r="N2942" s="30">
        <v>4607145160567</v>
      </c>
      <c r="O2942" s="27">
        <v>85</v>
      </c>
      <c r="P2942" s="27">
        <v>8528</v>
      </c>
      <c r="Q2942" s="27" t="s">
        <v>100</v>
      </c>
      <c r="R2942" s="31">
        <f>VLOOKUP(Q2942,[1]Страна!D$1:F$120,2,FALSE)</f>
        <v>0.03</v>
      </c>
      <c r="S2942" s="32" t="s">
        <v>47</v>
      </c>
      <c r="T2942" s="27" t="str">
        <f>VLOOKUP(S2942,[1]Страна!$A$2:$B$246,2,0)</f>
        <v>РОССИЯ</v>
      </c>
      <c r="W2942" s="34"/>
      <c r="X2942" s="35"/>
      <c r="Y2942" s="35"/>
      <c r="Z2942" s="36"/>
      <c r="AA2942" s="37"/>
      <c r="AB2942" s="38"/>
      <c r="AC2942" s="39"/>
    </row>
    <row r="2943" spans="1:29" ht="10.5" customHeight="1">
      <c r="A2943" s="25">
        <v>175555</v>
      </c>
      <c r="B2943" s="26" t="s">
        <v>3910</v>
      </c>
      <c r="C2943" s="27">
        <v>1</v>
      </c>
      <c r="D2943" s="27" t="s">
        <v>26</v>
      </c>
      <c r="E2943" s="28">
        <v>17529</v>
      </c>
      <c r="F2943" s="28">
        <v>17529</v>
      </c>
      <c r="G2943" s="28">
        <v>525.87</v>
      </c>
      <c r="H2943" s="28">
        <v>18</v>
      </c>
      <c r="I2943" s="28">
        <v>22</v>
      </c>
      <c r="J2943" s="29">
        <v>0.09</v>
      </c>
      <c r="K2943" s="28">
        <v>18</v>
      </c>
      <c r="L2943" s="28">
        <v>22</v>
      </c>
      <c r="M2943" s="29">
        <f t="shared" si="221"/>
        <v>0.09</v>
      </c>
      <c r="N2943" s="30">
        <v>4607145161069</v>
      </c>
      <c r="O2943" s="27">
        <v>85</v>
      </c>
      <c r="P2943" s="27">
        <v>8528</v>
      </c>
      <c r="Q2943" s="27" t="s">
        <v>100</v>
      </c>
      <c r="R2943" s="31">
        <f>VLOOKUP(Q2943,[1]Страна!D$1:F$120,2,FALSE)</f>
        <v>0.03</v>
      </c>
      <c r="S2943" s="32" t="s">
        <v>47</v>
      </c>
      <c r="T2943" s="27" t="str">
        <f>VLOOKUP(S2943,[1]Страна!$A$2:$B$246,2,0)</f>
        <v>РОССИЯ</v>
      </c>
      <c r="W2943" s="34"/>
      <c r="X2943" s="35"/>
      <c r="Y2943" s="35"/>
      <c r="Z2943" s="36"/>
      <c r="AA2943" s="37"/>
      <c r="AB2943" s="38"/>
      <c r="AC2943" s="39"/>
    </row>
    <row r="2944" spans="1:29" ht="10.5" customHeight="1">
      <c r="A2944" s="25">
        <v>217445</v>
      </c>
      <c r="B2944" s="26" t="s">
        <v>3911</v>
      </c>
      <c r="C2944" s="27">
        <v>1</v>
      </c>
      <c r="D2944" s="27" t="s">
        <v>26</v>
      </c>
      <c r="E2944" s="28">
        <v>16635</v>
      </c>
      <c r="F2944" s="28">
        <v>16635</v>
      </c>
      <c r="G2944" s="28">
        <v>499.04999999999995</v>
      </c>
      <c r="H2944" s="28">
        <v>9</v>
      </c>
      <c r="I2944" s="28">
        <v>11</v>
      </c>
      <c r="J2944" s="29">
        <v>9.2256000000000005E-2</v>
      </c>
      <c r="K2944" s="28">
        <v>9</v>
      </c>
      <c r="L2944" s="28">
        <v>11</v>
      </c>
      <c r="M2944" s="29">
        <f t="shared" si="221"/>
        <v>9.2256000000000005E-2</v>
      </c>
      <c r="N2944" s="30">
        <v>4607145161045</v>
      </c>
      <c r="O2944" s="27">
        <v>85</v>
      </c>
      <c r="P2944" s="27">
        <v>8528</v>
      </c>
      <c r="Q2944" s="27" t="s">
        <v>100</v>
      </c>
      <c r="R2944" s="31">
        <f>VLOOKUP(Q2944,[1]Страна!D$1:F$120,2,FALSE)</f>
        <v>0.03</v>
      </c>
      <c r="S2944" s="32" t="s">
        <v>47</v>
      </c>
      <c r="T2944" s="27" t="str">
        <f>VLOOKUP(S2944,[1]Страна!$A$2:$B$246,2,0)</f>
        <v>РОССИЯ</v>
      </c>
      <c r="W2944" s="34"/>
      <c r="X2944" s="35"/>
      <c r="Y2944" s="35"/>
      <c r="Z2944" s="36"/>
      <c r="AA2944" s="37"/>
      <c r="AB2944" s="38"/>
      <c r="AC2944" s="39"/>
    </row>
    <row r="2945" spans="1:29" ht="10.5" customHeight="1">
      <c r="A2945" s="25">
        <v>59936</v>
      </c>
      <c r="B2945" s="26" t="s">
        <v>3912</v>
      </c>
      <c r="C2945" s="27">
        <v>5</v>
      </c>
      <c r="D2945" s="27" t="s">
        <v>26</v>
      </c>
      <c r="E2945" s="28">
        <v>16000</v>
      </c>
      <c r="F2945" s="28">
        <v>80000</v>
      </c>
      <c r="G2945" s="28">
        <v>2400</v>
      </c>
      <c r="H2945" s="28">
        <v>9</v>
      </c>
      <c r="I2945" s="28">
        <v>11</v>
      </c>
      <c r="J2945" s="29">
        <v>9.0899999999999995E-2</v>
      </c>
      <c r="K2945" s="28">
        <v>45</v>
      </c>
      <c r="L2945" s="28">
        <v>55</v>
      </c>
      <c r="M2945" s="29">
        <f t="shared" si="221"/>
        <v>0.45449999999999996</v>
      </c>
      <c r="N2945" s="30">
        <v>4607145161151</v>
      </c>
      <c r="O2945" s="27">
        <v>85</v>
      </c>
      <c r="P2945" s="27">
        <v>8528</v>
      </c>
      <c r="Q2945" s="27" t="s">
        <v>100</v>
      </c>
      <c r="R2945" s="31">
        <f>VLOOKUP(Q2945,[1]Страна!D$1:F$120,2,FALSE)</f>
        <v>0.03</v>
      </c>
      <c r="S2945" s="32" t="s">
        <v>47</v>
      </c>
      <c r="T2945" s="27" t="str">
        <f>VLOOKUP(S2945,[1]Страна!$A$2:$B$246,2,0)</f>
        <v>РОССИЯ</v>
      </c>
      <c r="W2945" s="34"/>
      <c r="X2945" s="35"/>
      <c r="Y2945" s="35"/>
      <c r="Z2945" s="36"/>
      <c r="AA2945" s="37"/>
      <c r="AB2945" s="38"/>
      <c r="AC2945" s="39"/>
    </row>
    <row r="2946" spans="1:29" ht="10.5" customHeight="1">
      <c r="A2946" s="25">
        <v>209352</v>
      </c>
      <c r="B2946" s="26" t="s">
        <v>3913</v>
      </c>
      <c r="C2946" s="27">
        <v>1</v>
      </c>
      <c r="D2946" s="27" t="s">
        <v>26</v>
      </c>
      <c r="E2946" s="28">
        <v>14467</v>
      </c>
      <c r="F2946" s="28">
        <v>14467</v>
      </c>
      <c r="G2946" s="28">
        <v>434.01</v>
      </c>
      <c r="H2946" s="28">
        <v>9</v>
      </c>
      <c r="I2946" s="28">
        <v>11</v>
      </c>
      <c r="J2946" s="29">
        <v>8.6400000000000005E-2</v>
      </c>
      <c r="K2946" s="28">
        <v>9</v>
      </c>
      <c r="L2946" s="28">
        <v>11</v>
      </c>
      <c r="M2946" s="29">
        <f t="shared" si="221"/>
        <v>8.6400000000000005E-2</v>
      </c>
      <c r="N2946" s="30">
        <v>4690640003576</v>
      </c>
      <c r="O2946" s="27">
        <v>85</v>
      </c>
      <c r="P2946" s="27">
        <v>8528</v>
      </c>
      <c r="Q2946" s="27" t="s">
        <v>100</v>
      </c>
      <c r="R2946" s="31">
        <f>VLOOKUP(Q2946,[1]Страна!D$1:F$120,2,FALSE)</f>
        <v>0.03</v>
      </c>
      <c r="S2946" s="32" t="s">
        <v>47</v>
      </c>
      <c r="T2946" s="27" t="str">
        <f>VLOOKUP(S2946,[1]Страна!$A$2:$B$246,2,0)</f>
        <v>РОССИЯ</v>
      </c>
      <c r="W2946" s="34"/>
      <c r="X2946" s="35"/>
      <c r="Y2946" s="35"/>
      <c r="Z2946" s="36"/>
      <c r="AA2946" s="37"/>
      <c r="AB2946" s="38"/>
      <c r="AC2946" s="39"/>
    </row>
    <row r="2947" spans="1:29" ht="10.5" customHeight="1">
      <c r="A2947" s="25">
        <v>229807</v>
      </c>
      <c r="B2947" s="26" t="s">
        <v>3914</v>
      </c>
      <c r="C2947" s="27">
        <v>1</v>
      </c>
      <c r="D2947" s="27" t="s">
        <v>26</v>
      </c>
      <c r="E2947" s="28">
        <v>14688</v>
      </c>
      <c r="F2947" s="28">
        <v>14688</v>
      </c>
      <c r="G2947" s="28">
        <v>293.76</v>
      </c>
      <c r="H2947" s="28">
        <v>6.9</v>
      </c>
      <c r="I2947" s="28">
        <v>8.6999999999999993</v>
      </c>
      <c r="J2947" s="29">
        <v>9.1800000000000007E-2</v>
      </c>
      <c r="K2947" s="28">
        <v>6.9</v>
      </c>
      <c r="L2947" s="28">
        <v>8.6999999999999993</v>
      </c>
      <c r="M2947" s="29">
        <f t="shared" si="221"/>
        <v>9.1800000000000007E-2</v>
      </c>
      <c r="N2947" s="30">
        <v>0</v>
      </c>
      <c r="O2947" s="27">
        <v>85</v>
      </c>
      <c r="P2947" s="27">
        <v>8528</v>
      </c>
      <c r="Q2947" s="27" t="s">
        <v>100</v>
      </c>
      <c r="R2947" s="31">
        <f>VLOOKUP(Q2947,[1]Страна!D$1:F$120,2,FALSE)</f>
        <v>0.03</v>
      </c>
      <c r="S2947" s="32" t="s">
        <v>47</v>
      </c>
      <c r="T2947" s="27" t="str">
        <f>VLOOKUP(S2947,[1]Страна!$A$2:$B$246,2,0)</f>
        <v>РОССИЯ</v>
      </c>
      <c r="W2947" s="34"/>
      <c r="X2947" s="35"/>
      <c r="Y2947" s="35"/>
      <c r="Z2947" s="36"/>
      <c r="AA2947" s="37"/>
      <c r="AB2947" s="38"/>
      <c r="AC2947" s="39"/>
    </row>
    <row r="2948" spans="1:29" ht="10.5" customHeight="1">
      <c r="A2948" s="25">
        <v>231404</v>
      </c>
      <c r="B2948" s="26" t="s">
        <v>3915</v>
      </c>
      <c r="C2948" s="27">
        <v>1</v>
      </c>
      <c r="D2948" s="27" t="s">
        <v>26</v>
      </c>
      <c r="E2948" s="28">
        <v>16105</v>
      </c>
      <c r="F2948" s="28">
        <v>16105</v>
      </c>
      <c r="G2948" s="28">
        <v>483.15</v>
      </c>
      <c r="H2948" s="28">
        <v>6.5</v>
      </c>
      <c r="I2948" s="28">
        <v>9.1999999999999993</v>
      </c>
      <c r="J2948" s="29">
        <v>0.10752</v>
      </c>
      <c r="K2948" s="28">
        <v>6.5</v>
      </c>
      <c r="L2948" s="28">
        <v>9.1999999999999993</v>
      </c>
      <c r="M2948" s="29">
        <f t="shared" si="221"/>
        <v>0.10752</v>
      </c>
      <c r="N2948" s="30">
        <v>0</v>
      </c>
      <c r="O2948" s="27">
        <v>85</v>
      </c>
      <c r="P2948" s="27">
        <v>8528</v>
      </c>
      <c r="Q2948" s="27" t="s">
        <v>100</v>
      </c>
      <c r="R2948" s="31">
        <f>VLOOKUP(Q2948,[1]Страна!D$1:F$120,2,FALSE)</f>
        <v>0.03</v>
      </c>
      <c r="S2948" s="32" t="s">
        <v>47</v>
      </c>
      <c r="T2948" s="27" t="str">
        <f>VLOOKUP(S2948,[1]Страна!$A$2:$B$246,2,0)</f>
        <v>РОССИЯ</v>
      </c>
      <c r="W2948" s="34"/>
      <c r="X2948" s="35"/>
      <c r="Y2948" s="35"/>
      <c r="Z2948" s="36"/>
      <c r="AA2948" s="37"/>
      <c r="AB2948" s="38"/>
      <c r="AC2948" s="39"/>
    </row>
    <row r="2949" spans="1:29" ht="10.5" customHeight="1">
      <c r="A2949" s="25">
        <v>232440</v>
      </c>
      <c r="B2949" s="26" t="s">
        <v>3916</v>
      </c>
      <c r="C2949" s="27">
        <v>1</v>
      </c>
      <c r="D2949" s="27" t="s">
        <v>26</v>
      </c>
      <c r="E2949" s="28">
        <v>18054</v>
      </c>
      <c r="F2949" s="28">
        <v>18054</v>
      </c>
      <c r="G2949" s="28">
        <v>541.62</v>
      </c>
      <c r="H2949" s="28">
        <v>11.7</v>
      </c>
      <c r="I2949" s="28">
        <v>12.5</v>
      </c>
      <c r="J2949" s="29">
        <v>9.6619999999999998E-2</v>
      </c>
      <c r="K2949" s="28">
        <v>11.7</v>
      </c>
      <c r="L2949" s="28">
        <v>12.5</v>
      </c>
      <c r="M2949" s="29">
        <f t="shared" si="221"/>
        <v>9.6619999999999998E-2</v>
      </c>
      <c r="N2949" s="30">
        <v>0</v>
      </c>
      <c r="O2949" s="27">
        <v>85</v>
      </c>
      <c r="P2949" s="27">
        <v>8528</v>
      </c>
      <c r="Q2949" s="27" t="s">
        <v>100</v>
      </c>
      <c r="R2949" s="31">
        <f>VLOOKUP(Q2949,[1]Страна!D$1:F$120,2,FALSE)</f>
        <v>0.03</v>
      </c>
      <c r="S2949" s="32" t="s">
        <v>47</v>
      </c>
      <c r="T2949" s="27" t="str">
        <f>VLOOKUP(S2949,[1]Страна!$A$2:$B$246,2,0)</f>
        <v>РОССИЯ</v>
      </c>
      <c r="W2949" s="34"/>
      <c r="X2949" s="35"/>
      <c r="Y2949" s="35"/>
      <c r="Z2949" s="36"/>
      <c r="AA2949" s="37"/>
      <c r="AB2949" s="38"/>
      <c r="AC2949" s="39"/>
    </row>
    <row r="2950" spans="1:29" ht="10.5" customHeight="1">
      <c r="A2950" s="25">
        <v>232447</v>
      </c>
      <c r="B2950" s="26" t="s">
        <v>3917</v>
      </c>
      <c r="C2950" s="27">
        <v>1</v>
      </c>
      <c r="D2950" s="27" t="s">
        <v>26</v>
      </c>
      <c r="E2950" s="28">
        <v>15776</v>
      </c>
      <c r="F2950" s="28">
        <v>15776</v>
      </c>
      <c r="G2950" s="28">
        <v>473.28</v>
      </c>
      <c r="H2950" s="28">
        <v>7.2</v>
      </c>
      <c r="I2950" s="28">
        <v>9</v>
      </c>
      <c r="J2950" s="29">
        <v>0.10752</v>
      </c>
      <c r="K2950" s="28">
        <v>7.2</v>
      </c>
      <c r="L2950" s="28">
        <v>9</v>
      </c>
      <c r="M2950" s="29">
        <v>0.10752</v>
      </c>
      <c r="N2950" s="30" t="s">
        <v>3918</v>
      </c>
      <c r="O2950" s="27">
        <v>85</v>
      </c>
      <c r="P2950" s="27">
        <v>8528</v>
      </c>
      <c r="Q2950" s="27" t="s">
        <v>100</v>
      </c>
      <c r="R2950" s="31">
        <f>VLOOKUP(Q2950,[1]Страна!D$1:F$120,2,FALSE)</f>
        <v>0.03</v>
      </c>
      <c r="S2950" s="32" t="s">
        <v>47</v>
      </c>
      <c r="T2950" s="27" t="str">
        <f>VLOOKUP(S2950,[1]Страна!$A$2:$B$246,2,0)</f>
        <v>РОССИЯ</v>
      </c>
      <c r="W2950" s="34"/>
      <c r="X2950" s="35"/>
      <c r="Y2950" s="35"/>
      <c r="Z2950" s="36"/>
      <c r="AA2950" s="37"/>
      <c r="AB2950" s="38"/>
      <c r="AC2950" s="39"/>
    </row>
    <row r="2951" spans="1:29" ht="10.5" customHeight="1">
      <c r="A2951" s="25">
        <v>231645</v>
      </c>
      <c r="B2951" s="26" t="s">
        <v>3919</v>
      </c>
      <c r="C2951" s="27">
        <v>1</v>
      </c>
      <c r="D2951" s="27" t="s">
        <v>26</v>
      </c>
      <c r="E2951" s="28">
        <v>18105</v>
      </c>
      <c r="F2951" s="28">
        <v>18105</v>
      </c>
      <c r="G2951" s="28">
        <v>362.1</v>
      </c>
      <c r="H2951" s="28">
        <v>10</v>
      </c>
      <c r="I2951" s="28">
        <v>12</v>
      </c>
      <c r="J2951" s="29">
        <v>0.10445</v>
      </c>
      <c r="K2951" s="28">
        <v>10</v>
      </c>
      <c r="L2951" s="28">
        <v>12</v>
      </c>
      <c r="M2951" s="29">
        <v>0.10445</v>
      </c>
      <c r="N2951" s="30">
        <v>4690640004467</v>
      </c>
      <c r="O2951" s="27">
        <v>85</v>
      </c>
      <c r="P2951" s="27">
        <v>8528</v>
      </c>
      <c r="Q2951" s="27" t="s">
        <v>100</v>
      </c>
      <c r="R2951" s="31">
        <f>VLOOKUP(Q2951,[1]Страна!D$1:F$120,2,FALSE)</f>
        <v>0.03</v>
      </c>
      <c r="S2951" s="32" t="s">
        <v>47</v>
      </c>
      <c r="T2951" s="27" t="str">
        <f>VLOOKUP(S2951,[1]Страна!$A$2:$B$246,2,0)</f>
        <v>РОССИЯ</v>
      </c>
      <c r="W2951" s="34"/>
      <c r="X2951" s="35"/>
      <c r="Y2951" s="35"/>
      <c r="Z2951" s="36"/>
      <c r="AA2951" s="37"/>
      <c r="AB2951" s="38"/>
      <c r="AC2951" s="39"/>
    </row>
    <row r="2952" spans="1:29" ht="10.5" customHeight="1">
      <c r="A2952" s="25">
        <v>210603</v>
      </c>
      <c r="B2952" s="26" t="s">
        <v>3920</v>
      </c>
      <c r="C2952" s="27">
        <v>1</v>
      </c>
      <c r="D2952" s="27" t="s">
        <v>26</v>
      </c>
      <c r="E2952" s="28">
        <v>10608</v>
      </c>
      <c r="F2952" s="28">
        <v>10608</v>
      </c>
      <c r="G2952" s="28">
        <v>212.16</v>
      </c>
      <c r="H2952" s="28">
        <v>6.9</v>
      </c>
      <c r="I2952" s="28">
        <v>8</v>
      </c>
      <c r="J2952" s="29">
        <v>6.1775999999999998E-2</v>
      </c>
      <c r="K2952" s="28">
        <v>6.9</v>
      </c>
      <c r="L2952" s="28">
        <v>8</v>
      </c>
      <c r="M2952" s="29">
        <f>C2952*J2952</f>
        <v>6.1775999999999998E-2</v>
      </c>
      <c r="N2952" s="30">
        <v>8806323320939</v>
      </c>
      <c r="O2952" s="27">
        <v>85</v>
      </c>
      <c r="P2952" s="27">
        <v>8528</v>
      </c>
      <c r="Q2952" s="27" t="s">
        <v>100</v>
      </c>
      <c r="R2952" s="31">
        <f>VLOOKUP(Q2952,[1]Страна!D$1:F$120,2,FALSE)</f>
        <v>0.03</v>
      </c>
      <c r="S2952" s="32" t="s">
        <v>457</v>
      </c>
      <c r="T2952" s="27" t="str">
        <f>VLOOKUP(S2952,[1]Страна!$A$2:$B$246,2,0)</f>
        <v xml:space="preserve">БЕЛАРУСЬ </v>
      </c>
      <c r="W2952" s="34"/>
      <c r="X2952" s="35"/>
      <c r="Y2952" s="35"/>
      <c r="Z2952" s="36"/>
      <c r="AA2952" s="37"/>
      <c r="AB2952" s="38"/>
      <c r="AC2952" s="39"/>
    </row>
    <row r="2953" spans="1:29" ht="10.5" customHeight="1">
      <c r="A2953" s="41">
        <v>214050</v>
      </c>
      <c r="B2953" s="42" t="s">
        <v>3921</v>
      </c>
      <c r="C2953" s="43">
        <v>1</v>
      </c>
      <c r="D2953" s="44" t="s">
        <v>26</v>
      </c>
      <c r="E2953" s="45">
        <v>9462</v>
      </c>
      <c r="F2953" s="45">
        <v>9462</v>
      </c>
      <c r="G2953" s="46">
        <v>283.86</v>
      </c>
      <c r="H2953" s="46">
        <v>4.7</v>
      </c>
      <c r="I2953" s="46">
        <v>6.6</v>
      </c>
      <c r="J2953" s="47">
        <v>5.6107999999999998E-2</v>
      </c>
      <c r="K2953" s="46">
        <v>4.7</v>
      </c>
      <c r="L2953" s="46">
        <v>6.6</v>
      </c>
      <c r="M2953" s="47">
        <v>5.6107999999999998E-2</v>
      </c>
      <c r="N2953" s="48" t="s">
        <v>3922</v>
      </c>
      <c r="O2953" s="49">
        <v>85</v>
      </c>
      <c r="P2953" s="49">
        <v>8528</v>
      </c>
      <c r="Q2953" s="49" t="s">
        <v>100</v>
      </c>
      <c r="R2953" s="50">
        <v>0.03</v>
      </c>
      <c r="S2953" s="51" t="s">
        <v>457</v>
      </c>
      <c r="T2953" s="27" t="str">
        <f>VLOOKUP(S2953,[1]Страна!$A$2:$B$246,2,0)</f>
        <v xml:space="preserve">БЕЛАРУСЬ </v>
      </c>
      <c r="W2953" s="34"/>
      <c r="X2953" s="35"/>
      <c r="Y2953" s="35"/>
      <c r="Z2953" s="36"/>
      <c r="AA2953" s="37"/>
      <c r="AB2953" s="38"/>
      <c r="AC2953" s="39"/>
    </row>
    <row r="2954" spans="1:29" ht="10.5" customHeight="1">
      <c r="A2954" s="41">
        <v>218793</v>
      </c>
      <c r="B2954" s="42" t="s">
        <v>3923</v>
      </c>
      <c r="C2954" s="43">
        <v>1</v>
      </c>
      <c r="D2954" s="44" t="s">
        <v>26</v>
      </c>
      <c r="E2954" s="45">
        <v>9471</v>
      </c>
      <c r="F2954" s="45">
        <v>9471</v>
      </c>
      <c r="G2954" s="46">
        <v>284.13</v>
      </c>
      <c r="H2954" s="46">
        <v>4.8</v>
      </c>
      <c r="I2954" s="46">
        <v>5.7</v>
      </c>
      <c r="J2954" s="47">
        <v>6.7391999999999994E-2</v>
      </c>
      <c r="K2954" s="46">
        <v>4.8</v>
      </c>
      <c r="L2954" s="46">
        <v>5.7</v>
      </c>
      <c r="M2954" s="47">
        <v>6.7391999999999994E-2</v>
      </c>
      <c r="N2954" s="48" t="s">
        <v>3924</v>
      </c>
      <c r="O2954" s="49">
        <v>85</v>
      </c>
      <c r="P2954" s="49">
        <v>8528</v>
      </c>
      <c r="Q2954" s="49" t="s">
        <v>100</v>
      </c>
      <c r="R2954" s="50">
        <v>0.03</v>
      </c>
      <c r="S2954" s="51" t="s">
        <v>457</v>
      </c>
      <c r="T2954" s="27" t="str">
        <f>VLOOKUP(S2954,[1]Страна!$A$2:$B$246,2,0)</f>
        <v xml:space="preserve">БЕЛАРУСЬ </v>
      </c>
      <c r="W2954" s="40"/>
      <c r="X2954" s="35"/>
      <c r="Y2954" s="35"/>
      <c r="Z2954" s="36"/>
      <c r="AA2954" s="37"/>
      <c r="AB2954" s="38"/>
      <c r="AC2954" s="39"/>
    </row>
    <row r="2955" spans="1:29" ht="10.5" customHeight="1">
      <c r="A2955" s="25">
        <v>231699</v>
      </c>
      <c r="B2955" s="26" t="s">
        <v>3925</v>
      </c>
      <c r="C2955" s="27">
        <v>1</v>
      </c>
      <c r="D2955" s="27" t="s">
        <v>26</v>
      </c>
      <c r="E2955" s="28">
        <v>13405</v>
      </c>
      <c r="F2955" s="28">
        <v>13405</v>
      </c>
      <c r="G2955" s="28">
        <v>402.15</v>
      </c>
      <c r="H2955" s="28">
        <v>4.8</v>
      </c>
      <c r="I2955" s="28">
        <v>6.8</v>
      </c>
      <c r="J2955" s="29">
        <v>6.7391999999999994E-2</v>
      </c>
      <c r="K2955" s="28">
        <v>4.8</v>
      </c>
      <c r="L2955" s="28">
        <v>6.8</v>
      </c>
      <c r="M2955" s="29">
        <f t="shared" ref="M2955:M2960" si="222">C2955*J2955</f>
        <v>6.7391999999999994E-2</v>
      </c>
      <c r="N2955" s="30">
        <v>0</v>
      </c>
      <c r="O2955" s="27">
        <v>85</v>
      </c>
      <c r="P2955" s="27">
        <v>8528</v>
      </c>
      <c r="Q2955" s="27" t="s">
        <v>100</v>
      </c>
      <c r="R2955" s="31">
        <f>VLOOKUP(Q2955,[1]Страна!D$1:F$120,2,FALSE)</f>
        <v>0.03</v>
      </c>
      <c r="S2955" s="32" t="s">
        <v>457</v>
      </c>
      <c r="T2955" s="27" t="str">
        <f>VLOOKUP(S2955,[1]Страна!$A$2:$B$246,2,0)</f>
        <v xml:space="preserve">БЕЛАРУСЬ </v>
      </c>
      <c r="W2955" s="40"/>
      <c r="X2955" s="35"/>
      <c r="Y2955" s="35"/>
      <c r="Z2955" s="36"/>
      <c r="AA2955" s="37"/>
      <c r="AB2955" s="38"/>
      <c r="AC2955" s="39"/>
    </row>
    <row r="2956" spans="1:29" ht="10.5" customHeight="1">
      <c r="A2956" s="25">
        <v>218798</v>
      </c>
      <c r="B2956" s="26" t="s">
        <v>3926</v>
      </c>
      <c r="C2956" s="27">
        <v>10</v>
      </c>
      <c r="D2956" s="27" t="s">
        <v>26</v>
      </c>
      <c r="E2956" s="28">
        <v>15649</v>
      </c>
      <c r="F2956" s="28">
        <v>156490</v>
      </c>
      <c r="G2956" s="28">
        <v>4694.7</v>
      </c>
      <c r="H2956" s="28">
        <v>14</v>
      </c>
      <c r="I2956" s="28">
        <v>18</v>
      </c>
      <c r="J2956" s="29">
        <v>9.5445000000000002E-2</v>
      </c>
      <c r="K2956" s="28">
        <v>140</v>
      </c>
      <c r="L2956" s="28">
        <v>180</v>
      </c>
      <c r="M2956" s="29">
        <f t="shared" si="222"/>
        <v>0.95445000000000002</v>
      </c>
      <c r="N2956" s="30">
        <v>8806323321059</v>
      </c>
      <c r="O2956" s="27">
        <v>85</v>
      </c>
      <c r="P2956" s="27">
        <v>8528</v>
      </c>
      <c r="Q2956" s="27" t="s">
        <v>100</v>
      </c>
      <c r="R2956" s="31">
        <f>VLOOKUP(Q2956,[1]Страна!D$1:F$120,2,FALSE)</f>
        <v>0.03</v>
      </c>
      <c r="S2956" s="32" t="s">
        <v>457</v>
      </c>
      <c r="T2956" s="27" t="str">
        <f>VLOOKUP(S2956,[1]Страна!$A$2:$B$246,2,0)</f>
        <v xml:space="preserve">БЕЛАРУСЬ </v>
      </c>
      <c r="W2956" s="34"/>
      <c r="X2956" s="35"/>
      <c r="Y2956" s="35"/>
      <c r="Z2956" s="36"/>
      <c r="AA2956" s="37"/>
      <c r="AB2956" s="38"/>
      <c r="AC2956" s="39"/>
    </row>
    <row r="2957" spans="1:29" ht="10.5" customHeight="1">
      <c r="A2957" s="25">
        <v>218822</v>
      </c>
      <c r="B2957" s="26" t="s">
        <v>3927</v>
      </c>
      <c r="C2957" s="27">
        <v>3</v>
      </c>
      <c r="D2957" s="27" t="s">
        <v>26</v>
      </c>
      <c r="E2957" s="28">
        <v>15780</v>
      </c>
      <c r="F2957" s="28">
        <v>47340</v>
      </c>
      <c r="G2957" s="28">
        <v>1420.2</v>
      </c>
      <c r="H2957" s="28">
        <v>6.9</v>
      </c>
      <c r="I2957" s="28">
        <v>7.3</v>
      </c>
      <c r="J2957" s="29">
        <v>9.1726000000000002E-2</v>
      </c>
      <c r="K2957" s="28">
        <v>20.700000000000003</v>
      </c>
      <c r="L2957" s="28">
        <v>21.9</v>
      </c>
      <c r="M2957" s="29">
        <f t="shared" si="222"/>
        <v>0.27517800000000003</v>
      </c>
      <c r="N2957" s="30">
        <v>8806323321042</v>
      </c>
      <c r="O2957" s="27">
        <v>85</v>
      </c>
      <c r="P2957" s="27">
        <v>8528</v>
      </c>
      <c r="Q2957" s="27" t="s">
        <v>100</v>
      </c>
      <c r="R2957" s="31">
        <f>VLOOKUP(Q2957,[1]Страна!D$1:F$120,2,FALSE)</f>
        <v>0.03</v>
      </c>
      <c r="S2957" s="32" t="s">
        <v>457</v>
      </c>
      <c r="T2957" s="27" t="str">
        <f>VLOOKUP(S2957,[1]Страна!$A$2:$B$246,2,0)</f>
        <v xml:space="preserve">БЕЛАРУСЬ </v>
      </c>
      <c r="W2957" s="34"/>
      <c r="X2957" s="35"/>
      <c r="Y2957" s="35"/>
      <c r="Z2957" s="36"/>
      <c r="AA2957" s="37"/>
      <c r="AB2957" s="38"/>
      <c r="AC2957" s="39"/>
    </row>
    <row r="2958" spans="1:29" ht="10.5" customHeight="1">
      <c r="A2958" s="25">
        <v>218799</v>
      </c>
      <c r="B2958" s="26" t="s">
        <v>3928</v>
      </c>
      <c r="C2958" s="27">
        <v>8</v>
      </c>
      <c r="D2958" s="27" t="s">
        <v>26</v>
      </c>
      <c r="E2958" s="28">
        <v>17425</v>
      </c>
      <c r="F2958" s="28">
        <v>139400</v>
      </c>
      <c r="G2958" s="28">
        <v>4182</v>
      </c>
      <c r="H2958" s="28">
        <v>14</v>
      </c>
      <c r="I2958" s="28">
        <v>18</v>
      </c>
      <c r="J2958" s="29">
        <v>0.10854</v>
      </c>
      <c r="K2958" s="28">
        <v>112</v>
      </c>
      <c r="L2958" s="28">
        <v>144</v>
      </c>
      <c r="M2958" s="29">
        <f t="shared" si="222"/>
        <v>0.86831999999999998</v>
      </c>
      <c r="N2958" s="30">
        <v>8806323321011</v>
      </c>
      <c r="O2958" s="27">
        <v>85</v>
      </c>
      <c r="P2958" s="27">
        <v>8528</v>
      </c>
      <c r="Q2958" s="27" t="s">
        <v>100</v>
      </c>
      <c r="R2958" s="31">
        <f>VLOOKUP(Q2958,[1]Страна!D$1:F$120,2,FALSE)</f>
        <v>0.03</v>
      </c>
      <c r="S2958" s="32" t="s">
        <v>457</v>
      </c>
      <c r="T2958" s="27" t="str">
        <f>VLOOKUP(S2958,[1]Страна!$A$2:$B$246,2,0)</f>
        <v xml:space="preserve">БЕЛАРУСЬ </v>
      </c>
      <c r="W2958" s="34"/>
      <c r="X2958" s="35"/>
      <c r="Y2958" s="35"/>
      <c r="Z2958" s="36"/>
      <c r="AA2958" s="37"/>
      <c r="AB2958" s="38"/>
      <c r="AC2958" s="39"/>
    </row>
    <row r="2959" spans="1:29" ht="10.5" customHeight="1">
      <c r="A2959" s="25">
        <v>231700</v>
      </c>
      <c r="B2959" s="26" t="s">
        <v>3929</v>
      </c>
      <c r="C2959" s="27">
        <v>2</v>
      </c>
      <c r="D2959" s="27" t="s">
        <v>26</v>
      </c>
      <c r="E2959" s="28">
        <v>21072</v>
      </c>
      <c r="F2959" s="28">
        <v>42144</v>
      </c>
      <c r="G2959" s="28">
        <v>1264.32</v>
      </c>
      <c r="H2959" s="28">
        <v>14</v>
      </c>
      <c r="I2959" s="28">
        <v>18</v>
      </c>
      <c r="J2959" s="29">
        <v>0.10854</v>
      </c>
      <c r="K2959" s="28">
        <v>28</v>
      </c>
      <c r="L2959" s="28">
        <v>36</v>
      </c>
      <c r="M2959" s="29">
        <f t="shared" si="222"/>
        <v>0.21708</v>
      </c>
      <c r="N2959" s="30">
        <v>8806323321707</v>
      </c>
      <c r="O2959" s="27">
        <v>85</v>
      </c>
      <c r="P2959" s="27">
        <v>8528</v>
      </c>
      <c r="Q2959" s="27" t="s">
        <v>100</v>
      </c>
      <c r="R2959" s="31">
        <f>VLOOKUP(Q2959,[1]Страна!D$1:F$120,2,FALSE)</f>
        <v>0.03</v>
      </c>
      <c r="S2959" s="32" t="s">
        <v>457</v>
      </c>
      <c r="T2959" s="27" t="str">
        <f>VLOOKUP(S2959,[1]Страна!$A$2:$B$246,2,0)</f>
        <v xml:space="preserve">БЕЛАРУСЬ </v>
      </c>
      <c r="W2959" s="34"/>
      <c r="X2959" s="35"/>
      <c r="Y2959" s="35"/>
      <c r="Z2959" s="36"/>
      <c r="AA2959" s="37"/>
      <c r="AB2959" s="38"/>
      <c r="AC2959" s="39"/>
    </row>
    <row r="2960" spans="1:29" ht="10.5" customHeight="1">
      <c r="A2960" s="25">
        <v>218800</v>
      </c>
      <c r="B2960" s="26" t="s">
        <v>3930</v>
      </c>
      <c r="C2960" s="27">
        <v>2</v>
      </c>
      <c r="D2960" s="27" t="s">
        <v>26</v>
      </c>
      <c r="E2960" s="28">
        <v>22185</v>
      </c>
      <c r="F2960" s="28">
        <v>44370</v>
      </c>
      <c r="G2960" s="28">
        <v>1331.1</v>
      </c>
      <c r="H2960" s="28">
        <v>18</v>
      </c>
      <c r="I2960" s="28">
        <v>21</v>
      </c>
      <c r="J2960" s="29">
        <v>0.17647199999999999</v>
      </c>
      <c r="K2960" s="28">
        <v>36</v>
      </c>
      <c r="L2960" s="28">
        <v>42</v>
      </c>
      <c r="M2960" s="29">
        <f t="shared" si="222"/>
        <v>0.35294399999999998</v>
      </c>
      <c r="N2960" s="30">
        <v>8806323321028</v>
      </c>
      <c r="O2960" s="27">
        <v>85</v>
      </c>
      <c r="P2960" s="27">
        <v>8528</v>
      </c>
      <c r="Q2960" s="27" t="s">
        <v>100</v>
      </c>
      <c r="R2960" s="31">
        <f>VLOOKUP(Q2960,[1]Страна!D$1:F$120,2,FALSE)</f>
        <v>0.03</v>
      </c>
      <c r="S2960" s="32" t="s">
        <v>457</v>
      </c>
      <c r="T2960" s="27" t="str">
        <f>VLOOKUP(S2960,[1]Страна!$A$2:$B$246,2,0)</f>
        <v xml:space="preserve">БЕЛАРУСЬ </v>
      </c>
      <c r="W2960" s="34"/>
      <c r="X2960" s="35"/>
      <c r="Y2960" s="35"/>
      <c r="Z2960" s="36"/>
      <c r="AA2960" s="37"/>
      <c r="AB2960" s="38"/>
      <c r="AC2960" s="39"/>
    </row>
    <row r="2961" spans="1:29" ht="10.5" customHeight="1">
      <c r="A2961" s="25">
        <v>231701</v>
      </c>
      <c r="B2961" s="26" t="s">
        <v>3931</v>
      </c>
      <c r="C2961" s="27">
        <v>1</v>
      </c>
      <c r="D2961" s="27" t="s">
        <v>26</v>
      </c>
      <c r="E2961" s="28">
        <v>23290</v>
      </c>
      <c r="F2961" s="28">
        <v>23290</v>
      </c>
      <c r="G2961" s="28">
        <v>698.69999999999993</v>
      </c>
      <c r="H2961" s="28">
        <v>18</v>
      </c>
      <c r="I2961" s="28">
        <v>21</v>
      </c>
      <c r="J2961" s="29">
        <v>0.13452</v>
      </c>
      <c r="K2961" s="28">
        <v>18</v>
      </c>
      <c r="L2961" s="28">
        <v>21</v>
      </c>
      <c r="M2961" s="29">
        <v>0.13452</v>
      </c>
      <c r="N2961" s="30" t="s">
        <v>3932</v>
      </c>
      <c r="O2961" s="27">
        <v>85</v>
      </c>
      <c r="P2961" s="27">
        <v>8528</v>
      </c>
      <c r="Q2961" s="27" t="s">
        <v>100</v>
      </c>
      <c r="R2961" s="31">
        <f>VLOOKUP(Q2961,[1]Страна!D$1:F$120,2,FALSE)</f>
        <v>0.03</v>
      </c>
      <c r="S2961" s="32" t="s">
        <v>457</v>
      </c>
      <c r="T2961" s="27" t="str">
        <f>VLOOKUP(S2961,[1]Страна!$A$2:$B$246,2,0)</f>
        <v xml:space="preserve">БЕЛАРУСЬ </v>
      </c>
      <c r="W2961" s="34"/>
      <c r="X2961" s="35"/>
      <c r="Y2961" s="35"/>
      <c r="Z2961" s="36"/>
      <c r="AA2961" s="37"/>
      <c r="AB2961" s="38"/>
      <c r="AC2961" s="39"/>
    </row>
    <row r="2962" spans="1:29" ht="10.5" customHeight="1">
      <c r="A2962" s="25">
        <v>204868</v>
      </c>
      <c r="B2962" s="26" t="s">
        <v>3933</v>
      </c>
      <c r="C2962" s="27">
        <v>1</v>
      </c>
      <c r="D2962" s="27" t="s">
        <v>26</v>
      </c>
      <c r="E2962" s="28">
        <v>6605</v>
      </c>
      <c r="F2962" s="28">
        <v>6605</v>
      </c>
      <c r="G2962" s="28">
        <v>198.15</v>
      </c>
      <c r="H2962" s="28">
        <v>2.1</v>
      </c>
      <c r="I2962" s="28">
        <v>3.2</v>
      </c>
      <c r="J2962" s="29">
        <v>2.0580000000000001E-2</v>
      </c>
      <c r="K2962" s="28">
        <v>2.1</v>
      </c>
      <c r="L2962" s="28">
        <v>3.2</v>
      </c>
      <c r="M2962" s="29">
        <f t="shared" ref="M2962:M2969" si="223">C2962*J2962</f>
        <v>2.0580000000000001E-2</v>
      </c>
      <c r="N2962" s="30">
        <v>4690640003163</v>
      </c>
      <c r="O2962" s="27">
        <v>85</v>
      </c>
      <c r="P2962" s="27">
        <v>8528</v>
      </c>
      <c r="Q2962" s="27" t="s">
        <v>100</v>
      </c>
      <c r="R2962" s="31">
        <f>VLOOKUP(Q2962,[1]Страна!D$1:F$120,2,FALSE)</f>
        <v>0.03</v>
      </c>
      <c r="S2962" s="32" t="s">
        <v>47</v>
      </c>
      <c r="T2962" s="27" t="str">
        <f>VLOOKUP(S2962,[1]Страна!$A$2:$B$246,2,0)</f>
        <v>РОССИЯ</v>
      </c>
      <c r="W2962" s="34"/>
      <c r="X2962" s="35"/>
      <c r="Y2962" s="35"/>
      <c r="Z2962" s="36"/>
      <c r="AA2962" s="37"/>
      <c r="AB2962" s="38"/>
      <c r="AC2962" s="39"/>
    </row>
    <row r="2963" spans="1:29" ht="10.5" customHeight="1">
      <c r="A2963" s="25">
        <v>199858</v>
      </c>
      <c r="B2963" s="26" t="s">
        <v>3934</v>
      </c>
      <c r="C2963" s="27">
        <v>1</v>
      </c>
      <c r="D2963" s="27" t="s">
        <v>26</v>
      </c>
      <c r="E2963" s="28">
        <v>6333</v>
      </c>
      <c r="F2963" s="28">
        <v>6333</v>
      </c>
      <c r="G2963" s="28">
        <v>189.98999999999998</v>
      </c>
      <c r="H2963" s="28">
        <v>2.2999999999999998</v>
      </c>
      <c r="I2963" s="28">
        <v>3.2</v>
      </c>
      <c r="J2963" s="29">
        <v>1.6500000000000001E-2</v>
      </c>
      <c r="K2963" s="28">
        <v>2.2999999999999998</v>
      </c>
      <c r="L2963" s="28">
        <v>3.2</v>
      </c>
      <c r="M2963" s="29">
        <f t="shared" si="223"/>
        <v>1.6500000000000001E-2</v>
      </c>
      <c r="N2963" s="30">
        <v>4690640002920</v>
      </c>
      <c r="O2963" s="27">
        <v>85</v>
      </c>
      <c r="P2963" s="27">
        <v>8528</v>
      </c>
      <c r="Q2963" s="27" t="s">
        <v>100</v>
      </c>
      <c r="R2963" s="31">
        <f>VLOOKUP(Q2963,[1]Страна!D$1:F$120,2,FALSE)</f>
        <v>0.03</v>
      </c>
      <c r="S2963" s="32" t="s">
        <v>47</v>
      </c>
      <c r="T2963" s="27" t="str">
        <f>VLOOKUP(S2963,[1]Страна!$A$2:$B$246,2,0)</f>
        <v>РОССИЯ</v>
      </c>
      <c r="W2963" s="34"/>
      <c r="X2963" s="35"/>
      <c r="Y2963" s="35"/>
      <c r="Z2963" s="36"/>
      <c r="AA2963" s="37"/>
      <c r="AB2963" s="38"/>
      <c r="AC2963" s="39"/>
    </row>
    <row r="2964" spans="1:29" ht="10.5" customHeight="1">
      <c r="A2964" s="25">
        <v>218900</v>
      </c>
      <c r="B2964" s="26" t="s">
        <v>3935</v>
      </c>
      <c r="C2964" s="27">
        <v>1</v>
      </c>
      <c r="D2964" s="27" t="s">
        <v>26</v>
      </c>
      <c r="E2964" s="28">
        <v>5823</v>
      </c>
      <c r="F2964" s="28">
        <v>5823</v>
      </c>
      <c r="G2964" s="28">
        <v>174.69</v>
      </c>
      <c r="H2964" s="28">
        <v>2.7</v>
      </c>
      <c r="I2964" s="28">
        <v>2.9</v>
      </c>
      <c r="J2964" s="29">
        <v>1.7600000000000001E-2</v>
      </c>
      <c r="K2964" s="28">
        <v>2.7</v>
      </c>
      <c r="L2964" s="28">
        <v>2.9</v>
      </c>
      <c r="M2964" s="29">
        <f t="shared" si="223"/>
        <v>1.7600000000000001E-2</v>
      </c>
      <c r="N2964" s="30">
        <v>4690640004122</v>
      </c>
      <c r="O2964" s="27">
        <v>85</v>
      </c>
      <c r="P2964" s="27">
        <v>8528</v>
      </c>
      <c r="Q2964" s="27" t="s">
        <v>100</v>
      </c>
      <c r="R2964" s="31">
        <f>VLOOKUP(Q2964,[1]Страна!D$1:F$120,2,FALSE)</f>
        <v>0.03</v>
      </c>
      <c r="S2964" s="32" t="s">
        <v>47</v>
      </c>
      <c r="T2964" s="27" t="str">
        <f>VLOOKUP(S2964,[1]Страна!$A$2:$B$246,2,0)</f>
        <v>РОССИЯ</v>
      </c>
      <c r="W2964" s="34"/>
      <c r="X2964" s="35"/>
      <c r="Y2964" s="35"/>
      <c r="Z2964" s="36"/>
      <c r="AA2964" s="37"/>
      <c r="AB2964" s="38"/>
      <c r="AC2964" s="39"/>
    </row>
    <row r="2965" spans="1:29" ht="10.5" customHeight="1">
      <c r="A2965" s="25">
        <v>211956</v>
      </c>
      <c r="B2965" s="26" t="s">
        <v>3936</v>
      </c>
      <c r="C2965" s="27">
        <v>1</v>
      </c>
      <c r="D2965" s="27" t="s">
        <v>26</v>
      </c>
      <c r="E2965" s="28">
        <v>6877</v>
      </c>
      <c r="F2965" s="28">
        <v>6877</v>
      </c>
      <c r="G2965" s="28">
        <v>206.31</v>
      </c>
      <c r="H2965" s="28">
        <v>2.8</v>
      </c>
      <c r="I2965" s="28">
        <v>3.2</v>
      </c>
      <c r="J2965" s="29">
        <v>1.5807000000000002E-2</v>
      </c>
      <c r="K2965" s="28">
        <v>2.8</v>
      </c>
      <c r="L2965" s="28">
        <v>3.2</v>
      </c>
      <c r="M2965" s="29">
        <f t="shared" si="223"/>
        <v>1.5807000000000002E-2</v>
      </c>
      <c r="N2965" s="30">
        <v>0</v>
      </c>
      <c r="O2965" s="27">
        <v>85</v>
      </c>
      <c r="P2965" s="27">
        <v>8528</v>
      </c>
      <c r="Q2965" s="27" t="s">
        <v>100</v>
      </c>
      <c r="R2965" s="31">
        <f>VLOOKUP(Q2965,[1]Страна!D$1:F$120,2,FALSE)</f>
        <v>0.03</v>
      </c>
      <c r="S2965" s="32" t="s">
        <v>47</v>
      </c>
      <c r="T2965" s="27" t="str">
        <f>VLOOKUP(S2965,[1]Страна!$A$2:$B$246,2,0)</f>
        <v>РОССИЯ</v>
      </c>
      <c r="W2965" s="34"/>
      <c r="X2965" s="35"/>
      <c r="Y2965" s="35"/>
      <c r="Z2965" s="36"/>
      <c r="AA2965" s="37"/>
      <c r="AB2965" s="38"/>
      <c r="AC2965" s="39"/>
    </row>
    <row r="2966" spans="1:29" ht="10.5" customHeight="1">
      <c r="A2966" s="25">
        <v>209472</v>
      </c>
      <c r="B2966" s="26" t="s">
        <v>3937</v>
      </c>
      <c r="C2966" s="27">
        <v>1</v>
      </c>
      <c r="D2966" s="27" t="s">
        <v>26</v>
      </c>
      <c r="E2966" s="28">
        <v>6333</v>
      </c>
      <c r="F2966" s="28">
        <v>6333</v>
      </c>
      <c r="G2966" s="28">
        <v>189.98999999999998</v>
      </c>
      <c r="H2966" s="28">
        <v>2</v>
      </c>
      <c r="I2966" s="28">
        <v>3</v>
      </c>
      <c r="J2966" s="29">
        <v>1.9942999999999999E-2</v>
      </c>
      <c r="K2966" s="28">
        <v>2</v>
      </c>
      <c r="L2966" s="28">
        <v>3</v>
      </c>
      <c r="M2966" s="29">
        <f t="shared" si="223"/>
        <v>1.9942999999999999E-2</v>
      </c>
      <c r="N2966" s="30">
        <v>4690640003729</v>
      </c>
      <c r="O2966" s="27">
        <v>85</v>
      </c>
      <c r="P2966" s="27">
        <v>8528</v>
      </c>
      <c r="Q2966" s="27" t="s">
        <v>100</v>
      </c>
      <c r="R2966" s="31">
        <f>VLOOKUP(Q2966,[1]Страна!D$1:F$120,2,FALSE)</f>
        <v>0.03</v>
      </c>
      <c r="S2966" s="32" t="s">
        <v>47</v>
      </c>
      <c r="T2966" s="27" t="str">
        <f>VLOOKUP(S2966,[1]Страна!$A$2:$B$246,2,0)</f>
        <v>РОССИЯ</v>
      </c>
      <c r="W2966" s="34"/>
      <c r="X2966" s="35"/>
      <c r="Y2966" s="35"/>
      <c r="Z2966" s="36"/>
      <c r="AA2966" s="37"/>
      <c r="AB2966" s="38"/>
      <c r="AC2966" s="39"/>
    </row>
    <row r="2967" spans="1:29" ht="10.5" customHeight="1">
      <c r="A2967" s="25">
        <v>218901</v>
      </c>
      <c r="B2967" s="26" t="s">
        <v>3938</v>
      </c>
      <c r="C2967" s="27">
        <v>1</v>
      </c>
      <c r="D2967" s="27" t="s">
        <v>26</v>
      </c>
      <c r="E2967" s="28">
        <v>6477</v>
      </c>
      <c r="F2967" s="28">
        <v>6477</v>
      </c>
      <c r="G2967" s="28">
        <v>194.31</v>
      </c>
      <c r="H2967" s="28">
        <v>2.7</v>
      </c>
      <c r="I2967" s="28">
        <v>3.5</v>
      </c>
      <c r="J2967" s="29">
        <v>1.9404000000000001E-2</v>
      </c>
      <c r="K2967" s="28">
        <v>2.7</v>
      </c>
      <c r="L2967" s="28">
        <v>3.5</v>
      </c>
      <c r="M2967" s="29">
        <f t="shared" si="223"/>
        <v>1.9404000000000001E-2</v>
      </c>
      <c r="N2967" s="30">
        <v>4690640003897</v>
      </c>
      <c r="O2967" s="27">
        <v>85</v>
      </c>
      <c r="P2967" s="27">
        <v>8528</v>
      </c>
      <c r="Q2967" s="27" t="s">
        <v>100</v>
      </c>
      <c r="R2967" s="31">
        <f>VLOOKUP(Q2967,[1]Страна!D$1:F$120,2,FALSE)</f>
        <v>0.03</v>
      </c>
      <c r="S2967" s="32" t="s">
        <v>47</v>
      </c>
      <c r="T2967" s="27" t="str">
        <f>VLOOKUP(S2967,[1]Страна!$A$2:$B$246,2,0)</f>
        <v>РОССИЯ</v>
      </c>
      <c r="W2967" s="34"/>
      <c r="X2967" s="35"/>
      <c r="Y2967" s="35"/>
      <c r="Z2967" s="36"/>
      <c r="AA2967" s="37"/>
      <c r="AB2967" s="38"/>
      <c r="AC2967" s="39"/>
    </row>
    <row r="2968" spans="1:29" ht="10.5" customHeight="1">
      <c r="A2968" s="25">
        <v>206071</v>
      </c>
      <c r="B2968" s="26" t="s">
        <v>3939</v>
      </c>
      <c r="C2968" s="27">
        <v>1</v>
      </c>
      <c r="D2968" s="27" t="s">
        <v>26</v>
      </c>
      <c r="E2968" s="28">
        <v>7803</v>
      </c>
      <c r="F2968" s="28">
        <v>7803</v>
      </c>
      <c r="G2968" s="28">
        <v>234.09</v>
      </c>
      <c r="H2968" s="28">
        <v>3</v>
      </c>
      <c r="I2968" s="28">
        <v>4</v>
      </c>
      <c r="J2968" s="29">
        <v>2.912E-2</v>
      </c>
      <c r="K2968" s="28">
        <v>3</v>
      </c>
      <c r="L2968" s="28">
        <v>4</v>
      </c>
      <c r="M2968" s="29">
        <f t="shared" si="223"/>
        <v>2.912E-2</v>
      </c>
      <c r="N2968" s="30">
        <v>4690640003170</v>
      </c>
      <c r="O2968" s="27">
        <v>85</v>
      </c>
      <c r="P2968" s="27">
        <v>8528</v>
      </c>
      <c r="Q2968" s="27" t="s">
        <v>100</v>
      </c>
      <c r="R2968" s="31">
        <f>VLOOKUP(Q2968,[1]Страна!D$1:F$120,2,FALSE)</f>
        <v>0.03</v>
      </c>
      <c r="S2968" s="32" t="s">
        <v>47</v>
      </c>
      <c r="T2968" s="27" t="str">
        <f>VLOOKUP(S2968,[1]Страна!$A$2:$B$246,2,0)</f>
        <v>РОССИЯ</v>
      </c>
      <c r="W2968" s="34"/>
      <c r="X2968" s="35"/>
      <c r="Y2968" s="35"/>
      <c r="Z2968" s="36"/>
      <c r="AA2968" s="37"/>
      <c r="AB2968" s="38"/>
      <c r="AC2968" s="39"/>
    </row>
    <row r="2969" spans="1:29" ht="10.5" customHeight="1">
      <c r="A2969" s="25">
        <v>204870</v>
      </c>
      <c r="B2969" s="26" t="s">
        <v>3940</v>
      </c>
      <c r="C2969" s="27">
        <v>1</v>
      </c>
      <c r="D2969" s="27" t="s">
        <v>26</v>
      </c>
      <c r="E2969" s="28">
        <v>7217</v>
      </c>
      <c r="F2969" s="28">
        <v>7217</v>
      </c>
      <c r="G2969" s="28">
        <v>216.51</v>
      </c>
      <c r="H2969" s="28">
        <v>3.6</v>
      </c>
      <c r="I2969" s="28">
        <v>4.8</v>
      </c>
      <c r="J2969" s="29">
        <v>2.912E-2</v>
      </c>
      <c r="K2969" s="28">
        <v>4.8</v>
      </c>
      <c r="L2969" s="28">
        <v>3.6</v>
      </c>
      <c r="M2969" s="29">
        <f t="shared" si="223"/>
        <v>2.912E-2</v>
      </c>
      <c r="N2969" s="30">
        <v>4690640003187</v>
      </c>
      <c r="O2969" s="27">
        <v>85</v>
      </c>
      <c r="P2969" s="27">
        <v>8528</v>
      </c>
      <c r="Q2969" s="27" t="s">
        <v>100</v>
      </c>
      <c r="R2969" s="31">
        <f>VLOOKUP(Q2969,[1]Страна!D$1:F$120,2,FALSE)</f>
        <v>0.03</v>
      </c>
      <c r="S2969" s="32" t="s">
        <v>47</v>
      </c>
      <c r="T2969" s="27" t="str">
        <f>VLOOKUP(S2969,[1]Страна!$A$2:$B$246,2,0)</f>
        <v>РОССИЯ</v>
      </c>
      <c r="W2969" s="34"/>
      <c r="X2969" s="35"/>
      <c r="Y2969" s="35"/>
      <c r="Z2969" s="36"/>
      <c r="AA2969" s="37"/>
      <c r="AB2969" s="38"/>
      <c r="AC2969" s="39"/>
    </row>
    <row r="2970" spans="1:29" ht="10.5" customHeight="1">
      <c r="A2970" s="25">
        <v>243661</v>
      </c>
      <c r="B2970" s="26" t="s">
        <v>3941</v>
      </c>
      <c r="C2970" s="27">
        <v>1</v>
      </c>
      <c r="D2970" s="27" t="s">
        <v>26</v>
      </c>
      <c r="E2970" s="28">
        <v>5877</v>
      </c>
      <c r="F2970" s="28">
        <v>5877</v>
      </c>
      <c r="G2970" s="28">
        <v>176.31</v>
      </c>
      <c r="H2970" s="28">
        <v>4</v>
      </c>
      <c r="I2970" s="28">
        <v>5.5</v>
      </c>
      <c r="J2970" s="29">
        <v>1.8144E-2</v>
      </c>
      <c r="K2970" s="28">
        <v>4</v>
      </c>
      <c r="L2970" s="28">
        <v>5.5</v>
      </c>
      <c r="M2970" s="29">
        <v>1.8144E-2</v>
      </c>
      <c r="N2970" s="30">
        <v>4690640005907</v>
      </c>
      <c r="O2970" s="27">
        <v>85</v>
      </c>
      <c r="P2970" s="27">
        <v>8528</v>
      </c>
      <c r="Q2970" s="27" t="s">
        <v>100</v>
      </c>
      <c r="R2970" s="31">
        <v>0.03</v>
      </c>
      <c r="S2970" s="32" t="s">
        <v>47</v>
      </c>
      <c r="T2970" s="27" t="str">
        <f>VLOOKUP(S2970,[1]Страна!$A$2:$B$246,2,0)</f>
        <v>РОССИЯ</v>
      </c>
      <c r="W2970" s="34"/>
      <c r="X2970" s="35"/>
      <c r="Y2970" s="35"/>
      <c r="Z2970" s="36"/>
      <c r="AA2970" s="37"/>
      <c r="AB2970" s="38"/>
      <c r="AC2970" s="39"/>
    </row>
    <row r="2971" spans="1:29" ht="10.5" customHeight="1">
      <c r="A2971" s="25">
        <v>244044</v>
      </c>
      <c r="B2971" s="26" t="s">
        <v>3942</v>
      </c>
      <c r="C2971" s="27">
        <v>1</v>
      </c>
      <c r="D2971" s="27" t="s">
        <v>26</v>
      </c>
      <c r="E2971" s="28">
        <v>5902</v>
      </c>
      <c r="F2971" s="28">
        <v>5902</v>
      </c>
      <c r="G2971" s="28">
        <v>177.06</v>
      </c>
      <c r="H2971" s="28">
        <v>4</v>
      </c>
      <c r="I2971" s="28">
        <v>5.5</v>
      </c>
      <c r="J2971" s="29">
        <v>0</v>
      </c>
      <c r="K2971" s="28">
        <v>4</v>
      </c>
      <c r="L2971" s="28">
        <v>5.5</v>
      </c>
      <c r="M2971" s="29">
        <v>0</v>
      </c>
      <c r="N2971" s="30">
        <v>4690640005914</v>
      </c>
      <c r="O2971" s="27">
        <v>85</v>
      </c>
      <c r="P2971" s="27">
        <v>8528</v>
      </c>
      <c r="Q2971" s="27" t="s">
        <v>100</v>
      </c>
      <c r="R2971" s="31">
        <v>0.03</v>
      </c>
      <c r="S2971" s="32" t="s">
        <v>47</v>
      </c>
      <c r="T2971" s="27" t="str">
        <f>VLOOKUP(S2971,[1]Страна!$A$2:$B$246,2,0)</f>
        <v>РОССИЯ</v>
      </c>
      <c r="W2971" s="40"/>
      <c r="X2971" s="35"/>
      <c r="Y2971" s="35"/>
      <c r="Z2971" s="36"/>
      <c r="AA2971" s="37"/>
      <c r="AB2971" s="38"/>
      <c r="AC2971" s="39"/>
    </row>
    <row r="2972" spans="1:29" ht="10.5" customHeight="1">
      <c r="A2972" s="25">
        <v>193367</v>
      </c>
      <c r="B2972" s="26" t="s">
        <v>3943</v>
      </c>
      <c r="C2972" s="27">
        <v>1</v>
      </c>
      <c r="D2972" s="27" t="s">
        <v>26</v>
      </c>
      <c r="E2972" s="28">
        <v>7276</v>
      </c>
      <c r="F2972" s="28">
        <v>7276</v>
      </c>
      <c r="G2972" s="28">
        <v>218.28</v>
      </c>
      <c r="H2972" s="28">
        <v>3.1</v>
      </c>
      <c r="I2972" s="28">
        <v>4.2</v>
      </c>
      <c r="J2972" s="29">
        <v>1.8144E-2</v>
      </c>
      <c r="K2972" s="28">
        <v>3.1</v>
      </c>
      <c r="L2972" s="28">
        <v>4.2</v>
      </c>
      <c r="M2972" s="29">
        <f>C2972*J2972</f>
        <v>1.8144E-2</v>
      </c>
      <c r="N2972" s="30">
        <v>4690640002944</v>
      </c>
      <c r="O2972" s="27">
        <v>85</v>
      </c>
      <c r="P2972" s="27">
        <v>8528</v>
      </c>
      <c r="Q2972" s="27" t="s">
        <v>100</v>
      </c>
      <c r="R2972" s="31">
        <f>VLOOKUP(Q2972,[1]Страна!D$1:F$120,2,FALSE)</f>
        <v>0.03</v>
      </c>
      <c r="S2972" s="32" t="s">
        <v>47</v>
      </c>
      <c r="T2972" s="27" t="str">
        <f>VLOOKUP(S2972,[1]Страна!$A$2:$B$246,2,0)</f>
        <v>РОССИЯ</v>
      </c>
      <c r="W2972" s="40"/>
      <c r="X2972" s="35"/>
      <c r="Y2972" s="35"/>
      <c r="Z2972" s="36"/>
      <c r="AA2972" s="37"/>
      <c r="AB2972" s="38"/>
      <c r="AC2972" s="39"/>
    </row>
    <row r="2973" spans="1:29" ht="10.5" customHeight="1">
      <c r="A2973" s="25">
        <v>193368</v>
      </c>
      <c r="B2973" s="26" t="s">
        <v>3944</v>
      </c>
      <c r="C2973" s="27">
        <v>1</v>
      </c>
      <c r="D2973" s="27" t="s">
        <v>26</v>
      </c>
      <c r="E2973" s="28">
        <v>7412</v>
      </c>
      <c r="F2973" s="28">
        <v>7412</v>
      </c>
      <c r="G2973" s="28">
        <v>222.35999999999999</v>
      </c>
      <c r="H2973" s="28">
        <v>3.4</v>
      </c>
      <c r="I2973" s="28">
        <v>4.5</v>
      </c>
      <c r="J2973" s="29">
        <v>1.8648000000000001E-2</v>
      </c>
      <c r="K2973" s="28">
        <v>3.4</v>
      </c>
      <c r="L2973" s="28">
        <v>4.5</v>
      </c>
      <c r="M2973" s="29">
        <f>C2973*J2973</f>
        <v>1.8648000000000001E-2</v>
      </c>
      <c r="N2973" s="30">
        <v>4690640002951</v>
      </c>
      <c r="O2973" s="27">
        <v>85</v>
      </c>
      <c r="P2973" s="27">
        <v>8528</v>
      </c>
      <c r="Q2973" s="27" t="s">
        <v>100</v>
      </c>
      <c r="R2973" s="31">
        <f>VLOOKUP(Q2973,[1]Страна!D$1:F$120,2,FALSE)</f>
        <v>0.03</v>
      </c>
      <c r="S2973" s="32" t="s">
        <v>47</v>
      </c>
      <c r="T2973" s="27" t="str">
        <f>VLOOKUP(S2973,[1]Страна!$A$2:$B$246,2,0)</f>
        <v>РОССИЯ</v>
      </c>
      <c r="W2973" s="34"/>
      <c r="X2973" s="35"/>
      <c r="Y2973" s="35"/>
      <c r="Z2973" s="36"/>
      <c r="AA2973" s="37"/>
      <c r="AB2973" s="38"/>
      <c r="AC2973" s="39"/>
    </row>
    <row r="2974" spans="1:29" ht="10.5" customHeight="1">
      <c r="A2974" s="25">
        <v>218902</v>
      </c>
      <c r="B2974" s="26" t="s">
        <v>3945</v>
      </c>
      <c r="C2974" s="27">
        <v>1</v>
      </c>
      <c r="D2974" s="27" t="s">
        <v>26</v>
      </c>
      <c r="E2974" s="28">
        <v>6460</v>
      </c>
      <c r="F2974" s="28">
        <v>6460</v>
      </c>
      <c r="G2974" s="28">
        <v>193.79999999999998</v>
      </c>
      <c r="H2974" s="28">
        <v>3.4</v>
      </c>
      <c r="I2974" s="28">
        <v>3.8</v>
      </c>
      <c r="J2974" s="29">
        <v>2.5080000000000002E-2</v>
      </c>
      <c r="K2974" s="28">
        <v>3.4</v>
      </c>
      <c r="L2974" s="28">
        <v>3.8</v>
      </c>
      <c r="M2974" s="29">
        <f>C2974*J2974</f>
        <v>2.5080000000000002E-2</v>
      </c>
      <c r="N2974" s="30">
        <v>4690640004047</v>
      </c>
      <c r="O2974" s="27">
        <v>85</v>
      </c>
      <c r="P2974" s="27">
        <v>8528</v>
      </c>
      <c r="Q2974" s="27" t="s">
        <v>100</v>
      </c>
      <c r="R2974" s="31">
        <f>VLOOKUP(Q2974,[1]Страна!D$1:F$120,2,FALSE)</f>
        <v>0.03</v>
      </c>
      <c r="S2974" s="32" t="s">
        <v>47</v>
      </c>
      <c r="T2974" s="27" t="str">
        <f>VLOOKUP(S2974,[1]Страна!$A$2:$B$246,2,0)</f>
        <v>РОССИЯ</v>
      </c>
      <c r="W2974" s="34"/>
      <c r="X2974" s="35"/>
      <c r="Y2974" s="35"/>
      <c r="Z2974" s="36"/>
      <c r="AA2974" s="37"/>
      <c r="AB2974" s="38"/>
      <c r="AC2974" s="39"/>
    </row>
    <row r="2975" spans="1:29" ht="10.5" customHeight="1">
      <c r="A2975" s="25">
        <v>218903</v>
      </c>
      <c r="B2975" s="26" t="s">
        <v>3946</v>
      </c>
      <c r="C2975" s="27">
        <v>1</v>
      </c>
      <c r="D2975" s="27" t="s">
        <v>26</v>
      </c>
      <c r="E2975" s="28">
        <v>7080</v>
      </c>
      <c r="F2975" s="28">
        <v>7080</v>
      </c>
      <c r="G2975" s="28">
        <v>212.4</v>
      </c>
      <c r="H2975" s="28">
        <v>2</v>
      </c>
      <c r="I2975" s="28">
        <v>2.4</v>
      </c>
      <c r="J2975" s="29">
        <v>2.5536E-2</v>
      </c>
      <c r="K2975" s="28">
        <v>2</v>
      </c>
      <c r="L2975" s="28">
        <v>2.4</v>
      </c>
      <c r="M2975" s="29">
        <f>C2975*J2975</f>
        <v>2.5536E-2</v>
      </c>
      <c r="N2975" s="30">
        <v>4690640004078</v>
      </c>
      <c r="O2975" s="27">
        <v>85</v>
      </c>
      <c r="P2975" s="27">
        <v>8528</v>
      </c>
      <c r="Q2975" s="27" t="s">
        <v>100</v>
      </c>
      <c r="R2975" s="31">
        <f>VLOOKUP(Q2975,[1]Страна!D$1:F$120,2,FALSE)</f>
        <v>0.03</v>
      </c>
      <c r="S2975" s="32" t="s">
        <v>47</v>
      </c>
      <c r="T2975" s="27" t="str">
        <f>VLOOKUP(S2975,[1]Страна!$A$2:$B$246,2,0)</f>
        <v>РОССИЯ</v>
      </c>
      <c r="W2975" s="34"/>
      <c r="X2975" s="35"/>
      <c r="Y2975" s="35"/>
      <c r="Z2975" s="36"/>
      <c r="AA2975" s="37"/>
      <c r="AB2975" s="38"/>
      <c r="AC2975" s="39"/>
    </row>
    <row r="2976" spans="1:29" ht="10.5" customHeight="1">
      <c r="A2976" s="25">
        <v>223053</v>
      </c>
      <c r="B2976" s="26" t="s">
        <v>3947</v>
      </c>
      <c r="C2976" s="27">
        <v>1</v>
      </c>
      <c r="D2976" s="27" t="s">
        <v>26</v>
      </c>
      <c r="E2976" s="28">
        <v>7047</v>
      </c>
      <c r="F2976" s="28">
        <v>7047</v>
      </c>
      <c r="G2976" s="28">
        <v>211.41</v>
      </c>
      <c r="H2976" s="28">
        <v>3.2</v>
      </c>
      <c r="I2976" s="28">
        <v>4.2</v>
      </c>
      <c r="J2976" s="29">
        <v>2.3199000000000001E-2</v>
      </c>
      <c r="K2976" s="28">
        <v>3.2</v>
      </c>
      <c r="L2976" s="28">
        <v>4.2</v>
      </c>
      <c r="M2976" s="29">
        <f>C2976*J2976</f>
        <v>2.3199000000000001E-2</v>
      </c>
      <c r="N2976" s="30">
        <v>4690640004764</v>
      </c>
      <c r="O2976" s="27">
        <v>85</v>
      </c>
      <c r="P2976" s="27">
        <v>8528</v>
      </c>
      <c r="Q2976" s="27" t="s">
        <v>100</v>
      </c>
      <c r="R2976" s="31">
        <f>VLOOKUP(Q2976,[1]Страна!D$1:F$120,2,FALSE)</f>
        <v>0.03</v>
      </c>
      <c r="S2976" s="32" t="s">
        <v>47</v>
      </c>
      <c r="T2976" s="27" t="str">
        <f>VLOOKUP(S2976,[1]Страна!$A$2:$B$246,2,0)</f>
        <v>РОССИЯ</v>
      </c>
      <c r="W2976" s="34"/>
      <c r="X2976" s="35"/>
      <c r="Y2976" s="35"/>
      <c r="Z2976" s="36"/>
      <c r="AA2976" s="37"/>
      <c r="AB2976" s="38"/>
      <c r="AC2976" s="39"/>
    </row>
    <row r="2977" spans="1:29" ht="10.5" customHeight="1">
      <c r="A2977" s="41">
        <v>241671</v>
      </c>
      <c r="B2977" s="42" t="s">
        <v>3948</v>
      </c>
      <c r="C2977" s="43">
        <v>1</v>
      </c>
      <c r="D2977" s="44" t="s">
        <v>26</v>
      </c>
      <c r="E2977" s="45">
        <v>6357</v>
      </c>
      <c r="F2977" s="45">
        <v>6357</v>
      </c>
      <c r="G2977" s="46">
        <v>190.70999999999998</v>
      </c>
      <c r="H2977" s="46">
        <v>4.5</v>
      </c>
      <c r="I2977" s="46">
        <v>5</v>
      </c>
      <c r="J2977" s="47">
        <v>7.3920000000000001E-3</v>
      </c>
      <c r="K2977" s="46">
        <v>4.5</v>
      </c>
      <c r="L2977" s="46">
        <v>5</v>
      </c>
      <c r="M2977" s="47">
        <v>7.3920000000000001E-3</v>
      </c>
      <c r="N2977" s="48" t="s">
        <v>3949</v>
      </c>
      <c r="O2977" s="49">
        <v>85</v>
      </c>
      <c r="P2977" s="49">
        <v>8528</v>
      </c>
      <c r="Q2977" s="49" t="s">
        <v>100</v>
      </c>
      <c r="R2977" s="50">
        <v>0.03</v>
      </c>
      <c r="S2977" s="51" t="s">
        <v>47</v>
      </c>
      <c r="T2977" s="27" t="str">
        <f>VLOOKUP(S2977,[1]Страна!$A$2:$B$246,2,0)</f>
        <v>РОССИЯ</v>
      </c>
      <c r="W2977" s="34"/>
      <c r="X2977" s="35"/>
      <c r="Y2977" s="35"/>
      <c r="Z2977" s="36"/>
      <c r="AA2977" s="37"/>
      <c r="AB2977" s="38"/>
      <c r="AC2977" s="39"/>
    </row>
    <row r="2978" spans="1:29" ht="10.5" customHeight="1">
      <c r="A2978" s="25">
        <v>240288</v>
      </c>
      <c r="B2978" s="26" t="s">
        <v>3950</v>
      </c>
      <c r="C2978" s="27">
        <v>1</v>
      </c>
      <c r="D2978" s="27" t="s">
        <v>26</v>
      </c>
      <c r="E2978" s="28">
        <v>8236</v>
      </c>
      <c r="F2978" s="28">
        <v>8236</v>
      </c>
      <c r="G2978" s="28">
        <v>247.07999999999998</v>
      </c>
      <c r="H2978" s="28">
        <v>3</v>
      </c>
      <c r="I2978" s="28">
        <v>3.4</v>
      </c>
      <c r="J2978" s="29">
        <v>2.8000000000000001E-2</v>
      </c>
      <c r="K2978" s="28">
        <v>3</v>
      </c>
      <c r="L2978" s="28">
        <v>3.4</v>
      </c>
      <c r="M2978" s="29">
        <v>2.8000000000000001E-2</v>
      </c>
      <c r="N2978" s="30" t="s">
        <v>3951</v>
      </c>
      <c r="O2978" s="27">
        <v>85</v>
      </c>
      <c r="P2978" s="27">
        <v>8528</v>
      </c>
      <c r="Q2978" s="27" t="s">
        <v>100</v>
      </c>
      <c r="R2978" s="31">
        <f>VLOOKUP(Q2978,[1]Страна!D$1:F$120,2,FALSE)</f>
        <v>0.03</v>
      </c>
      <c r="S2978" s="32" t="s">
        <v>47</v>
      </c>
      <c r="T2978" s="27" t="str">
        <f>VLOOKUP(S2978,[1]Страна!$A$2:$B$246,2,0)</f>
        <v>РОССИЯ</v>
      </c>
      <c r="W2978" s="40"/>
      <c r="X2978" s="35"/>
      <c r="Y2978" s="35"/>
      <c r="Z2978" s="36"/>
      <c r="AA2978" s="37"/>
      <c r="AB2978" s="38"/>
      <c r="AC2978" s="39"/>
    </row>
    <row r="2979" spans="1:29" ht="10.5" customHeight="1">
      <c r="A2979" s="25">
        <v>242568</v>
      </c>
      <c r="B2979" s="26" t="s">
        <v>3952</v>
      </c>
      <c r="C2979" s="27">
        <v>1</v>
      </c>
      <c r="D2979" s="27" t="s">
        <v>26</v>
      </c>
      <c r="E2979" s="28">
        <v>6324</v>
      </c>
      <c r="F2979" s="28">
        <v>6324</v>
      </c>
      <c r="G2979" s="28">
        <v>189.72</v>
      </c>
      <c r="H2979" s="28">
        <v>3.8</v>
      </c>
      <c r="I2979" s="28">
        <v>4</v>
      </c>
      <c r="J2979" s="29">
        <v>2.9520000000000001E-2</v>
      </c>
      <c r="K2979" s="28">
        <v>3.8</v>
      </c>
      <c r="L2979" s="28">
        <v>4</v>
      </c>
      <c r="M2979" s="29">
        <v>2.9520000000000001E-2</v>
      </c>
      <c r="N2979" s="30" t="s">
        <v>3953</v>
      </c>
      <c r="O2979" s="27">
        <v>85</v>
      </c>
      <c r="P2979" s="27">
        <v>8528</v>
      </c>
      <c r="Q2979" s="27" t="s">
        <v>100</v>
      </c>
      <c r="R2979" s="31">
        <f>VLOOKUP(Q2979,[1]Страна!D$1:F$120,2,FALSE)</f>
        <v>0.03</v>
      </c>
      <c r="S2979" s="32" t="s">
        <v>47</v>
      </c>
      <c r="T2979" s="27" t="str">
        <f>VLOOKUP(S2979,[1]Страна!$A$2:$B$246,2,0)</f>
        <v>РОССИЯ</v>
      </c>
      <c r="W2979" s="34"/>
      <c r="X2979" s="35"/>
      <c r="Y2979" s="35"/>
      <c r="Z2979" s="36"/>
      <c r="AA2979" s="37"/>
      <c r="AB2979" s="38"/>
      <c r="AC2979" s="39"/>
    </row>
    <row r="2980" spans="1:29" ht="10.5" customHeight="1">
      <c r="A2980" s="25">
        <v>202856</v>
      </c>
      <c r="B2980" s="26" t="s">
        <v>3954</v>
      </c>
      <c r="C2980" s="27">
        <v>1</v>
      </c>
      <c r="D2980" s="27" t="s">
        <v>26</v>
      </c>
      <c r="E2980" s="28">
        <v>8000</v>
      </c>
      <c r="F2980" s="28">
        <v>8000</v>
      </c>
      <c r="G2980" s="28">
        <v>240</v>
      </c>
      <c r="H2980" s="28">
        <v>3.6</v>
      </c>
      <c r="I2980" s="28">
        <v>4.7</v>
      </c>
      <c r="J2980" s="29">
        <v>0.03</v>
      </c>
      <c r="K2980" s="28">
        <v>3.6</v>
      </c>
      <c r="L2980" s="28">
        <v>4.7</v>
      </c>
      <c r="M2980" s="29">
        <f t="shared" ref="M2980:M2985" si="224">C2980*J2980</f>
        <v>0.03</v>
      </c>
      <c r="N2980" s="30">
        <v>0</v>
      </c>
      <c r="O2980" s="27">
        <v>85</v>
      </c>
      <c r="P2980" s="27">
        <v>8528</v>
      </c>
      <c r="Q2980" s="27" t="s">
        <v>100</v>
      </c>
      <c r="R2980" s="31">
        <f>VLOOKUP(Q2980,[1]Страна!D$1:F$120,2,FALSE)</f>
        <v>0.03</v>
      </c>
      <c r="S2980" s="32" t="s">
        <v>47</v>
      </c>
      <c r="T2980" s="27" t="str">
        <f>VLOOKUP(S2980,[1]Страна!$A$2:$B$246,2,0)</f>
        <v>РОССИЯ</v>
      </c>
      <c r="W2980" s="40"/>
      <c r="X2980" s="35"/>
      <c r="Y2980" s="35"/>
      <c r="Z2980" s="36"/>
      <c r="AA2980" s="37"/>
      <c r="AB2980" s="38"/>
      <c r="AC2980" s="39"/>
    </row>
    <row r="2981" spans="1:29" ht="10.5" customHeight="1">
      <c r="A2981" s="25">
        <v>199966</v>
      </c>
      <c r="B2981" s="26" t="s">
        <v>3955</v>
      </c>
      <c r="C2981" s="27">
        <v>1</v>
      </c>
      <c r="D2981" s="27" t="s">
        <v>26</v>
      </c>
      <c r="E2981" s="28">
        <v>7548</v>
      </c>
      <c r="F2981" s="28">
        <v>7548</v>
      </c>
      <c r="G2981" s="28">
        <v>226.44</v>
      </c>
      <c r="H2981" s="28">
        <v>4.2</v>
      </c>
      <c r="I2981" s="28">
        <v>5</v>
      </c>
      <c r="J2981" s="29">
        <v>2.2113000000000001E-2</v>
      </c>
      <c r="K2981" s="28">
        <v>4.2</v>
      </c>
      <c r="L2981" s="28">
        <v>5</v>
      </c>
      <c r="M2981" s="29">
        <f t="shared" si="224"/>
        <v>2.2113000000000001E-2</v>
      </c>
      <c r="N2981" s="30">
        <v>4690640002975</v>
      </c>
      <c r="O2981" s="27">
        <v>85</v>
      </c>
      <c r="P2981" s="27">
        <v>8528</v>
      </c>
      <c r="Q2981" s="27" t="s">
        <v>100</v>
      </c>
      <c r="R2981" s="31">
        <f>VLOOKUP(Q2981,[1]Страна!D$1:F$120,2,FALSE)</f>
        <v>0.03</v>
      </c>
      <c r="S2981" s="32" t="s">
        <v>47</v>
      </c>
      <c r="T2981" s="27" t="str">
        <f>VLOOKUP(S2981,[1]Страна!$A$2:$B$246,2,0)</f>
        <v>РОССИЯ</v>
      </c>
      <c r="W2981" s="34"/>
      <c r="X2981" s="35"/>
      <c r="Y2981" s="35"/>
      <c r="Z2981" s="36"/>
      <c r="AA2981" s="37"/>
      <c r="AB2981" s="38"/>
      <c r="AC2981" s="39"/>
    </row>
    <row r="2982" spans="1:29" ht="10.5" customHeight="1">
      <c r="A2982" s="25">
        <v>218904</v>
      </c>
      <c r="B2982" s="26" t="s">
        <v>3956</v>
      </c>
      <c r="C2982" s="27">
        <v>2</v>
      </c>
      <c r="D2982" s="27" t="s">
        <v>26</v>
      </c>
      <c r="E2982" s="28">
        <v>7030</v>
      </c>
      <c r="F2982" s="28">
        <v>14060</v>
      </c>
      <c r="G2982" s="28">
        <v>421.8</v>
      </c>
      <c r="H2982" s="28">
        <v>2.7</v>
      </c>
      <c r="I2982" s="28">
        <v>3.4</v>
      </c>
      <c r="J2982" s="29">
        <v>3.0012E-2</v>
      </c>
      <c r="K2982" s="28">
        <v>5.4</v>
      </c>
      <c r="L2982" s="28">
        <v>6.8</v>
      </c>
      <c r="M2982" s="29">
        <f t="shared" si="224"/>
        <v>6.0024000000000001E-2</v>
      </c>
      <c r="N2982" s="30">
        <v>4690640004054</v>
      </c>
      <c r="O2982" s="27">
        <v>85</v>
      </c>
      <c r="P2982" s="27">
        <v>8528</v>
      </c>
      <c r="Q2982" s="27" t="s">
        <v>100</v>
      </c>
      <c r="R2982" s="31">
        <f>VLOOKUP(Q2982,[1]Страна!D$1:F$120,2,FALSE)</f>
        <v>0.03</v>
      </c>
      <c r="S2982" s="32" t="s">
        <v>47</v>
      </c>
      <c r="T2982" s="27" t="str">
        <f>VLOOKUP(S2982,[1]Страна!$A$2:$B$246,2,0)</f>
        <v>РОССИЯ</v>
      </c>
      <c r="W2982" s="34"/>
      <c r="X2982" s="35"/>
      <c r="Y2982" s="35"/>
      <c r="Z2982" s="36"/>
      <c r="AA2982" s="37"/>
      <c r="AB2982" s="38"/>
      <c r="AC2982" s="39"/>
    </row>
    <row r="2983" spans="1:29" ht="10.5" customHeight="1">
      <c r="A2983" s="25">
        <v>193371</v>
      </c>
      <c r="B2983" s="26" t="s">
        <v>3957</v>
      </c>
      <c r="C2983" s="27">
        <v>1</v>
      </c>
      <c r="D2983" s="27" t="s">
        <v>26</v>
      </c>
      <c r="E2983" s="28">
        <v>7795</v>
      </c>
      <c r="F2983" s="28">
        <v>7795</v>
      </c>
      <c r="G2983" s="28">
        <v>233.85</v>
      </c>
      <c r="H2983" s="28">
        <v>4.5</v>
      </c>
      <c r="I2983" s="28">
        <v>5</v>
      </c>
      <c r="J2983" s="29">
        <v>3.3852E-2</v>
      </c>
      <c r="K2983" s="28">
        <v>4.5</v>
      </c>
      <c r="L2983" s="28">
        <v>5</v>
      </c>
      <c r="M2983" s="29">
        <f t="shared" si="224"/>
        <v>3.3852E-2</v>
      </c>
      <c r="N2983" s="30">
        <v>4690640002906</v>
      </c>
      <c r="O2983" s="27">
        <v>85</v>
      </c>
      <c r="P2983" s="27">
        <v>8528</v>
      </c>
      <c r="Q2983" s="27" t="s">
        <v>100</v>
      </c>
      <c r="R2983" s="31">
        <f>VLOOKUP(Q2983,[1]Страна!D$1:F$120,2,FALSE)</f>
        <v>0.03</v>
      </c>
      <c r="S2983" s="32" t="s">
        <v>47</v>
      </c>
      <c r="T2983" s="27" t="str">
        <f>VLOOKUP(S2983,[1]Страна!$A$2:$B$246,2,0)</f>
        <v>РОССИЯ</v>
      </c>
      <c r="W2983" s="34"/>
      <c r="X2983" s="35"/>
      <c r="Y2983" s="35"/>
      <c r="Z2983" s="36"/>
      <c r="AA2983" s="37"/>
      <c r="AB2983" s="38"/>
      <c r="AC2983" s="39"/>
    </row>
    <row r="2984" spans="1:29" ht="10.5" customHeight="1">
      <c r="A2984" s="25">
        <v>193370</v>
      </c>
      <c r="B2984" s="26" t="s">
        <v>3958</v>
      </c>
      <c r="C2984" s="27">
        <v>5</v>
      </c>
      <c r="D2984" s="27" t="s">
        <v>26</v>
      </c>
      <c r="E2984" s="28">
        <v>7558</v>
      </c>
      <c r="F2984" s="28">
        <v>37790</v>
      </c>
      <c r="G2984" s="28">
        <v>1133.7</v>
      </c>
      <c r="H2984" s="28">
        <v>4.0999999999999996</v>
      </c>
      <c r="I2984" s="28">
        <v>5.3</v>
      </c>
      <c r="J2984" s="29">
        <v>3.5776000000000002E-2</v>
      </c>
      <c r="K2984" s="28">
        <v>20.5</v>
      </c>
      <c r="L2984" s="28">
        <v>26.5</v>
      </c>
      <c r="M2984" s="29">
        <f t="shared" si="224"/>
        <v>0.17888000000000001</v>
      </c>
      <c r="N2984" s="30">
        <v>4690640003019</v>
      </c>
      <c r="O2984" s="27">
        <v>85</v>
      </c>
      <c r="P2984" s="27">
        <v>8528</v>
      </c>
      <c r="Q2984" s="27" t="s">
        <v>100</v>
      </c>
      <c r="R2984" s="31">
        <f>VLOOKUP(Q2984,[1]Страна!D$1:F$120,2,FALSE)</f>
        <v>0.03</v>
      </c>
      <c r="S2984" s="32" t="s">
        <v>47</v>
      </c>
      <c r="T2984" s="27" t="str">
        <f>VLOOKUP(S2984,[1]Страна!$A$2:$B$246,2,0)</f>
        <v>РОССИЯ</v>
      </c>
      <c r="W2984" s="34"/>
      <c r="X2984" s="35"/>
      <c r="Y2984" s="35"/>
      <c r="Z2984" s="36"/>
      <c r="AA2984" s="37"/>
      <c r="AB2984" s="38"/>
      <c r="AC2984" s="39"/>
    </row>
    <row r="2985" spans="1:29" ht="10.5" customHeight="1">
      <c r="A2985" s="25">
        <v>218905</v>
      </c>
      <c r="B2985" s="26" t="s">
        <v>3959</v>
      </c>
      <c r="C2985" s="27">
        <v>1</v>
      </c>
      <c r="D2985" s="27" t="s">
        <v>26</v>
      </c>
      <c r="E2985" s="28">
        <v>7863</v>
      </c>
      <c r="F2985" s="28">
        <v>7863</v>
      </c>
      <c r="G2985" s="28">
        <v>235.89</v>
      </c>
      <c r="H2985" s="28">
        <v>2.2000000000000002</v>
      </c>
      <c r="I2985" s="28">
        <v>3</v>
      </c>
      <c r="J2985" s="29">
        <v>3.1488000000000002E-2</v>
      </c>
      <c r="K2985" s="28">
        <v>2.2000000000000002</v>
      </c>
      <c r="L2985" s="28">
        <v>3</v>
      </c>
      <c r="M2985" s="29">
        <f t="shared" si="224"/>
        <v>3.1488000000000002E-2</v>
      </c>
      <c r="N2985" s="30">
        <v>4690640003941</v>
      </c>
      <c r="O2985" s="27">
        <v>85</v>
      </c>
      <c r="P2985" s="27">
        <v>8528</v>
      </c>
      <c r="Q2985" s="27" t="s">
        <v>100</v>
      </c>
      <c r="R2985" s="31">
        <f>VLOOKUP(Q2985,[1]Страна!D$1:F$120,2,FALSE)</f>
        <v>0.03</v>
      </c>
      <c r="S2985" s="32" t="s">
        <v>47</v>
      </c>
      <c r="T2985" s="27" t="str">
        <f>VLOOKUP(S2985,[1]Страна!$A$2:$B$246,2,0)</f>
        <v>РОССИЯ</v>
      </c>
      <c r="W2985" s="34"/>
      <c r="X2985" s="35"/>
      <c r="Y2985" s="35"/>
      <c r="Z2985" s="36"/>
      <c r="AA2985" s="37"/>
      <c r="AB2985" s="38"/>
      <c r="AC2985" s="39"/>
    </row>
    <row r="2986" spans="1:29" ht="10.5" customHeight="1">
      <c r="A2986" s="41">
        <v>222568</v>
      </c>
      <c r="B2986" s="42" t="s">
        <v>3960</v>
      </c>
      <c r="C2986" s="43">
        <v>1</v>
      </c>
      <c r="D2986" s="44" t="s">
        <v>26</v>
      </c>
      <c r="E2986" s="45">
        <v>6075</v>
      </c>
      <c r="F2986" s="45">
        <v>6075</v>
      </c>
      <c r="G2986" s="46">
        <v>182.25</v>
      </c>
      <c r="H2986" s="46">
        <v>4.5</v>
      </c>
      <c r="I2986" s="46">
        <v>5</v>
      </c>
      <c r="J2986" s="47">
        <v>0.03</v>
      </c>
      <c r="K2986" s="46">
        <v>4.5</v>
      </c>
      <c r="L2986" s="46">
        <v>5</v>
      </c>
      <c r="M2986" s="47">
        <v>0.03</v>
      </c>
      <c r="N2986" s="48" t="s">
        <v>3961</v>
      </c>
      <c r="O2986" s="49">
        <v>85</v>
      </c>
      <c r="P2986" s="49">
        <v>8528</v>
      </c>
      <c r="Q2986" s="49" t="s">
        <v>100</v>
      </c>
      <c r="R2986" s="50">
        <v>0.03</v>
      </c>
      <c r="S2986" s="51" t="s">
        <v>47</v>
      </c>
      <c r="T2986" s="27" t="str">
        <f>VLOOKUP(S2986,[1]Страна!$A$2:$B$246,2,0)</f>
        <v>РОССИЯ</v>
      </c>
      <c r="W2986" s="34"/>
      <c r="X2986" s="35"/>
      <c r="Y2986" s="35"/>
      <c r="Z2986" s="36"/>
      <c r="AA2986" s="37"/>
      <c r="AB2986" s="38"/>
      <c r="AC2986" s="39"/>
    </row>
    <row r="2987" spans="1:29" ht="10.5" customHeight="1">
      <c r="A2987" s="25">
        <v>205066</v>
      </c>
      <c r="B2987" s="26" t="s">
        <v>3962</v>
      </c>
      <c r="C2987" s="27">
        <v>1</v>
      </c>
      <c r="D2987" s="27" t="s">
        <v>26</v>
      </c>
      <c r="E2987" s="28">
        <v>8619</v>
      </c>
      <c r="F2987" s="28">
        <v>8619</v>
      </c>
      <c r="G2987" s="28">
        <v>258.57</v>
      </c>
      <c r="H2987" s="28">
        <v>5.2</v>
      </c>
      <c r="I2987" s="28">
        <v>6.8</v>
      </c>
      <c r="J2987" s="29">
        <v>4.5080000000000002E-2</v>
      </c>
      <c r="K2987" s="28">
        <v>5.2</v>
      </c>
      <c r="L2987" s="28">
        <v>6.8</v>
      </c>
      <c r="M2987" s="29">
        <f>C2987*J2987</f>
        <v>4.5080000000000002E-2</v>
      </c>
      <c r="N2987" s="30">
        <v>4690640003200</v>
      </c>
      <c r="O2987" s="27">
        <v>85</v>
      </c>
      <c r="P2987" s="27">
        <v>8528</v>
      </c>
      <c r="Q2987" s="27" t="s">
        <v>100</v>
      </c>
      <c r="R2987" s="31">
        <f>VLOOKUP(Q2987,[1]Страна!D$1:F$120,2,FALSE)</f>
        <v>0.03</v>
      </c>
      <c r="S2987" s="32" t="s">
        <v>47</v>
      </c>
      <c r="T2987" s="27" t="str">
        <f>VLOOKUP(S2987,[1]Страна!$A$2:$B$246,2,0)</f>
        <v>РОССИЯ</v>
      </c>
      <c r="W2987" s="40"/>
      <c r="X2987" s="35"/>
      <c r="Y2987" s="35"/>
      <c r="Z2987" s="36"/>
      <c r="AA2987" s="37"/>
      <c r="AB2987" s="38"/>
      <c r="AC2987" s="39"/>
    </row>
    <row r="2988" spans="1:29" ht="10.5" customHeight="1">
      <c r="A2988" s="25">
        <v>239103</v>
      </c>
      <c r="B2988" s="26" t="s">
        <v>3963</v>
      </c>
      <c r="C2988" s="27">
        <v>1</v>
      </c>
      <c r="D2988" s="27" t="s">
        <v>26</v>
      </c>
      <c r="E2988" s="28">
        <v>8211</v>
      </c>
      <c r="F2988" s="28">
        <v>8211</v>
      </c>
      <c r="G2988" s="28">
        <v>246.32999999999998</v>
      </c>
      <c r="H2988" s="28">
        <v>3.8</v>
      </c>
      <c r="I2988" s="28">
        <v>4.8</v>
      </c>
      <c r="J2988" s="29">
        <v>4.7E-2</v>
      </c>
      <c r="K2988" s="28">
        <v>3.8</v>
      </c>
      <c r="L2988" s="28">
        <v>4.8</v>
      </c>
      <c r="M2988" s="29">
        <v>4.7E-2</v>
      </c>
      <c r="N2988" s="30" t="s">
        <v>3964</v>
      </c>
      <c r="O2988" s="27">
        <v>85</v>
      </c>
      <c r="P2988" s="27">
        <v>8528</v>
      </c>
      <c r="Q2988" s="27" t="s">
        <v>100</v>
      </c>
      <c r="R2988" s="31">
        <f>VLOOKUP(Q2988,[1]Страна!D$1:F$120,2,FALSE)</f>
        <v>0.03</v>
      </c>
      <c r="S2988" s="32" t="s">
        <v>47</v>
      </c>
      <c r="T2988" s="27" t="str">
        <f>VLOOKUP(S2988,[1]Страна!$A$2:$B$246,2,0)</f>
        <v>РОССИЯ</v>
      </c>
      <c r="W2988" s="34"/>
      <c r="X2988" s="35"/>
      <c r="Y2988" s="35"/>
      <c r="Z2988" s="36"/>
      <c r="AA2988" s="37"/>
      <c r="AB2988" s="38"/>
      <c r="AC2988" s="39"/>
    </row>
    <row r="2989" spans="1:29" ht="10.5" customHeight="1">
      <c r="A2989" s="25">
        <v>218671</v>
      </c>
      <c r="B2989" s="26" t="s">
        <v>3965</v>
      </c>
      <c r="C2989" s="27">
        <v>1</v>
      </c>
      <c r="D2989" s="27" t="s">
        <v>26</v>
      </c>
      <c r="E2989" s="28">
        <v>8832</v>
      </c>
      <c r="F2989" s="28">
        <v>8832</v>
      </c>
      <c r="G2989" s="28">
        <v>264.95999999999998</v>
      </c>
      <c r="H2989" s="28">
        <v>9</v>
      </c>
      <c r="I2989" s="28">
        <v>10.5</v>
      </c>
      <c r="J2989" s="29">
        <v>3.8640000000000001E-2</v>
      </c>
      <c r="K2989" s="28">
        <v>9</v>
      </c>
      <c r="L2989" s="28">
        <v>10.5</v>
      </c>
      <c r="M2989" s="29">
        <f>C2989*J2989</f>
        <v>3.8640000000000001E-2</v>
      </c>
      <c r="N2989" s="30">
        <v>0</v>
      </c>
      <c r="O2989" s="27">
        <v>85</v>
      </c>
      <c r="P2989" s="27">
        <v>8528</v>
      </c>
      <c r="Q2989" s="27" t="s">
        <v>100</v>
      </c>
      <c r="R2989" s="31">
        <f>VLOOKUP(Q2989,[1]Страна!D$1:F$120,2,FALSE)</f>
        <v>0.03</v>
      </c>
      <c r="S2989" s="32" t="s">
        <v>47</v>
      </c>
      <c r="T2989" s="27" t="str">
        <f>VLOOKUP(S2989,[1]Страна!$A$2:$B$246,2,0)</f>
        <v>РОССИЯ</v>
      </c>
      <c r="W2989" s="34"/>
      <c r="X2989" s="35"/>
      <c r="Y2989" s="35"/>
      <c r="Z2989" s="36"/>
      <c r="AA2989" s="37"/>
      <c r="AB2989" s="38"/>
      <c r="AC2989" s="39"/>
    </row>
    <row r="2990" spans="1:29" ht="10.5" customHeight="1">
      <c r="A2990" s="25">
        <v>219082</v>
      </c>
      <c r="B2990" s="26" t="s">
        <v>3966</v>
      </c>
      <c r="C2990" s="27">
        <v>1</v>
      </c>
      <c r="D2990" s="27" t="s">
        <v>26</v>
      </c>
      <c r="E2990" s="28">
        <v>9240</v>
      </c>
      <c r="F2990" s="28">
        <v>9240</v>
      </c>
      <c r="G2990" s="28">
        <v>277.2</v>
      </c>
      <c r="H2990" s="28">
        <v>4.24</v>
      </c>
      <c r="I2990" s="28">
        <v>5</v>
      </c>
      <c r="J2990" s="29">
        <v>3.9191999999999998E-2</v>
      </c>
      <c r="K2990" s="28">
        <v>4.24</v>
      </c>
      <c r="L2990" s="28">
        <v>5</v>
      </c>
      <c r="M2990" s="29">
        <f>C2990*J2990</f>
        <v>3.9191999999999998E-2</v>
      </c>
      <c r="N2990" s="30">
        <v>4690640004085</v>
      </c>
      <c r="O2990" s="27">
        <v>85</v>
      </c>
      <c r="P2990" s="27">
        <v>8528</v>
      </c>
      <c r="Q2990" s="27" t="s">
        <v>100</v>
      </c>
      <c r="R2990" s="31">
        <f>VLOOKUP(Q2990,[1]Страна!D$1:F$120,2,FALSE)</f>
        <v>0.03</v>
      </c>
      <c r="S2990" s="32" t="s">
        <v>47</v>
      </c>
      <c r="T2990" s="27" t="str">
        <f>VLOOKUP(S2990,[1]Страна!$A$2:$B$246,2,0)</f>
        <v>РОССИЯ</v>
      </c>
      <c r="W2990" s="34"/>
      <c r="X2990" s="35"/>
      <c r="Y2990" s="35"/>
      <c r="Z2990" s="36"/>
      <c r="AA2990" s="37"/>
      <c r="AB2990" s="38"/>
      <c r="AC2990" s="39"/>
    </row>
    <row r="2991" spans="1:29" ht="10.5" customHeight="1">
      <c r="A2991" s="25">
        <v>211957</v>
      </c>
      <c r="B2991" s="26" t="s">
        <v>3967</v>
      </c>
      <c r="C2991" s="27">
        <v>2</v>
      </c>
      <c r="D2991" s="27" t="s">
        <v>26</v>
      </c>
      <c r="E2991" s="28">
        <v>9520</v>
      </c>
      <c r="F2991" s="28">
        <v>19040</v>
      </c>
      <c r="G2991" s="28">
        <v>571.19999999999993</v>
      </c>
      <c r="H2991" s="28">
        <v>12.8</v>
      </c>
      <c r="I2991" s="28">
        <v>14</v>
      </c>
      <c r="J2991" s="29">
        <v>5.4755999999999999E-2</v>
      </c>
      <c r="K2991" s="28">
        <v>25.6</v>
      </c>
      <c r="L2991" s="28">
        <v>28</v>
      </c>
      <c r="M2991" s="29">
        <f>C2991*J2991</f>
        <v>0.109512</v>
      </c>
      <c r="N2991" s="30">
        <v>4690640003828</v>
      </c>
      <c r="O2991" s="27">
        <v>85</v>
      </c>
      <c r="P2991" s="27">
        <v>8528</v>
      </c>
      <c r="Q2991" s="27" t="s">
        <v>100</v>
      </c>
      <c r="R2991" s="31">
        <f>VLOOKUP(Q2991,[1]Страна!D$1:F$120,2,FALSE)</f>
        <v>0.03</v>
      </c>
      <c r="S2991" s="32" t="s">
        <v>47</v>
      </c>
      <c r="T2991" s="27" t="str">
        <f>VLOOKUP(S2991,[1]Страна!$A$2:$B$246,2,0)</f>
        <v>РОССИЯ</v>
      </c>
      <c r="W2991" s="34"/>
      <c r="X2991" s="35"/>
      <c r="Y2991" s="35"/>
      <c r="Z2991" s="36"/>
      <c r="AA2991" s="37"/>
      <c r="AB2991" s="38"/>
      <c r="AC2991" s="39"/>
    </row>
    <row r="2992" spans="1:29" ht="10.5" customHeight="1">
      <c r="A2992" s="25">
        <v>234987</v>
      </c>
      <c r="B2992" s="26" t="s">
        <v>3968</v>
      </c>
      <c r="C2992" s="27">
        <v>2</v>
      </c>
      <c r="D2992" s="27" t="s">
        <v>26</v>
      </c>
      <c r="E2992" s="28">
        <v>9250</v>
      </c>
      <c r="F2992" s="28">
        <v>18500</v>
      </c>
      <c r="G2992" s="28">
        <v>555</v>
      </c>
      <c r="H2992" s="28">
        <v>6</v>
      </c>
      <c r="I2992" s="28">
        <v>7.5</v>
      </c>
      <c r="J2992" s="29">
        <v>4.8388E-2</v>
      </c>
      <c r="K2992" s="28">
        <v>12</v>
      </c>
      <c r="L2992" s="28">
        <v>15</v>
      </c>
      <c r="M2992" s="29">
        <v>9.6776000000000001E-2</v>
      </c>
      <c r="N2992" s="30">
        <v>4690640005259</v>
      </c>
      <c r="O2992" s="27">
        <v>85</v>
      </c>
      <c r="P2992" s="27">
        <v>8528</v>
      </c>
      <c r="Q2992" s="27" t="s">
        <v>100</v>
      </c>
      <c r="R2992" s="31">
        <v>0.03</v>
      </c>
      <c r="S2992" s="32" t="s">
        <v>47</v>
      </c>
      <c r="T2992" s="27" t="str">
        <f>VLOOKUP(S2992,[1]Страна!$A$2:$B$246,2,0)</f>
        <v>РОССИЯ</v>
      </c>
      <c r="W2992" s="34"/>
      <c r="X2992" s="35"/>
      <c r="Y2992" s="35"/>
      <c r="Z2992" s="36"/>
      <c r="AA2992" s="37"/>
      <c r="AB2992" s="38"/>
      <c r="AC2992" s="39"/>
    </row>
    <row r="2993" spans="1:29" ht="10.5" customHeight="1">
      <c r="A2993" s="25">
        <v>240289</v>
      </c>
      <c r="B2993" s="26" t="s">
        <v>3969</v>
      </c>
      <c r="C2993" s="27">
        <v>7</v>
      </c>
      <c r="D2993" s="27" t="s">
        <v>26</v>
      </c>
      <c r="E2993" s="28">
        <v>10246</v>
      </c>
      <c r="F2993" s="28">
        <v>71722</v>
      </c>
      <c r="G2993" s="28">
        <v>2151.66</v>
      </c>
      <c r="H2993" s="28">
        <v>9</v>
      </c>
      <c r="I2993" s="28">
        <v>10.5</v>
      </c>
      <c r="J2993" s="29">
        <v>5.1025000000000001E-2</v>
      </c>
      <c r="K2993" s="28">
        <v>63</v>
      </c>
      <c r="L2993" s="28">
        <v>73.5</v>
      </c>
      <c r="M2993" s="29">
        <v>0.35717500000000002</v>
      </c>
      <c r="N2993" s="30" t="s">
        <v>3970</v>
      </c>
      <c r="O2993" s="27">
        <v>85</v>
      </c>
      <c r="P2993" s="27">
        <v>8528</v>
      </c>
      <c r="Q2993" s="27" t="s">
        <v>100</v>
      </c>
      <c r="R2993" s="31">
        <f>VLOOKUP(Q2993,[1]Страна!D$1:F$120,2,FALSE)</f>
        <v>0.03</v>
      </c>
      <c r="S2993" s="32" t="s">
        <v>47</v>
      </c>
      <c r="T2993" s="27" t="str">
        <f>VLOOKUP(S2993,[1]Страна!$A$2:$B$246,2,0)</f>
        <v>РОССИЯ</v>
      </c>
      <c r="W2993" s="40"/>
      <c r="X2993" s="35"/>
      <c r="Y2993" s="35"/>
      <c r="Z2993" s="36"/>
      <c r="AA2993" s="37"/>
      <c r="AB2993" s="38"/>
      <c r="AC2993" s="39"/>
    </row>
    <row r="2994" spans="1:29" ht="10.5" customHeight="1">
      <c r="A2994" s="25">
        <v>190918</v>
      </c>
      <c r="B2994" s="26" t="s">
        <v>3971</v>
      </c>
      <c r="C2994" s="27">
        <v>1</v>
      </c>
      <c r="D2994" s="27" t="s">
        <v>26</v>
      </c>
      <c r="E2994" s="28">
        <v>10030</v>
      </c>
      <c r="F2994" s="28">
        <v>10030</v>
      </c>
      <c r="G2994" s="28">
        <v>200.6</v>
      </c>
      <c r="H2994" s="28">
        <v>5.6</v>
      </c>
      <c r="I2994" s="28">
        <v>6.5</v>
      </c>
      <c r="J2994" s="29">
        <v>5.8564999999999999E-2</v>
      </c>
      <c r="K2994" s="28">
        <v>5.6</v>
      </c>
      <c r="L2994" s="28">
        <v>6.5</v>
      </c>
      <c r="M2994" s="29">
        <f>C2994*J2994</f>
        <v>5.8564999999999999E-2</v>
      </c>
      <c r="N2994" s="30">
        <v>4690640004917</v>
      </c>
      <c r="O2994" s="27">
        <v>85</v>
      </c>
      <c r="P2994" s="27">
        <v>8528</v>
      </c>
      <c r="Q2994" s="27" t="s">
        <v>100</v>
      </c>
      <c r="R2994" s="31">
        <f>VLOOKUP(Q2994,[1]Страна!D$1:F$120,2,FALSE)</f>
        <v>0.03</v>
      </c>
      <c r="S2994" s="32" t="s">
        <v>47</v>
      </c>
      <c r="T2994" s="27" t="str">
        <f>VLOOKUP(S2994,[1]Страна!$A$2:$B$246,2,0)</f>
        <v>РОССИЯ</v>
      </c>
      <c r="W2994" s="34"/>
      <c r="X2994" s="35"/>
      <c r="Y2994" s="35"/>
      <c r="Z2994" s="36"/>
      <c r="AA2994" s="37"/>
      <c r="AB2994" s="38"/>
      <c r="AC2994" s="39"/>
    </row>
    <row r="2995" spans="1:29" ht="10.5" customHeight="1">
      <c r="A2995" s="25">
        <v>190919</v>
      </c>
      <c r="B2995" s="26" t="s">
        <v>3972</v>
      </c>
      <c r="C2995" s="27">
        <v>3</v>
      </c>
      <c r="D2995" s="27" t="s">
        <v>26</v>
      </c>
      <c r="E2995" s="28">
        <v>9604</v>
      </c>
      <c r="F2995" s="28">
        <v>28812</v>
      </c>
      <c r="G2995" s="28">
        <v>864.36</v>
      </c>
      <c r="H2995" s="28">
        <v>5.6</v>
      </c>
      <c r="I2995" s="28">
        <v>6.5</v>
      </c>
      <c r="J2995" s="29">
        <v>5.8136E-2</v>
      </c>
      <c r="K2995" s="28">
        <v>16.799999999999997</v>
      </c>
      <c r="L2995" s="28">
        <v>19.5</v>
      </c>
      <c r="M2995" s="29">
        <f>C2995*J2995</f>
        <v>0.17440800000000001</v>
      </c>
      <c r="N2995" s="30">
        <v>4690640002999</v>
      </c>
      <c r="O2995" s="27">
        <v>85</v>
      </c>
      <c r="P2995" s="27">
        <v>8528</v>
      </c>
      <c r="Q2995" s="27" t="s">
        <v>100</v>
      </c>
      <c r="R2995" s="31">
        <f>VLOOKUP(Q2995,[1]Страна!D$1:F$120,2,FALSE)</f>
        <v>0.03</v>
      </c>
      <c r="S2995" s="32" t="s">
        <v>47</v>
      </c>
      <c r="T2995" s="27" t="str">
        <f>VLOOKUP(S2995,[1]Страна!$A$2:$B$246,2,0)</f>
        <v>РОССИЯ</v>
      </c>
      <c r="W2995" s="34"/>
      <c r="X2995" s="35"/>
      <c r="Y2995" s="35"/>
      <c r="Z2995" s="36"/>
      <c r="AA2995" s="37"/>
      <c r="AB2995" s="38"/>
      <c r="AC2995" s="39"/>
    </row>
    <row r="2996" spans="1:29" ht="10.5" customHeight="1">
      <c r="A2996" s="25">
        <v>218923</v>
      </c>
      <c r="B2996" s="26" t="s">
        <v>3973</v>
      </c>
      <c r="C2996" s="27">
        <v>1</v>
      </c>
      <c r="D2996" s="27" t="s">
        <v>26</v>
      </c>
      <c r="E2996" s="28">
        <v>9683</v>
      </c>
      <c r="F2996" s="28">
        <v>9683</v>
      </c>
      <c r="G2996" s="28">
        <v>290.49</v>
      </c>
      <c r="H2996" s="28">
        <v>4.8</v>
      </c>
      <c r="I2996" s="28">
        <v>6</v>
      </c>
      <c r="J2996" s="29">
        <v>6.0102000000000003E-2</v>
      </c>
      <c r="K2996" s="28">
        <v>4.8</v>
      </c>
      <c r="L2996" s="28">
        <v>6</v>
      </c>
      <c r="M2996" s="29">
        <f>C2996*J2996</f>
        <v>6.0102000000000003E-2</v>
      </c>
      <c r="N2996" s="30">
        <v>4690640004009</v>
      </c>
      <c r="O2996" s="27">
        <v>85</v>
      </c>
      <c r="P2996" s="27">
        <v>8528</v>
      </c>
      <c r="Q2996" s="27" t="s">
        <v>100</v>
      </c>
      <c r="R2996" s="31">
        <f>VLOOKUP(Q2996,[1]Страна!D$1:F$120,2,FALSE)</f>
        <v>0.03</v>
      </c>
      <c r="S2996" s="32" t="s">
        <v>47</v>
      </c>
      <c r="T2996" s="27" t="str">
        <f>VLOOKUP(S2996,[1]Страна!$A$2:$B$246,2,0)</f>
        <v>РОССИЯ</v>
      </c>
      <c r="W2996" s="34"/>
      <c r="X2996" s="35"/>
      <c r="Y2996" s="35"/>
      <c r="Z2996" s="36"/>
      <c r="AA2996" s="37"/>
      <c r="AB2996" s="38"/>
      <c r="AC2996" s="39"/>
    </row>
    <row r="2997" spans="1:29" ht="10.5" customHeight="1">
      <c r="A2997" s="25">
        <v>230180</v>
      </c>
      <c r="B2997" s="26" t="s">
        <v>3974</v>
      </c>
      <c r="C2997" s="27">
        <v>6</v>
      </c>
      <c r="D2997" s="27" t="s">
        <v>26</v>
      </c>
      <c r="E2997" s="28">
        <v>9775</v>
      </c>
      <c r="F2997" s="28">
        <v>58650</v>
      </c>
      <c r="G2997" s="28">
        <v>1184.73</v>
      </c>
      <c r="H2997" s="28">
        <v>4.2</v>
      </c>
      <c r="I2997" s="28">
        <v>5.7</v>
      </c>
      <c r="J2997" s="29">
        <v>3.1350000000000003E-2</v>
      </c>
      <c r="K2997" s="28">
        <v>25.200000000000003</v>
      </c>
      <c r="L2997" s="28">
        <v>34.200000000000003</v>
      </c>
      <c r="M2997" s="29">
        <v>0.18810000000000002</v>
      </c>
      <c r="N2997" s="30" t="s">
        <v>3975</v>
      </c>
      <c r="O2997" s="27">
        <v>85</v>
      </c>
      <c r="P2997" s="27">
        <v>8528</v>
      </c>
      <c r="Q2997" s="27" t="s">
        <v>100</v>
      </c>
      <c r="R2997" s="31">
        <f>VLOOKUP(Q2997,[1]Страна!D$1:F$120,2,FALSE)</f>
        <v>0.03</v>
      </c>
      <c r="S2997" s="32" t="s">
        <v>47</v>
      </c>
      <c r="T2997" s="27" t="str">
        <f>VLOOKUP(S2997,[1]Страна!$A$2:$B$246,2,0)</f>
        <v>РОССИЯ</v>
      </c>
      <c r="W2997" s="34"/>
      <c r="X2997" s="35"/>
      <c r="Y2997" s="35"/>
      <c r="Z2997" s="36"/>
      <c r="AA2997" s="37"/>
      <c r="AB2997" s="38"/>
      <c r="AC2997" s="39"/>
    </row>
    <row r="2998" spans="1:29" ht="10.5" customHeight="1">
      <c r="A2998" s="25">
        <v>218776</v>
      </c>
      <c r="B2998" s="26" t="s">
        <v>3976</v>
      </c>
      <c r="C2998" s="27">
        <v>2</v>
      </c>
      <c r="D2998" s="27" t="s">
        <v>26</v>
      </c>
      <c r="E2998" s="28">
        <v>9061</v>
      </c>
      <c r="F2998" s="28">
        <v>18122</v>
      </c>
      <c r="G2998" s="28">
        <v>543.66</v>
      </c>
      <c r="H2998" s="28">
        <v>9</v>
      </c>
      <c r="I2998" s="28">
        <v>10.5</v>
      </c>
      <c r="J2998" s="29">
        <v>4.0500000000000001E-2</v>
      </c>
      <c r="K2998" s="28">
        <v>18</v>
      </c>
      <c r="L2998" s="28">
        <v>21</v>
      </c>
      <c r="M2998" s="29">
        <v>8.1000000000000003E-2</v>
      </c>
      <c r="N2998" s="30">
        <v>4690640004061</v>
      </c>
      <c r="O2998" s="27">
        <v>85</v>
      </c>
      <c r="P2998" s="27">
        <v>8528</v>
      </c>
      <c r="Q2998" s="27" t="s">
        <v>100</v>
      </c>
      <c r="R2998" s="31">
        <f>VLOOKUP(Q2998,[1]Страна!D$1:F$120,2,FALSE)</f>
        <v>0.03</v>
      </c>
      <c r="S2998" s="32" t="s">
        <v>47</v>
      </c>
      <c r="T2998" s="27" t="str">
        <f>VLOOKUP(S2998,[1]Страна!$A$2:$B$246,2,0)</f>
        <v>РОССИЯ</v>
      </c>
      <c r="W2998" s="34"/>
      <c r="X2998" s="35"/>
      <c r="Y2998" s="35"/>
      <c r="Z2998" s="36"/>
      <c r="AA2998" s="37"/>
      <c r="AB2998" s="38"/>
      <c r="AC2998" s="39"/>
    </row>
    <row r="2999" spans="1:29" ht="10.5" customHeight="1">
      <c r="A2999" s="41">
        <v>218171</v>
      </c>
      <c r="B2999" s="42" t="s">
        <v>3977</v>
      </c>
      <c r="C2999" s="43">
        <v>1</v>
      </c>
      <c r="D2999" s="44" t="s">
        <v>26</v>
      </c>
      <c r="E2999" s="45">
        <v>8856</v>
      </c>
      <c r="F2999" s="45">
        <v>8856</v>
      </c>
      <c r="G2999" s="46">
        <v>265.68</v>
      </c>
      <c r="H2999" s="46">
        <v>6.4</v>
      </c>
      <c r="I2999" s="46">
        <v>7</v>
      </c>
      <c r="J2999" s="47">
        <v>5.6000000000000001E-2</v>
      </c>
      <c r="K2999" s="46">
        <v>6.4</v>
      </c>
      <c r="L2999" s="46">
        <v>7</v>
      </c>
      <c r="M2999" s="47">
        <v>5.6000000000000001E-2</v>
      </c>
      <c r="N2999" s="48" t="s">
        <v>3978</v>
      </c>
      <c r="O2999" s="49">
        <v>85</v>
      </c>
      <c r="P2999" s="49">
        <v>8528</v>
      </c>
      <c r="Q2999" s="49" t="s">
        <v>100</v>
      </c>
      <c r="R2999" s="50">
        <v>0.03</v>
      </c>
      <c r="S2999" s="51" t="s">
        <v>47</v>
      </c>
      <c r="T2999" s="27" t="str">
        <f>VLOOKUP(S2999,[1]Страна!$A$2:$B$246,2,0)</f>
        <v>РОССИЯ</v>
      </c>
      <c r="W2999" s="34"/>
      <c r="X2999" s="35"/>
      <c r="Y2999" s="35"/>
      <c r="Z2999" s="36"/>
      <c r="AA2999" s="37"/>
      <c r="AB2999" s="38"/>
      <c r="AC2999" s="39"/>
    </row>
    <row r="3000" spans="1:29" ht="10.5" customHeight="1">
      <c r="A3000" s="25">
        <v>218777</v>
      </c>
      <c r="B3000" s="26" t="s">
        <v>3979</v>
      </c>
      <c r="C3000" s="27">
        <v>2</v>
      </c>
      <c r="D3000" s="27" t="s">
        <v>26</v>
      </c>
      <c r="E3000" s="28">
        <v>9750</v>
      </c>
      <c r="F3000" s="28">
        <v>19500</v>
      </c>
      <c r="G3000" s="28">
        <v>585</v>
      </c>
      <c r="H3000" s="28">
        <v>4.9000000000000004</v>
      </c>
      <c r="I3000" s="28">
        <v>6</v>
      </c>
      <c r="J3000" s="29">
        <v>5.33E-2</v>
      </c>
      <c r="K3000" s="28">
        <v>9.8000000000000007</v>
      </c>
      <c r="L3000" s="28">
        <v>12</v>
      </c>
      <c r="M3000" s="29">
        <f>C3000*J3000</f>
        <v>0.1066</v>
      </c>
      <c r="N3000" s="30">
        <v>4690640003903</v>
      </c>
      <c r="O3000" s="27">
        <v>85</v>
      </c>
      <c r="P3000" s="27">
        <v>8528</v>
      </c>
      <c r="Q3000" s="27" t="s">
        <v>100</v>
      </c>
      <c r="R3000" s="31">
        <f>VLOOKUP(Q3000,[1]Страна!D$1:F$120,2,FALSE)</f>
        <v>0.03</v>
      </c>
      <c r="S3000" s="32" t="s">
        <v>47</v>
      </c>
      <c r="T3000" s="27" t="str">
        <f>VLOOKUP(S3000,[1]Страна!$A$2:$B$246,2,0)</f>
        <v>РОССИЯ</v>
      </c>
      <c r="W3000" s="40"/>
      <c r="X3000" s="35"/>
      <c r="Y3000" s="35"/>
      <c r="Z3000" s="36"/>
      <c r="AA3000" s="37"/>
      <c r="AB3000" s="38"/>
      <c r="AC3000" s="39"/>
    </row>
    <row r="3001" spans="1:29" ht="10.5" customHeight="1">
      <c r="A3001" s="25">
        <v>219081</v>
      </c>
      <c r="B3001" s="26" t="s">
        <v>3980</v>
      </c>
      <c r="C3001" s="27">
        <v>1</v>
      </c>
      <c r="D3001" s="27" t="s">
        <v>26</v>
      </c>
      <c r="E3001" s="28">
        <v>10106</v>
      </c>
      <c r="F3001" s="28">
        <v>10106</v>
      </c>
      <c r="G3001" s="28">
        <v>303.18</v>
      </c>
      <c r="H3001" s="28">
        <v>4.9000000000000004</v>
      </c>
      <c r="I3001" s="28">
        <v>6</v>
      </c>
      <c r="J3001" s="29">
        <v>6.0435000000000003E-2</v>
      </c>
      <c r="K3001" s="28">
        <v>4.9000000000000004</v>
      </c>
      <c r="L3001" s="28">
        <v>6</v>
      </c>
      <c r="M3001" s="29">
        <f>C3001*J3001</f>
        <v>6.0435000000000003E-2</v>
      </c>
      <c r="N3001" s="30">
        <v>4690640004108</v>
      </c>
      <c r="O3001" s="27">
        <v>85</v>
      </c>
      <c r="P3001" s="27">
        <v>8528</v>
      </c>
      <c r="Q3001" s="27" t="s">
        <v>100</v>
      </c>
      <c r="R3001" s="31">
        <f>VLOOKUP(Q3001,[1]Страна!D$1:F$120,2,FALSE)</f>
        <v>0.03</v>
      </c>
      <c r="S3001" s="32" t="s">
        <v>47</v>
      </c>
      <c r="T3001" s="27" t="str">
        <f>VLOOKUP(S3001,[1]Страна!$A$2:$B$246,2,0)</f>
        <v>РОССИЯ</v>
      </c>
      <c r="W3001" s="34"/>
      <c r="X3001" s="35"/>
      <c r="Y3001" s="35"/>
      <c r="Z3001" s="36"/>
      <c r="AA3001" s="37"/>
      <c r="AB3001" s="38"/>
      <c r="AC3001" s="39"/>
    </row>
    <row r="3002" spans="1:29" ht="10.5" customHeight="1">
      <c r="A3002" s="25">
        <v>222462</v>
      </c>
      <c r="B3002" s="26" t="s">
        <v>3981</v>
      </c>
      <c r="C3002" s="27">
        <v>5</v>
      </c>
      <c r="D3002" s="27" t="s">
        <v>26</v>
      </c>
      <c r="E3002" s="28">
        <v>8925</v>
      </c>
      <c r="F3002" s="28">
        <v>44625</v>
      </c>
      <c r="G3002" s="28">
        <v>1338.75</v>
      </c>
      <c r="H3002" s="28">
        <v>7</v>
      </c>
      <c r="I3002" s="28">
        <v>7.7</v>
      </c>
      <c r="J3002" s="29">
        <v>5.74E-2</v>
      </c>
      <c r="K3002" s="28">
        <v>35</v>
      </c>
      <c r="L3002" s="28">
        <v>38.5</v>
      </c>
      <c r="M3002" s="29">
        <f>C3002*J3002</f>
        <v>0.28699999999999998</v>
      </c>
      <c r="N3002" s="30">
        <v>4690640004771</v>
      </c>
      <c r="O3002" s="27">
        <v>85</v>
      </c>
      <c r="P3002" s="27">
        <v>8528</v>
      </c>
      <c r="Q3002" s="27" t="s">
        <v>100</v>
      </c>
      <c r="R3002" s="31">
        <f>VLOOKUP(Q3002,[1]Страна!D$1:F$120,2,FALSE)</f>
        <v>0.03</v>
      </c>
      <c r="S3002" s="32" t="s">
        <v>47</v>
      </c>
      <c r="T3002" s="27" t="str">
        <f>VLOOKUP(S3002,[1]Страна!$A$2:$B$246,2,0)</f>
        <v>РОССИЯ</v>
      </c>
      <c r="W3002" s="34"/>
      <c r="X3002" s="35"/>
      <c r="Y3002" s="35"/>
      <c r="Z3002" s="36"/>
      <c r="AA3002" s="37"/>
      <c r="AB3002" s="38"/>
      <c r="AC3002" s="39"/>
    </row>
    <row r="3003" spans="1:29" ht="10.5" customHeight="1">
      <c r="A3003" s="25">
        <v>222514</v>
      </c>
      <c r="B3003" s="26" t="s">
        <v>3982</v>
      </c>
      <c r="C3003" s="27">
        <v>3</v>
      </c>
      <c r="D3003" s="27" t="s">
        <v>26</v>
      </c>
      <c r="E3003" s="28">
        <v>9988</v>
      </c>
      <c r="F3003" s="28">
        <v>29964</v>
      </c>
      <c r="G3003" s="28">
        <v>599.28</v>
      </c>
      <c r="H3003" s="28">
        <v>6</v>
      </c>
      <c r="I3003" s="28">
        <v>6.8</v>
      </c>
      <c r="J3003" s="29">
        <v>6.4399999999999999E-2</v>
      </c>
      <c r="K3003" s="28">
        <v>18</v>
      </c>
      <c r="L3003" s="28">
        <v>20.399999999999999</v>
      </c>
      <c r="M3003" s="29">
        <f>C3003*J3003</f>
        <v>0.19319999999999998</v>
      </c>
      <c r="N3003" s="30">
        <v>4690640004788</v>
      </c>
      <c r="O3003" s="27">
        <v>85</v>
      </c>
      <c r="P3003" s="27">
        <v>8528</v>
      </c>
      <c r="Q3003" s="27" t="s">
        <v>100</v>
      </c>
      <c r="R3003" s="31">
        <f>VLOOKUP(Q3003,[1]Страна!D$1:F$120,2,FALSE)</f>
        <v>0.03</v>
      </c>
      <c r="S3003" s="32" t="s">
        <v>47</v>
      </c>
      <c r="T3003" s="27" t="str">
        <f>VLOOKUP(S3003,[1]Страна!$A$2:$B$246,2,0)</f>
        <v>РОССИЯ</v>
      </c>
      <c r="W3003" s="34"/>
      <c r="X3003" s="35"/>
      <c r="Y3003" s="35"/>
      <c r="Z3003" s="36"/>
      <c r="AA3003" s="37"/>
      <c r="AB3003" s="38"/>
      <c r="AC3003" s="39"/>
    </row>
    <row r="3004" spans="1:29" ht="10.5" customHeight="1">
      <c r="A3004" s="41">
        <v>206508</v>
      </c>
      <c r="B3004" s="42" t="s">
        <v>3983</v>
      </c>
      <c r="C3004" s="43">
        <v>3</v>
      </c>
      <c r="D3004" s="44" t="s">
        <v>26</v>
      </c>
      <c r="E3004" s="45">
        <v>8864</v>
      </c>
      <c r="F3004" s="45">
        <v>26592</v>
      </c>
      <c r="G3004" s="46">
        <v>797.76</v>
      </c>
      <c r="H3004" s="46">
        <v>13.5</v>
      </c>
      <c r="I3004" s="46">
        <v>15</v>
      </c>
      <c r="J3004" s="47">
        <v>5.7459999999999997E-2</v>
      </c>
      <c r="K3004" s="46">
        <v>40.5</v>
      </c>
      <c r="L3004" s="46">
        <v>45</v>
      </c>
      <c r="M3004" s="47">
        <v>0.17237999999999998</v>
      </c>
      <c r="N3004" s="48" t="s">
        <v>3984</v>
      </c>
      <c r="O3004" s="49">
        <v>85</v>
      </c>
      <c r="P3004" s="49">
        <v>8528</v>
      </c>
      <c r="Q3004" s="49" t="s">
        <v>100</v>
      </c>
      <c r="R3004" s="50">
        <v>0.03</v>
      </c>
      <c r="S3004" s="51" t="s">
        <v>47</v>
      </c>
      <c r="T3004" s="27" t="str">
        <f>VLOOKUP(S3004,[1]Страна!$A$2:$B$246,2,0)</f>
        <v>РОССИЯ</v>
      </c>
      <c r="W3004" s="34"/>
      <c r="X3004" s="35"/>
      <c r="Y3004" s="35"/>
      <c r="Z3004" s="36"/>
      <c r="AA3004" s="37"/>
      <c r="AB3004" s="38"/>
      <c r="AC3004" s="39"/>
    </row>
    <row r="3005" spans="1:29" ht="10.5" customHeight="1">
      <c r="A3005" s="41">
        <v>240290</v>
      </c>
      <c r="B3005" s="42" t="s">
        <v>3985</v>
      </c>
      <c r="C3005" s="43">
        <v>1</v>
      </c>
      <c r="D3005" s="44" t="s">
        <v>26</v>
      </c>
      <c r="E3005" s="45">
        <v>14964</v>
      </c>
      <c r="F3005" s="45">
        <v>14964</v>
      </c>
      <c r="G3005" s="46">
        <v>448.91999999999996</v>
      </c>
      <c r="H3005" s="46">
        <v>13.5</v>
      </c>
      <c r="I3005" s="46">
        <v>15</v>
      </c>
      <c r="J3005" s="47">
        <v>7.0999999999999994E-2</v>
      </c>
      <c r="K3005" s="46">
        <v>13.5</v>
      </c>
      <c r="L3005" s="46">
        <v>15</v>
      </c>
      <c r="M3005" s="47">
        <v>7.0999999999999994E-2</v>
      </c>
      <c r="N3005" s="48" t="s">
        <v>3986</v>
      </c>
      <c r="O3005" s="49">
        <v>85</v>
      </c>
      <c r="P3005" s="49">
        <v>8528</v>
      </c>
      <c r="Q3005" s="49" t="s">
        <v>100</v>
      </c>
      <c r="R3005" s="50">
        <v>0.03</v>
      </c>
      <c r="S3005" s="51" t="s">
        <v>47</v>
      </c>
      <c r="T3005" s="27" t="str">
        <f>VLOOKUP(S3005,[1]Страна!$A$2:$B$246,2,0)</f>
        <v>РОССИЯ</v>
      </c>
      <c r="W3005" s="40"/>
      <c r="X3005" s="35"/>
      <c r="Y3005" s="35"/>
      <c r="Z3005" s="36"/>
      <c r="AA3005" s="37"/>
      <c r="AB3005" s="38"/>
      <c r="AC3005" s="39"/>
    </row>
    <row r="3006" spans="1:29" ht="10.5" customHeight="1">
      <c r="A3006" s="25">
        <v>216643</v>
      </c>
      <c r="B3006" s="26" t="s">
        <v>3987</v>
      </c>
      <c r="C3006" s="27">
        <v>2</v>
      </c>
      <c r="D3006" s="27" t="s">
        <v>26</v>
      </c>
      <c r="E3006" s="28">
        <v>14637</v>
      </c>
      <c r="F3006" s="28">
        <v>29274</v>
      </c>
      <c r="G3006" s="28">
        <v>878.21999999999991</v>
      </c>
      <c r="H3006" s="28">
        <v>6.1</v>
      </c>
      <c r="I3006" s="28">
        <v>6.4</v>
      </c>
      <c r="J3006" s="29">
        <v>8.0262E-2</v>
      </c>
      <c r="K3006" s="28">
        <v>12.2</v>
      </c>
      <c r="L3006" s="28">
        <v>12.8</v>
      </c>
      <c r="M3006" s="29">
        <f>C3006*J3006</f>
        <v>0.160524</v>
      </c>
      <c r="N3006" s="30">
        <v>4690640003842</v>
      </c>
      <c r="O3006" s="27">
        <v>85</v>
      </c>
      <c r="P3006" s="27">
        <v>8528</v>
      </c>
      <c r="Q3006" s="27" t="s">
        <v>100</v>
      </c>
      <c r="R3006" s="31">
        <f>VLOOKUP(Q3006,[1]Страна!D$1:F$120,2,FALSE)</f>
        <v>0.03</v>
      </c>
      <c r="S3006" s="32" t="s">
        <v>47</v>
      </c>
      <c r="T3006" s="27" t="str">
        <f>VLOOKUP(S3006,[1]Страна!$A$2:$B$246,2,0)</f>
        <v>РОССИЯ</v>
      </c>
      <c r="W3006" s="40"/>
      <c r="X3006" s="35"/>
      <c r="Y3006" s="35"/>
      <c r="Z3006" s="36"/>
      <c r="AA3006" s="37"/>
      <c r="AB3006" s="38"/>
      <c r="AC3006" s="39"/>
    </row>
    <row r="3007" spans="1:29" ht="10.5" customHeight="1">
      <c r="A3007" s="25">
        <v>212294</v>
      </c>
      <c r="B3007" s="26" t="s">
        <v>3988</v>
      </c>
      <c r="C3007" s="27">
        <v>1</v>
      </c>
      <c r="D3007" s="27" t="s">
        <v>26</v>
      </c>
      <c r="E3007" s="28">
        <v>14637</v>
      </c>
      <c r="F3007" s="28">
        <v>14637</v>
      </c>
      <c r="G3007" s="28">
        <v>439.10999999999996</v>
      </c>
      <c r="H3007" s="28">
        <v>6</v>
      </c>
      <c r="I3007" s="28">
        <v>6.7</v>
      </c>
      <c r="J3007" s="29">
        <v>7.9575999999999994E-2</v>
      </c>
      <c r="K3007" s="28">
        <v>6</v>
      </c>
      <c r="L3007" s="28">
        <v>6.7</v>
      </c>
      <c r="M3007" s="29">
        <f>C3007*J3007</f>
        <v>7.9575999999999994E-2</v>
      </c>
      <c r="N3007" s="30">
        <v>4690640003804</v>
      </c>
      <c r="O3007" s="27">
        <v>85</v>
      </c>
      <c r="P3007" s="27">
        <v>8528</v>
      </c>
      <c r="Q3007" s="27" t="s">
        <v>100</v>
      </c>
      <c r="R3007" s="31">
        <f>VLOOKUP(Q3007,[1]Страна!D$1:F$120,2,FALSE)</f>
        <v>0.03</v>
      </c>
      <c r="S3007" s="32" t="s">
        <v>47</v>
      </c>
      <c r="T3007" s="27" t="str">
        <f>VLOOKUP(S3007,[1]Страна!$A$2:$B$246,2,0)</f>
        <v>РОССИЯ</v>
      </c>
      <c r="W3007" s="34"/>
      <c r="X3007" s="35"/>
      <c r="Y3007" s="35"/>
      <c r="Z3007" s="36"/>
      <c r="AA3007" s="37"/>
      <c r="AB3007" s="38"/>
      <c r="AC3007" s="39"/>
    </row>
    <row r="3008" spans="1:29" ht="10.5" customHeight="1">
      <c r="A3008" s="25">
        <v>214051</v>
      </c>
      <c r="B3008" s="26" t="s">
        <v>3989</v>
      </c>
      <c r="C3008" s="27">
        <v>4</v>
      </c>
      <c r="D3008" s="27" t="s">
        <v>26</v>
      </c>
      <c r="E3008" s="28">
        <v>14517</v>
      </c>
      <c r="F3008" s="28">
        <v>58068</v>
      </c>
      <c r="G3008" s="28">
        <v>1742.04</v>
      </c>
      <c r="H3008" s="28">
        <v>6</v>
      </c>
      <c r="I3008" s="28">
        <v>6.3</v>
      </c>
      <c r="J3008" s="29">
        <v>8.0948000000000006E-2</v>
      </c>
      <c r="K3008" s="28">
        <v>24</v>
      </c>
      <c r="L3008" s="28">
        <v>25.2</v>
      </c>
      <c r="M3008" s="29">
        <f>C3008*J3008</f>
        <v>0.32379200000000002</v>
      </c>
      <c r="N3008" s="30">
        <v>4690640003859</v>
      </c>
      <c r="O3008" s="27">
        <v>85</v>
      </c>
      <c r="P3008" s="27">
        <v>8528</v>
      </c>
      <c r="Q3008" s="27" t="s">
        <v>100</v>
      </c>
      <c r="R3008" s="31">
        <f>VLOOKUP(Q3008,[1]Страна!D$1:F$120,2,FALSE)</f>
        <v>0.03</v>
      </c>
      <c r="S3008" s="32" t="s">
        <v>47</v>
      </c>
      <c r="T3008" s="27" t="str">
        <f>VLOOKUP(S3008,[1]Страна!$A$2:$B$246,2,0)</f>
        <v>РОССИЯ</v>
      </c>
      <c r="W3008" s="34"/>
      <c r="X3008" s="35"/>
      <c r="Y3008" s="35"/>
      <c r="Z3008" s="36"/>
      <c r="AA3008" s="37"/>
      <c r="AB3008" s="38"/>
      <c r="AC3008" s="39"/>
    </row>
    <row r="3009" spans="1:29" ht="10.5" customHeight="1">
      <c r="A3009" s="25">
        <v>218778</v>
      </c>
      <c r="B3009" s="26" t="s">
        <v>3990</v>
      </c>
      <c r="C3009" s="27">
        <v>6</v>
      </c>
      <c r="D3009" s="27" t="s">
        <v>26</v>
      </c>
      <c r="E3009" s="28">
        <v>14517</v>
      </c>
      <c r="F3009" s="28">
        <v>87102</v>
      </c>
      <c r="G3009" s="28">
        <v>2613.06</v>
      </c>
      <c r="H3009" s="28">
        <v>6</v>
      </c>
      <c r="I3009" s="28">
        <v>8.5</v>
      </c>
      <c r="J3009" s="29">
        <v>8.0948000000000006E-2</v>
      </c>
      <c r="K3009" s="28">
        <v>36</v>
      </c>
      <c r="L3009" s="28">
        <v>51</v>
      </c>
      <c r="M3009" s="29">
        <f>C3009*J3009</f>
        <v>0.48568800000000001</v>
      </c>
      <c r="N3009" s="30">
        <v>4690640003965</v>
      </c>
      <c r="O3009" s="27">
        <v>85</v>
      </c>
      <c r="P3009" s="27">
        <v>8528</v>
      </c>
      <c r="Q3009" s="27" t="s">
        <v>100</v>
      </c>
      <c r="R3009" s="31">
        <f>VLOOKUP(Q3009,[1]Страна!D$1:F$120,2,FALSE)</f>
        <v>0.03</v>
      </c>
      <c r="S3009" s="32" t="s">
        <v>47</v>
      </c>
      <c r="T3009" s="27" t="str">
        <f>VLOOKUP(S3009,[1]Страна!$A$2:$B$246,2,0)</f>
        <v>РОССИЯ</v>
      </c>
      <c r="W3009" s="34"/>
      <c r="X3009" s="35"/>
      <c r="Y3009" s="35"/>
      <c r="Z3009" s="36"/>
      <c r="AA3009" s="37"/>
      <c r="AB3009" s="38"/>
      <c r="AC3009" s="39"/>
    </row>
    <row r="3010" spans="1:29" ht="10.5" customHeight="1">
      <c r="A3010" s="41">
        <v>231445</v>
      </c>
      <c r="B3010" s="42" t="s">
        <v>3991</v>
      </c>
      <c r="C3010" s="43">
        <v>1</v>
      </c>
      <c r="D3010" s="44" t="s">
        <v>26</v>
      </c>
      <c r="E3010" s="45">
        <v>13072</v>
      </c>
      <c r="F3010" s="45">
        <v>13072</v>
      </c>
      <c r="G3010" s="46">
        <v>392.15999999999997</v>
      </c>
      <c r="H3010" s="46">
        <v>6</v>
      </c>
      <c r="I3010" s="46">
        <v>8.5</v>
      </c>
      <c r="J3010" s="47">
        <v>7.3137999999999995E-2</v>
      </c>
      <c r="K3010" s="46">
        <v>6</v>
      </c>
      <c r="L3010" s="46">
        <v>8.5</v>
      </c>
      <c r="M3010" s="47">
        <v>7.3137999999999995E-2</v>
      </c>
      <c r="N3010" s="48" t="s">
        <v>3992</v>
      </c>
      <c r="O3010" s="49">
        <v>85</v>
      </c>
      <c r="P3010" s="49">
        <v>8528</v>
      </c>
      <c r="Q3010" s="49" t="s">
        <v>100</v>
      </c>
      <c r="R3010" s="50">
        <v>0.03</v>
      </c>
      <c r="S3010" s="51" t="s">
        <v>47</v>
      </c>
      <c r="T3010" s="27" t="str">
        <f>VLOOKUP(S3010,[1]Страна!$A$2:$B$246,2,0)</f>
        <v>РОССИЯ</v>
      </c>
      <c r="W3010" s="34"/>
      <c r="X3010" s="35"/>
      <c r="Y3010" s="35"/>
      <c r="Z3010" s="36"/>
      <c r="AA3010" s="37"/>
      <c r="AB3010" s="38"/>
      <c r="AC3010" s="39"/>
    </row>
    <row r="3011" spans="1:29" ht="10.5" customHeight="1">
      <c r="A3011" s="25">
        <v>234603</v>
      </c>
      <c r="B3011" s="26" t="s">
        <v>3993</v>
      </c>
      <c r="C3011" s="27">
        <v>1</v>
      </c>
      <c r="D3011" s="27" t="s">
        <v>26</v>
      </c>
      <c r="E3011" s="28">
        <v>14499</v>
      </c>
      <c r="F3011" s="28">
        <v>14499</v>
      </c>
      <c r="G3011" s="28">
        <v>434.96999999999997</v>
      </c>
      <c r="H3011" s="28">
        <v>7</v>
      </c>
      <c r="I3011" s="28">
        <v>8</v>
      </c>
      <c r="J3011" s="29">
        <v>7.4999999999999997E-2</v>
      </c>
      <c r="K3011" s="28">
        <v>7</v>
      </c>
      <c r="L3011" s="28">
        <v>8</v>
      </c>
      <c r="M3011" s="29">
        <f>C3011*J3011</f>
        <v>7.4999999999999997E-2</v>
      </c>
      <c r="N3011" s="30">
        <v>4690640005433</v>
      </c>
      <c r="O3011" s="27">
        <v>85</v>
      </c>
      <c r="P3011" s="27">
        <v>8528</v>
      </c>
      <c r="Q3011" s="27" t="s">
        <v>100</v>
      </c>
      <c r="R3011" s="31">
        <f>VLOOKUP(Q3011,[1]Страна!D$1:F$120,2,FALSE)</f>
        <v>0.03</v>
      </c>
      <c r="S3011" s="32" t="s">
        <v>47</v>
      </c>
      <c r="T3011" s="27" t="str">
        <f>VLOOKUP(S3011,[1]Страна!$A$2:$B$246,2,0)</f>
        <v>РОССИЯ</v>
      </c>
      <c r="W3011" s="40"/>
      <c r="X3011" s="35"/>
      <c r="Y3011" s="35"/>
      <c r="Z3011" s="36"/>
      <c r="AA3011" s="37"/>
      <c r="AB3011" s="38"/>
      <c r="AC3011" s="39"/>
    </row>
    <row r="3012" spans="1:29" ht="10.5" customHeight="1">
      <c r="A3012" s="25">
        <v>223054</v>
      </c>
      <c r="B3012" s="26" t="s">
        <v>3994</v>
      </c>
      <c r="C3012" s="27">
        <v>1</v>
      </c>
      <c r="D3012" s="27" t="s">
        <v>26</v>
      </c>
      <c r="E3012" s="28">
        <v>15904</v>
      </c>
      <c r="F3012" s="28">
        <v>15904</v>
      </c>
      <c r="G3012" s="28">
        <v>477.12</v>
      </c>
      <c r="H3012" s="28">
        <v>7.2</v>
      </c>
      <c r="I3012" s="28">
        <v>9.5</v>
      </c>
      <c r="J3012" s="29">
        <v>8.967E-2</v>
      </c>
      <c r="K3012" s="28">
        <v>7.2</v>
      </c>
      <c r="L3012" s="28">
        <v>9.5</v>
      </c>
      <c r="M3012" s="29">
        <f>C3012*J3012</f>
        <v>8.967E-2</v>
      </c>
      <c r="N3012" s="30">
        <v>4690640004924</v>
      </c>
      <c r="O3012" s="27">
        <v>85</v>
      </c>
      <c r="P3012" s="27">
        <v>8528</v>
      </c>
      <c r="Q3012" s="27" t="s">
        <v>100</v>
      </c>
      <c r="R3012" s="31">
        <f>VLOOKUP(Q3012,[1]Страна!D$1:F$120,2,FALSE)</f>
        <v>0.03</v>
      </c>
      <c r="S3012" s="32" t="s">
        <v>47</v>
      </c>
      <c r="T3012" s="27" t="str">
        <f>VLOOKUP(S3012,[1]Страна!$A$2:$B$246,2,0)</f>
        <v>РОССИЯ</v>
      </c>
      <c r="W3012" s="34"/>
      <c r="X3012" s="35"/>
      <c r="Y3012" s="35"/>
      <c r="Z3012" s="36"/>
      <c r="AA3012" s="37"/>
      <c r="AB3012" s="38"/>
      <c r="AC3012" s="39"/>
    </row>
    <row r="3013" spans="1:29" ht="10.5" customHeight="1">
      <c r="A3013" s="25">
        <v>218779</v>
      </c>
      <c r="B3013" s="26" t="s">
        <v>3995</v>
      </c>
      <c r="C3013" s="27">
        <v>1</v>
      </c>
      <c r="D3013" s="27" t="s">
        <v>26</v>
      </c>
      <c r="E3013" s="28">
        <v>15071</v>
      </c>
      <c r="F3013" s="28">
        <v>15071</v>
      </c>
      <c r="G3013" s="28">
        <v>452.13</v>
      </c>
      <c r="H3013" s="28">
        <v>8</v>
      </c>
      <c r="I3013" s="28">
        <v>9.4</v>
      </c>
      <c r="J3013" s="29">
        <v>8.9964000000000002E-2</v>
      </c>
      <c r="K3013" s="28">
        <v>8</v>
      </c>
      <c r="L3013" s="28">
        <v>9.4</v>
      </c>
      <c r="M3013" s="29">
        <f>C3013*J3013</f>
        <v>8.9964000000000002E-2</v>
      </c>
      <c r="N3013" s="30">
        <v>4690640003958</v>
      </c>
      <c r="O3013" s="27">
        <v>85</v>
      </c>
      <c r="P3013" s="27">
        <v>8528</v>
      </c>
      <c r="Q3013" s="27" t="s">
        <v>100</v>
      </c>
      <c r="R3013" s="31">
        <f>VLOOKUP(Q3013,[1]Страна!D$1:F$120,2,FALSE)</f>
        <v>0.03</v>
      </c>
      <c r="S3013" s="32" t="s">
        <v>47</v>
      </c>
      <c r="T3013" s="27" t="str">
        <f>VLOOKUP(S3013,[1]Страна!$A$2:$B$246,2,0)</f>
        <v>РОССИЯ</v>
      </c>
      <c r="W3013" s="34"/>
      <c r="X3013" s="35"/>
      <c r="Y3013" s="35"/>
      <c r="Z3013" s="36"/>
      <c r="AA3013" s="37"/>
      <c r="AB3013" s="38"/>
      <c r="AC3013" s="39"/>
    </row>
    <row r="3014" spans="1:29" ht="10.5" customHeight="1">
      <c r="A3014" s="25">
        <v>223055</v>
      </c>
      <c r="B3014" s="26" t="s">
        <v>3996</v>
      </c>
      <c r="C3014" s="27">
        <v>1</v>
      </c>
      <c r="D3014" s="27" t="s">
        <v>26</v>
      </c>
      <c r="E3014" s="28">
        <v>14535</v>
      </c>
      <c r="F3014" s="28">
        <v>14535</v>
      </c>
      <c r="G3014" s="28">
        <v>436.05</v>
      </c>
      <c r="H3014" s="28">
        <v>10</v>
      </c>
      <c r="I3014" s="28">
        <v>12</v>
      </c>
      <c r="J3014" s="29">
        <v>9.1392000000000001E-2</v>
      </c>
      <c r="K3014" s="28">
        <v>10</v>
      </c>
      <c r="L3014" s="28">
        <v>12</v>
      </c>
      <c r="M3014" s="29">
        <f>C3014*J3014</f>
        <v>9.1392000000000001E-2</v>
      </c>
      <c r="N3014" s="30">
        <v>4690640004795</v>
      </c>
      <c r="O3014" s="27">
        <v>85</v>
      </c>
      <c r="P3014" s="27">
        <v>8528</v>
      </c>
      <c r="Q3014" s="27" t="s">
        <v>100</v>
      </c>
      <c r="R3014" s="31">
        <f>VLOOKUP(Q3014,[1]Страна!D$1:F$120,2,FALSE)</f>
        <v>0.03</v>
      </c>
      <c r="S3014" s="32" t="s">
        <v>47</v>
      </c>
      <c r="T3014" s="27" t="str">
        <f>VLOOKUP(S3014,[1]Страна!$A$2:$B$246,2,0)</f>
        <v>РОССИЯ</v>
      </c>
      <c r="W3014" s="34"/>
      <c r="X3014" s="35"/>
      <c r="Y3014" s="35"/>
      <c r="Z3014" s="36"/>
      <c r="AA3014" s="37"/>
      <c r="AB3014" s="38"/>
      <c r="AC3014" s="39"/>
    </row>
    <row r="3015" spans="1:29" ht="10.5" customHeight="1">
      <c r="A3015" s="41">
        <v>244175</v>
      </c>
      <c r="B3015" s="42" t="s">
        <v>3997</v>
      </c>
      <c r="C3015" s="43">
        <v>1</v>
      </c>
      <c r="D3015" s="44" t="s">
        <v>26</v>
      </c>
      <c r="E3015" s="45">
        <v>13313</v>
      </c>
      <c r="F3015" s="45">
        <v>13313</v>
      </c>
      <c r="G3015" s="46">
        <v>399.39</v>
      </c>
      <c r="H3015" s="46">
        <v>5.8</v>
      </c>
      <c r="I3015" s="46">
        <v>6.4</v>
      </c>
      <c r="J3015" s="47">
        <v>0</v>
      </c>
      <c r="K3015" s="46">
        <v>5.8</v>
      </c>
      <c r="L3015" s="46">
        <v>6.4</v>
      </c>
      <c r="M3015" s="47">
        <v>0</v>
      </c>
      <c r="N3015" s="48">
        <v>0</v>
      </c>
      <c r="O3015" s="49">
        <v>85</v>
      </c>
      <c r="P3015" s="49">
        <v>8528</v>
      </c>
      <c r="Q3015" s="49" t="s">
        <v>100</v>
      </c>
      <c r="R3015" s="50">
        <v>0.03</v>
      </c>
      <c r="S3015" s="51" t="s">
        <v>47</v>
      </c>
      <c r="T3015" s="27" t="str">
        <f>VLOOKUP(S3015,[1]Страна!$A$2:$B$246,2,0)</f>
        <v>РОССИЯ</v>
      </c>
      <c r="W3015" s="34"/>
      <c r="X3015" s="35"/>
      <c r="Y3015" s="35"/>
      <c r="Z3015" s="36"/>
      <c r="AA3015" s="37"/>
      <c r="AB3015" s="38"/>
      <c r="AC3015" s="39"/>
    </row>
    <row r="3016" spans="1:29" ht="10.5" customHeight="1">
      <c r="A3016" s="25">
        <v>238891</v>
      </c>
      <c r="B3016" s="26" t="s">
        <v>3998</v>
      </c>
      <c r="C3016" s="27">
        <v>2</v>
      </c>
      <c r="D3016" s="27" t="s">
        <v>26</v>
      </c>
      <c r="E3016" s="28">
        <v>15173</v>
      </c>
      <c r="F3016" s="28">
        <v>30346</v>
      </c>
      <c r="G3016" s="28">
        <v>910.38</v>
      </c>
      <c r="H3016" s="28">
        <v>15</v>
      </c>
      <c r="I3016" s="28">
        <v>15.5</v>
      </c>
      <c r="J3016" s="29">
        <v>7.1999999999999995E-2</v>
      </c>
      <c r="K3016" s="28">
        <v>30</v>
      </c>
      <c r="L3016" s="28">
        <v>31</v>
      </c>
      <c r="M3016" s="29">
        <v>0.14399999999999999</v>
      </c>
      <c r="N3016" s="30" t="s">
        <v>3999</v>
      </c>
      <c r="O3016" s="27">
        <v>85</v>
      </c>
      <c r="P3016" s="27">
        <v>8528</v>
      </c>
      <c r="Q3016" s="27" t="s">
        <v>100</v>
      </c>
      <c r="R3016" s="31">
        <f>VLOOKUP(Q3016,[1]Страна!D$1:F$120,2,FALSE)</f>
        <v>0.03</v>
      </c>
      <c r="S3016" s="32" t="s">
        <v>47</v>
      </c>
      <c r="T3016" s="27" t="str">
        <f>VLOOKUP(S3016,[1]Страна!$A$2:$B$246,2,0)</f>
        <v>РОССИЯ</v>
      </c>
      <c r="W3016" s="40"/>
      <c r="X3016" s="35"/>
      <c r="Y3016" s="35"/>
      <c r="Z3016" s="36"/>
      <c r="AA3016" s="37"/>
      <c r="AB3016" s="38"/>
      <c r="AC3016" s="39"/>
    </row>
    <row r="3017" spans="1:29" ht="10.5" customHeight="1">
      <c r="A3017" s="25">
        <v>219105</v>
      </c>
      <c r="B3017" s="26" t="s">
        <v>4000</v>
      </c>
      <c r="C3017" s="27">
        <v>1</v>
      </c>
      <c r="D3017" s="27" t="s">
        <v>26</v>
      </c>
      <c r="E3017" s="28">
        <v>16414</v>
      </c>
      <c r="F3017" s="28">
        <v>16414</v>
      </c>
      <c r="G3017" s="28">
        <v>492.41999999999996</v>
      </c>
      <c r="H3017" s="28">
        <v>13.5</v>
      </c>
      <c r="I3017" s="28">
        <v>15</v>
      </c>
      <c r="J3017" s="29">
        <v>9.3729999999999994E-2</v>
      </c>
      <c r="K3017" s="28">
        <v>13.5</v>
      </c>
      <c r="L3017" s="28">
        <v>15</v>
      </c>
      <c r="M3017" s="29">
        <f>C3017*J3017</f>
        <v>9.3729999999999994E-2</v>
      </c>
      <c r="N3017" s="30">
        <v>4690640004016</v>
      </c>
      <c r="O3017" s="27">
        <v>85</v>
      </c>
      <c r="P3017" s="27">
        <v>8528</v>
      </c>
      <c r="Q3017" s="27" t="s">
        <v>100</v>
      </c>
      <c r="R3017" s="31">
        <f>VLOOKUP(Q3017,[1]Страна!D$1:F$120,2,FALSE)</f>
        <v>0.03</v>
      </c>
      <c r="S3017" s="32" t="s">
        <v>47</v>
      </c>
      <c r="T3017" s="27" t="str">
        <f>VLOOKUP(S3017,[1]Страна!$A$2:$B$246,2,0)</f>
        <v>РОССИЯ</v>
      </c>
      <c r="W3017" s="34"/>
      <c r="X3017" s="35"/>
      <c r="Y3017" s="35"/>
      <c r="Z3017" s="36"/>
      <c r="AA3017" s="37"/>
      <c r="AB3017" s="38"/>
      <c r="AC3017" s="39"/>
    </row>
    <row r="3018" spans="1:29" ht="10.5" customHeight="1">
      <c r="A3018" s="25">
        <v>243663</v>
      </c>
      <c r="B3018" s="26" t="s">
        <v>4001</v>
      </c>
      <c r="C3018" s="27">
        <v>1</v>
      </c>
      <c r="D3018" s="27" t="s">
        <v>26</v>
      </c>
      <c r="E3018" s="28">
        <v>15446</v>
      </c>
      <c r="F3018" s="28">
        <v>15446</v>
      </c>
      <c r="G3018" s="28">
        <v>463.38</v>
      </c>
      <c r="H3018" s="28">
        <v>10.199999999999999</v>
      </c>
      <c r="I3018" s="28">
        <v>11</v>
      </c>
      <c r="J3018" s="29">
        <v>0.1008</v>
      </c>
      <c r="K3018" s="28">
        <v>10.199999999999999</v>
      </c>
      <c r="L3018" s="28">
        <v>11</v>
      </c>
      <c r="M3018" s="29">
        <v>0.1008</v>
      </c>
      <c r="N3018" s="30">
        <v>4690640006003</v>
      </c>
      <c r="O3018" s="27">
        <v>85</v>
      </c>
      <c r="P3018" s="27">
        <v>8528</v>
      </c>
      <c r="Q3018" s="27" t="s">
        <v>100</v>
      </c>
      <c r="R3018" s="31">
        <v>0.03</v>
      </c>
      <c r="S3018" s="32" t="s">
        <v>47</v>
      </c>
      <c r="T3018" s="27" t="str">
        <f>VLOOKUP(S3018,[1]Страна!$A$2:$B$246,2,0)</f>
        <v>РОССИЯ</v>
      </c>
      <c r="W3018" s="34"/>
      <c r="X3018" s="35"/>
      <c r="Y3018" s="35"/>
      <c r="Z3018" s="36"/>
      <c r="AA3018" s="37"/>
      <c r="AB3018" s="38"/>
      <c r="AC3018" s="39"/>
    </row>
    <row r="3019" spans="1:29" ht="10.5" customHeight="1">
      <c r="A3019" s="25">
        <v>243664</v>
      </c>
      <c r="B3019" s="26" t="s">
        <v>4002</v>
      </c>
      <c r="C3019" s="27">
        <v>1</v>
      </c>
      <c r="D3019" s="27" t="s">
        <v>26</v>
      </c>
      <c r="E3019" s="28">
        <v>15446</v>
      </c>
      <c r="F3019" s="28">
        <v>15446</v>
      </c>
      <c r="G3019" s="28">
        <v>463.38</v>
      </c>
      <c r="H3019" s="28">
        <v>11.5</v>
      </c>
      <c r="I3019" s="28">
        <v>12</v>
      </c>
      <c r="J3019" s="29">
        <v>0.104325</v>
      </c>
      <c r="K3019" s="28">
        <v>11.5</v>
      </c>
      <c r="L3019" s="28">
        <v>12</v>
      </c>
      <c r="M3019" s="29">
        <v>0.104325</v>
      </c>
      <c r="N3019" s="30">
        <v>4690640006010</v>
      </c>
      <c r="O3019" s="27">
        <v>85</v>
      </c>
      <c r="P3019" s="27">
        <v>8528</v>
      </c>
      <c r="Q3019" s="27" t="s">
        <v>100</v>
      </c>
      <c r="R3019" s="31">
        <v>0.03</v>
      </c>
      <c r="S3019" s="32" t="s">
        <v>47</v>
      </c>
      <c r="T3019" s="27" t="str">
        <f>VLOOKUP(S3019,[1]Страна!$A$2:$B$246,2,0)</f>
        <v>РОССИЯ</v>
      </c>
      <c r="W3019" s="40"/>
      <c r="X3019" s="35"/>
      <c r="Y3019" s="35"/>
      <c r="Z3019" s="36"/>
      <c r="AA3019" s="37"/>
      <c r="AB3019" s="38"/>
      <c r="AC3019" s="39"/>
    </row>
    <row r="3020" spans="1:29" ht="10.5" customHeight="1">
      <c r="A3020" s="25">
        <v>210342</v>
      </c>
      <c r="B3020" s="26" t="s">
        <v>4003</v>
      </c>
      <c r="C3020" s="27">
        <v>1</v>
      </c>
      <c r="D3020" s="27" t="s">
        <v>26</v>
      </c>
      <c r="E3020" s="28">
        <v>16193</v>
      </c>
      <c r="F3020" s="28">
        <v>16193</v>
      </c>
      <c r="G3020" s="28">
        <v>485.78999999999996</v>
      </c>
      <c r="H3020" s="28">
        <v>9.6</v>
      </c>
      <c r="I3020" s="28">
        <v>12.2</v>
      </c>
      <c r="J3020" s="29">
        <v>9.5871999999999999E-2</v>
      </c>
      <c r="K3020" s="28">
        <v>9.6</v>
      </c>
      <c r="L3020" s="28">
        <v>12.2</v>
      </c>
      <c r="M3020" s="29">
        <f t="shared" ref="M3020:M3026" si="225">C3020*J3020</f>
        <v>9.5871999999999999E-2</v>
      </c>
      <c r="N3020" s="30">
        <v>4690640003767</v>
      </c>
      <c r="O3020" s="27">
        <v>85</v>
      </c>
      <c r="P3020" s="27">
        <v>8528</v>
      </c>
      <c r="Q3020" s="27" t="s">
        <v>100</v>
      </c>
      <c r="R3020" s="31">
        <f>VLOOKUP(Q3020,[1]Страна!D$1:F$120,2,FALSE)</f>
        <v>0.03</v>
      </c>
      <c r="S3020" s="32" t="s">
        <v>47</v>
      </c>
      <c r="T3020" s="27" t="str">
        <f>VLOOKUP(S3020,[1]Страна!$A$2:$B$246,2,0)</f>
        <v>РОССИЯ</v>
      </c>
      <c r="W3020" s="40"/>
      <c r="X3020" s="35"/>
      <c r="Y3020" s="35"/>
      <c r="Z3020" s="36"/>
      <c r="AA3020" s="37"/>
      <c r="AB3020" s="38"/>
      <c r="AC3020" s="39"/>
    </row>
    <row r="3021" spans="1:29" ht="10.5" customHeight="1">
      <c r="A3021" s="25">
        <v>218906</v>
      </c>
      <c r="B3021" s="26" t="s">
        <v>4004</v>
      </c>
      <c r="C3021" s="27">
        <v>1</v>
      </c>
      <c r="D3021" s="27" t="s">
        <v>26</v>
      </c>
      <c r="E3021" s="28">
        <v>16490</v>
      </c>
      <c r="F3021" s="28">
        <v>16490</v>
      </c>
      <c r="G3021" s="28">
        <v>494.7</v>
      </c>
      <c r="H3021" s="28">
        <v>9.1</v>
      </c>
      <c r="I3021" s="28">
        <v>10.5</v>
      </c>
      <c r="J3021" s="29">
        <v>0.104325</v>
      </c>
      <c r="K3021" s="28">
        <v>9.1</v>
      </c>
      <c r="L3021" s="28">
        <v>10.5</v>
      </c>
      <c r="M3021" s="29">
        <f t="shared" si="225"/>
        <v>0.104325</v>
      </c>
      <c r="N3021" s="30">
        <v>4690640003927</v>
      </c>
      <c r="O3021" s="27">
        <v>85</v>
      </c>
      <c r="P3021" s="27">
        <v>8528</v>
      </c>
      <c r="Q3021" s="27" t="s">
        <v>100</v>
      </c>
      <c r="R3021" s="31">
        <f>VLOOKUP(Q3021,[1]Страна!D$1:F$120,2,FALSE)</f>
        <v>0.03</v>
      </c>
      <c r="S3021" s="32" t="s">
        <v>47</v>
      </c>
      <c r="T3021" s="27" t="str">
        <f>VLOOKUP(S3021,[1]Страна!$A$2:$B$246,2,0)</f>
        <v>РОССИЯ</v>
      </c>
      <c r="W3021" s="34"/>
      <c r="X3021" s="35"/>
      <c r="Y3021" s="35"/>
      <c r="Z3021" s="36"/>
      <c r="AA3021" s="37"/>
      <c r="AB3021" s="38"/>
      <c r="AC3021" s="39"/>
    </row>
    <row r="3022" spans="1:29" ht="10.5" customHeight="1">
      <c r="A3022" s="25">
        <v>221130</v>
      </c>
      <c r="B3022" s="26" t="s">
        <v>4005</v>
      </c>
      <c r="C3022" s="27">
        <v>1</v>
      </c>
      <c r="D3022" s="27" t="s">
        <v>26</v>
      </c>
      <c r="E3022" s="28">
        <v>23588</v>
      </c>
      <c r="F3022" s="28">
        <v>23588</v>
      </c>
      <c r="G3022" s="28">
        <v>707.64</v>
      </c>
      <c r="H3022" s="28">
        <v>10</v>
      </c>
      <c r="I3022" s="28">
        <v>12</v>
      </c>
      <c r="J3022" s="29">
        <v>0.13387499999999999</v>
      </c>
      <c r="K3022" s="28">
        <v>10</v>
      </c>
      <c r="L3022" s="28">
        <v>12</v>
      </c>
      <c r="M3022" s="29">
        <f t="shared" si="225"/>
        <v>0.13387499999999999</v>
      </c>
      <c r="N3022" s="30">
        <v>4690640004023</v>
      </c>
      <c r="O3022" s="27">
        <v>85</v>
      </c>
      <c r="P3022" s="27">
        <v>8528</v>
      </c>
      <c r="Q3022" s="27" t="s">
        <v>100</v>
      </c>
      <c r="R3022" s="31">
        <f>VLOOKUP(Q3022,[1]Страна!D$1:F$120,2,FALSE)</f>
        <v>0.03</v>
      </c>
      <c r="S3022" s="32" t="s">
        <v>47</v>
      </c>
      <c r="T3022" s="27" t="str">
        <f>VLOOKUP(S3022,[1]Страна!$A$2:$B$246,2,0)</f>
        <v>РОССИЯ</v>
      </c>
      <c r="W3022" s="34"/>
      <c r="X3022" s="35"/>
      <c r="Y3022" s="35"/>
      <c r="Z3022" s="36"/>
      <c r="AA3022" s="37"/>
      <c r="AB3022" s="38"/>
      <c r="AC3022" s="39"/>
    </row>
    <row r="3023" spans="1:29" ht="10.5" customHeight="1">
      <c r="A3023" s="25">
        <v>222955</v>
      </c>
      <c r="B3023" s="26" t="s">
        <v>4006</v>
      </c>
      <c r="C3023" s="27">
        <v>1</v>
      </c>
      <c r="D3023" s="27" t="s">
        <v>26</v>
      </c>
      <c r="E3023" s="28">
        <v>20978</v>
      </c>
      <c r="F3023" s="28">
        <v>20978</v>
      </c>
      <c r="G3023" s="28">
        <v>419.56</v>
      </c>
      <c r="H3023" s="28">
        <v>8.6999999999999993</v>
      </c>
      <c r="I3023" s="28">
        <v>9.3000000000000007</v>
      </c>
      <c r="J3023" s="29">
        <v>0.14879999999999999</v>
      </c>
      <c r="K3023" s="28">
        <v>8.6999999999999993</v>
      </c>
      <c r="L3023" s="28">
        <v>9.3000000000000007</v>
      </c>
      <c r="M3023" s="29">
        <f t="shared" si="225"/>
        <v>0.14879999999999999</v>
      </c>
      <c r="N3023" s="30">
        <v>4690640004658</v>
      </c>
      <c r="O3023" s="27">
        <v>85</v>
      </c>
      <c r="P3023" s="27">
        <v>8528</v>
      </c>
      <c r="Q3023" s="27" t="s">
        <v>100</v>
      </c>
      <c r="R3023" s="31">
        <f>VLOOKUP(Q3023,[1]Страна!D$1:F$120,2,FALSE)</f>
        <v>0.03</v>
      </c>
      <c r="S3023" s="32" t="s">
        <v>47</v>
      </c>
      <c r="T3023" s="27" t="str">
        <f>VLOOKUP(S3023,[1]Страна!$A$2:$B$246,2,0)</f>
        <v>РОССИЯ</v>
      </c>
      <c r="W3023" s="34"/>
      <c r="X3023" s="35"/>
      <c r="Y3023" s="35"/>
      <c r="Z3023" s="36"/>
      <c r="AA3023" s="37"/>
      <c r="AB3023" s="38"/>
      <c r="AC3023" s="39"/>
    </row>
    <row r="3024" spans="1:29" ht="10.5" customHeight="1">
      <c r="A3024" s="25">
        <v>39450</v>
      </c>
      <c r="B3024" s="26" t="s">
        <v>4007</v>
      </c>
      <c r="C3024" s="27">
        <v>1</v>
      </c>
      <c r="D3024" s="27" t="s">
        <v>26</v>
      </c>
      <c r="E3024" s="28">
        <v>4369</v>
      </c>
      <c r="F3024" s="28">
        <v>4369</v>
      </c>
      <c r="G3024" s="28">
        <v>131.07</v>
      </c>
      <c r="H3024" s="28">
        <v>1.3</v>
      </c>
      <c r="I3024" s="28">
        <v>1.8</v>
      </c>
      <c r="J3024" s="29">
        <v>1.5180000000000001E-2</v>
      </c>
      <c r="K3024" s="28">
        <v>1.3</v>
      </c>
      <c r="L3024" s="28">
        <v>1.8</v>
      </c>
      <c r="M3024" s="29">
        <f t="shared" si="225"/>
        <v>1.5180000000000001E-2</v>
      </c>
      <c r="N3024" s="30">
        <v>4895156857730</v>
      </c>
      <c r="O3024" s="27">
        <v>85</v>
      </c>
      <c r="P3024" s="27">
        <v>8528</v>
      </c>
      <c r="Q3024" s="27" t="s">
        <v>100</v>
      </c>
      <c r="R3024" s="31">
        <f>VLOOKUP(Q3024,[1]Страна!D$1:F$120,2,FALSE)</f>
        <v>0.03</v>
      </c>
      <c r="S3024" s="32" t="s">
        <v>47</v>
      </c>
      <c r="T3024" s="27" t="str">
        <f>VLOOKUP(S3024,[1]Страна!$A$2:$B$246,2,0)</f>
        <v>РОССИЯ</v>
      </c>
      <c r="W3024" s="34"/>
      <c r="X3024" s="35"/>
      <c r="Y3024" s="35"/>
      <c r="Z3024" s="36"/>
      <c r="AA3024" s="37"/>
      <c r="AB3024" s="38"/>
      <c r="AC3024" s="39"/>
    </row>
    <row r="3025" spans="1:29" ht="10.5" customHeight="1">
      <c r="A3025" s="25">
        <v>51791</v>
      </c>
      <c r="B3025" s="26" t="s">
        <v>4008</v>
      </c>
      <c r="C3025" s="27">
        <v>1</v>
      </c>
      <c r="D3025" s="27" t="s">
        <v>26</v>
      </c>
      <c r="E3025" s="28">
        <v>6687</v>
      </c>
      <c r="F3025" s="28">
        <v>6687</v>
      </c>
      <c r="G3025" s="28">
        <v>200.60999999999999</v>
      </c>
      <c r="H3025" s="28">
        <v>2.6</v>
      </c>
      <c r="I3025" s="28">
        <v>3.2</v>
      </c>
      <c r="J3025" s="29">
        <v>1.8290000000000001E-2</v>
      </c>
      <c r="K3025" s="28">
        <v>2.6</v>
      </c>
      <c r="L3025" s="28">
        <v>3.2</v>
      </c>
      <c r="M3025" s="29">
        <f t="shared" si="225"/>
        <v>1.8290000000000001E-2</v>
      </c>
      <c r="N3025" s="30">
        <v>4895156857747</v>
      </c>
      <c r="O3025" s="27">
        <v>85</v>
      </c>
      <c r="P3025" s="27">
        <v>8528</v>
      </c>
      <c r="Q3025" s="27" t="s">
        <v>100</v>
      </c>
      <c r="R3025" s="31">
        <f>VLOOKUP(Q3025,[1]Страна!D$1:F$120,2,FALSE)</f>
        <v>0.03</v>
      </c>
      <c r="S3025" s="32" t="s">
        <v>47</v>
      </c>
      <c r="T3025" s="27" t="str">
        <f>VLOOKUP(S3025,[1]Страна!$A$2:$B$246,2,0)</f>
        <v>РОССИЯ</v>
      </c>
      <c r="W3025" s="34"/>
      <c r="X3025" s="35"/>
      <c r="Y3025" s="35"/>
      <c r="Z3025" s="36"/>
      <c r="AA3025" s="37"/>
      <c r="AB3025" s="38"/>
      <c r="AC3025" s="39"/>
    </row>
    <row r="3026" spans="1:29" ht="10.5" customHeight="1">
      <c r="A3026" s="25">
        <v>35071</v>
      </c>
      <c r="B3026" s="26" t="s">
        <v>4009</v>
      </c>
      <c r="C3026" s="27">
        <v>1</v>
      </c>
      <c r="D3026" s="27" t="s">
        <v>26</v>
      </c>
      <c r="E3026" s="28">
        <v>5644</v>
      </c>
      <c r="F3026" s="28">
        <v>5644</v>
      </c>
      <c r="G3026" s="28">
        <v>169.32</v>
      </c>
      <c r="H3026" s="28">
        <v>2.6</v>
      </c>
      <c r="I3026" s="28">
        <v>3.2</v>
      </c>
      <c r="J3026" s="29">
        <v>2.2800000000000001E-2</v>
      </c>
      <c r="K3026" s="28">
        <v>2.6</v>
      </c>
      <c r="L3026" s="28">
        <v>3.2</v>
      </c>
      <c r="M3026" s="29">
        <f t="shared" si="225"/>
        <v>2.2800000000000001E-2</v>
      </c>
      <c r="N3026" s="30">
        <v>4895156836674</v>
      </c>
      <c r="O3026" s="27">
        <v>85</v>
      </c>
      <c r="P3026" s="27">
        <v>8528</v>
      </c>
      <c r="Q3026" s="27" t="s">
        <v>100</v>
      </c>
      <c r="R3026" s="31">
        <f>VLOOKUP(Q3026,[1]Страна!D$1:F$120,2,FALSE)</f>
        <v>0.03</v>
      </c>
      <c r="S3026" s="32" t="s">
        <v>47</v>
      </c>
      <c r="T3026" s="27" t="str">
        <f>VLOOKUP(S3026,[1]Страна!$A$2:$B$246,2,0)</f>
        <v>РОССИЯ</v>
      </c>
      <c r="W3026" s="34"/>
      <c r="X3026" s="35"/>
      <c r="Y3026" s="35"/>
      <c r="Z3026" s="36"/>
      <c r="AA3026" s="37"/>
      <c r="AB3026" s="38"/>
      <c r="AC3026" s="39"/>
    </row>
    <row r="3027" spans="1:29" ht="10.5" customHeight="1">
      <c r="A3027" s="25">
        <v>242607</v>
      </c>
      <c r="B3027" s="26" t="s">
        <v>4010</v>
      </c>
      <c r="C3027" s="27">
        <v>3</v>
      </c>
      <c r="D3027" s="27" t="s">
        <v>26</v>
      </c>
      <c r="E3027" s="28">
        <v>4698</v>
      </c>
      <c r="F3027" s="28">
        <v>14094</v>
      </c>
      <c r="G3027" s="28">
        <v>422.82</v>
      </c>
      <c r="H3027" s="28">
        <v>2.1</v>
      </c>
      <c r="I3027" s="28">
        <v>2.7</v>
      </c>
      <c r="J3027" s="29">
        <v>1.6199999999999999E-2</v>
      </c>
      <c r="K3027" s="28">
        <v>6.3000000000000007</v>
      </c>
      <c r="L3027" s="28">
        <v>8.1000000000000014</v>
      </c>
      <c r="M3027" s="29">
        <v>4.8599999999999997E-2</v>
      </c>
      <c r="N3027" s="30">
        <v>4895156892496</v>
      </c>
      <c r="O3027" s="27">
        <v>85</v>
      </c>
      <c r="P3027" s="27">
        <v>8528</v>
      </c>
      <c r="Q3027" s="27" t="s">
        <v>100</v>
      </c>
      <c r="R3027" s="31">
        <v>0.03</v>
      </c>
      <c r="S3027" s="32" t="s">
        <v>47</v>
      </c>
      <c r="T3027" s="27" t="str">
        <f>VLOOKUP(S3027,[1]Страна!$A$2:$B$246,2,0)</f>
        <v>РОССИЯ</v>
      </c>
      <c r="W3027" s="34"/>
      <c r="X3027" s="35"/>
      <c r="Y3027" s="35"/>
      <c r="Z3027" s="36"/>
      <c r="AA3027" s="37"/>
      <c r="AB3027" s="38"/>
      <c r="AC3027" s="39"/>
    </row>
    <row r="3028" spans="1:29" ht="10.5" customHeight="1">
      <c r="A3028" s="25">
        <v>191063</v>
      </c>
      <c r="B3028" s="26" t="s">
        <v>4011</v>
      </c>
      <c r="C3028" s="27">
        <v>1</v>
      </c>
      <c r="D3028" s="27" t="s">
        <v>26</v>
      </c>
      <c r="E3028" s="28">
        <v>8016</v>
      </c>
      <c r="F3028" s="28">
        <v>8016</v>
      </c>
      <c r="G3028" s="28">
        <v>240.48</v>
      </c>
      <c r="H3028" s="28">
        <v>2.9</v>
      </c>
      <c r="I3028" s="28">
        <v>3.9</v>
      </c>
      <c r="J3028" s="29">
        <v>2.1384E-2</v>
      </c>
      <c r="K3028" s="28">
        <v>2.9</v>
      </c>
      <c r="L3028" s="28">
        <v>3.9</v>
      </c>
      <c r="M3028" s="29">
        <f>C3028*J3028</f>
        <v>2.1384E-2</v>
      </c>
      <c r="N3028" s="30">
        <v>4895156874010</v>
      </c>
      <c r="O3028" s="27">
        <v>85</v>
      </c>
      <c r="P3028" s="27">
        <v>8528</v>
      </c>
      <c r="Q3028" s="27" t="s">
        <v>100</v>
      </c>
      <c r="R3028" s="31">
        <f>VLOOKUP(Q3028,[1]Страна!D$1:F$120,2,FALSE)</f>
        <v>0.03</v>
      </c>
      <c r="S3028" s="32" t="s">
        <v>47</v>
      </c>
      <c r="T3028" s="27" t="str">
        <f>VLOOKUP(S3028,[1]Страна!$A$2:$B$246,2,0)</f>
        <v>РОССИЯ</v>
      </c>
      <c r="W3028" s="40"/>
      <c r="X3028" s="35"/>
      <c r="Y3028" s="35"/>
      <c r="Z3028" s="36"/>
      <c r="AA3028" s="37"/>
      <c r="AB3028" s="38"/>
      <c r="AC3028" s="39"/>
    </row>
    <row r="3029" spans="1:29" ht="10.5" customHeight="1">
      <c r="A3029" s="25">
        <v>35072</v>
      </c>
      <c r="B3029" s="26" t="s">
        <v>4012</v>
      </c>
      <c r="C3029" s="27">
        <v>1</v>
      </c>
      <c r="D3029" s="27" t="s">
        <v>26</v>
      </c>
      <c r="E3029" s="28">
        <v>6307</v>
      </c>
      <c r="F3029" s="28">
        <v>6307</v>
      </c>
      <c r="G3029" s="28">
        <v>189.20999999999998</v>
      </c>
      <c r="H3029" s="28">
        <v>3.1</v>
      </c>
      <c r="I3029" s="28">
        <v>4.3</v>
      </c>
      <c r="J3029" s="29">
        <v>3.4104000000000002E-2</v>
      </c>
      <c r="K3029" s="28">
        <v>3.1</v>
      </c>
      <c r="L3029" s="28">
        <v>4.3</v>
      </c>
      <c r="M3029" s="29">
        <f>C3029*J3029</f>
        <v>3.4104000000000002E-2</v>
      </c>
      <c r="N3029" s="30">
        <v>4895156837367</v>
      </c>
      <c r="O3029" s="27">
        <v>85</v>
      </c>
      <c r="P3029" s="27">
        <v>8528</v>
      </c>
      <c r="Q3029" s="27" t="s">
        <v>100</v>
      </c>
      <c r="R3029" s="31">
        <f>VLOOKUP(Q3029,[1]Страна!D$1:F$120,2,FALSE)</f>
        <v>0.03</v>
      </c>
      <c r="S3029" s="32" t="s">
        <v>47</v>
      </c>
      <c r="T3029" s="27" t="str">
        <f>VLOOKUP(S3029,[1]Страна!$A$2:$B$246,2,0)</f>
        <v>РОССИЯ</v>
      </c>
      <c r="W3029" s="34"/>
      <c r="X3029" s="35"/>
      <c r="Y3029" s="35"/>
      <c r="Z3029" s="36"/>
      <c r="AA3029" s="37"/>
      <c r="AB3029" s="38"/>
      <c r="AC3029" s="39"/>
    </row>
    <row r="3030" spans="1:29" ht="10.5" customHeight="1">
      <c r="A3030" s="25">
        <v>239632</v>
      </c>
      <c r="B3030" s="26" t="s">
        <v>4013</v>
      </c>
      <c r="C3030" s="27">
        <v>1</v>
      </c>
      <c r="D3030" s="27" t="s">
        <v>26</v>
      </c>
      <c r="E3030" s="28">
        <v>5789</v>
      </c>
      <c r="F3030" s="28">
        <v>5789</v>
      </c>
      <c r="G3030" s="28">
        <v>173.67</v>
      </c>
      <c r="H3030" s="28">
        <v>3.2</v>
      </c>
      <c r="I3030" s="28">
        <v>3.8</v>
      </c>
      <c r="J3030" s="29">
        <v>3.2000000000000001E-2</v>
      </c>
      <c r="K3030" s="28">
        <v>3.2</v>
      </c>
      <c r="L3030" s="28">
        <v>3.8</v>
      </c>
      <c r="M3030" s="29">
        <v>0</v>
      </c>
      <c r="N3030" s="30" t="s">
        <v>4014</v>
      </c>
      <c r="O3030" s="27">
        <v>85</v>
      </c>
      <c r="P3030" s="27">
        <v>8528</v>
      </c>
      <c r="Q3030" s="27" t="s">
        <v>100</v>
      </c>
      <c r="R3030" s="31">
        <f>VLOOKUP(Q3030,[1]Страна!D$1:F$120,2,FALSE)</f>
        <v>0.03</v>
      </c>
      <c r="S3030" s="32" t="s">
        <v>47</v>
      </c>
      <c r="T3030" s="27" t="str">
        <f>VLOOKUP(S3030,[1]Страна!$A$2:$B$246,2,0)</f>
        <v>РОССИЯ</v>
      </c>
      <c r="W3030" s="34"/>
      <c r="X3030" s="35"/>
      <c r="Y3030" s="35"/>
      <c r="Z3030" s="36"/>
      <c r="AA3030" s="37"/>
      <c r="AB3030" s="38"/>
      <c r="AC3030" s="39"/>
    </row>
    <row r="3031" spans="1:29" ht="10.5" customHeight="1">
      <c r="A3031" s="25">
        <v>238781</v>
      </c>
      <c r="B3031" s="26" t="s">
        <v>4015</v>
      </c>
      <c r="C3031" s="27">
        <v>1</v>
      </c>
      <c r="D3031" s="27" t="s">
        <v>26</v>
      </c>
      <c r="E3031" s="28">
        <v>5985</v>
      </c>
      <c r="F3031" s="28">
        <v>5985</v>
      </c>
      <c r="G3031" s="28">
        <v>179.54999999999998</v>
      </c>
      <c r="H3031" s="28">
        <v>2.8</v>
      </c>
      <c r="I3031" s="28">
        <v>4</v>
      </c>
      <c r="J3031" s="29">
        <v>2.2571999999999998E-2</v>
      </c>
      <c r="K3031" s="28">
        <v>2.8</v>
      </c>
      <c r="L3031" s="28">
        <v>4</v>
      </c>
      <c r="M3031" s="29">
        <v>2.2571999999999998E-2</v>
      </c>
      <c r="N3031" s="30">
        <v>4895156892274</v>
      </c>
      <c r="O3031" s="27">
        <v>85</v>
      </c>
      <c r="P3031" s="27">
        <v>8528</v>
      </c>
      <c r="Q3031" s="27" t="s">
        <v>100</v>
      </c>
      <c r="R3031" s="31">
        <v>0.03</v>
      </c>
      <c r="S3031" s="32" t="s">
        <v>47</v>
      </c>
      <c r="T3031" s="27" t="str">
        <f>VLOOKUP(S3031,[1]Страна!$A$2:$B$246,2,0)</f>
        <v>РОССИЯ</v>
      </c>
      <c r="W3031" s="34"/>
      <c r="X3031" s="35"/>
      <c r="Y3031" s="35"/>
      <c r="Z3031" s="36"/>
      <c r="AA3031" s="37"/>
      <c r="AB3031" s="38"/>
      <c r="AC3031" s="39"/>
    </row>
    <row r="3032" spans="1:29" ht="10.5" customHeight="1">
      <c r="A3032" s="41">
        <v>242608</v>
      </c>
      <c r="B3032" s="42" t="s">
        <v>4016</v>
      </c>
      <c r="C3032" s="52">
        <v>2</v>
      </c>
      <c r="D3032" s="53" t="s">
        <v>26</v>
      </c>
      <c r="E3032" s="54">
        <v>5536</v>
      </c>
      <c r="F3032" s="54">
        <v>11072</v>
      </c>
      <c r="G3032" s="46">
        <v>332.15999999999997</v>
      </c>
      <c r="H3032" s="46">
        <v>3</v>
      </c>
      <c r="I3032" s="46">
        <v>3.3</v>
      </c>
      <c r="J3032" s="47">
        <v>3.0744E-2</v>
      </c>
      <c r="K3032" s="46">
        <v>6</v>
      </c>
      <c r="L3032" s="46">
        <v>6.6</v>
      </c>
      <c r="M3032" s="47">
        <v>6.1488000000000001E-2</v>
      </c>
      <c r="N3032" s="48" t="s">
        <v>4017</v>
      </c>
      <c r="O3032" s="49">
        <v>85</v>
      </c>
      <c r="P3032" s="49">
        <v>8528</v>
      </c>
      <c r="Q3032" s="49" t="s">
        <v>100</v>
      </c>
      <c r="R3032" s="31">
        <f>VLOOKUP(Q3032,[1]Страна!D$1:F$120,2,FALSE)</f>
        <v>0.03</v>
      </c>
      <c r="S3032" s="51" t="s">
        <v>47</v>
      </c>
      <c r="T3032" s="27" t="str">
        <f>VLOOKUP(S3032,[1]Страна!$A$2:$B$246,2,0)</f>
        <v>РОССИЯ</v>
      </c>
      <c r="W3032" s="40"/>
      <c r="X3032" s="35"/>
      <c r="Y3032" s="35"/>
      <c r="Z3032" s="36"/>
      <c r="AA3032" s="37"/>
      <c r="AB3032" s="38"/>
      <c r="AC3032" s="39"/>
    </row>
    <row r="3033" spans="1:29" ht="10.5" customHeight="1">
      <c r="A3033" s="25">
        <v>241907</v>
      </c>
      <c r="B3033" s="26" t="s">
        <v>4018</v>
      </c>
      <c r="C3033" s="27">
        <v>1</v>
      </c>
      <c r="D3033" s="27" t="s">
        <v>26</v>
      </c>
      <c r="E3033" s="28">
        <v>6367</v>
      </c>
      <c r="F3033" s="28">
        <v>6367</v>
      </c>
      <c r="G3033" s="28">
        <v>191.01</v>
      </c>
      <c r="H3033" s="28">
        <v>3.5</v>
      </c>
      <c r="I3033" s="28">
        <v>4</v>
      </c>
      <c r="J3033" s="29">
        <v>0</v>
      </c>
      <c r="K3033" s="28">
        <v>3.5</v>
      </c>
      <c r="L3033" s="28">
        <v>4</v>
      </c>
      <c r="M3033" s="29">
        <v>0</v>
      </c>
      <c r="N3033" s="30">
        <v>0</v>
      </c>
      <c r="O3033" s="27">
        <v>85</v>
      </c>
      <c r="P3033" s="27">
        <v>8528</v>
      </c>
      <c r="Q3033" s="27" t="s">
        <v>100</v>
      </c>
      <c r="R3033" s="31">
        <f>VLOOKUP(Q3033,[1]Страна!D$1:F$120,2,FALSE)</f>
        <v>0.03</v>
      </c>
      <c r="S3033" s="32" t="s">
        <v>47</v>
      </c>
      <c r="T3033" s="27" t="str">
        <f>VLOOKUP(S3033,[1]Страна!$A$2:$B$246,2,0)</f>
        <v>РОССИЯ</v>
      </c>
      <c r="W3033" s="40"/>
      <c r="X3033" s="35"/>
      <c r="Y3033" s="35"/>
      <c r="Z3033" s="36"/>
      <c r="AA3033" s="37"/>
      <c r="AB3033" s="38"/>
      <c r="AC3033" s="39"/>
    </row>
    <row r="3034" spans="1:29" ht="10.5" customHeight="1">
      <c r="A3034" s="25">
        <v>238780</v>
      </c>
      <c r="B3034" s="26" t="s">
        <v>4019</v>
      </c>
      <c r="C3034" s="27">
        <v>1</v>
      </c>
      <c r="D3034" s="27" t="s">
        <v>26</v>
      </c>
      <c r="E3034" s="28">
        <v>5917</v>
      </c>
      <c r="F3034" s="28">
        <v>5917</v>
      </c>
      <c r="G3034" s="28">
        <v>177.51</v>
      </c>
      <c r="H3034" s="28">
        <v>4.7</v>
      </c>
      <c r="I3034" s="28">
        <v>5</v>
      </c>
      <c r="J3034" s="29">
        <v>2.8548E-2</v>
      </c>
      <c r="K3034" s="28">
        <v>4.7</v>
      </c>
      <c r="L3034" s="28">
        <v>5</v>
      </c>
      <c r="M3034" s="29">
        <v>2.8548E-2</v>
      </c>
      <c r="N3034" s="30" t="s">
        <v>4020</v>
      </c>
      <c r="O3034" s="27">
        <v>85</v>
      </c>
      <c r="P3034" s="27">
        <v>8528</v>
      </c>
      <c r="Q3034" s="27" t="s">
        <v>100</v>
      </c>
      <c r="R3034" s="31">
        <f>VLOOKUP(Q3034,[1]Страна!D$1:F$120,2,FALSE)</f>
        <v>0.03</v>
      </c>
      <c r="S3034" s="32" t="s">
        <v>47</v>
      </c>
      <c r="T3034" s="27" t="str">
        <f>VLOOKUP(S3034,[1]Страна!$A$2:$B$246,2,0)</f>
        <v>РОССИЯ</v>
      </c>
      <c r="W3034" s="34"/>
      <c r="X3034" s="35"/>
      <c r="Y3034" s="35"/>
      <c r="Z3034" s="36"/>
      <c r="AA3034" s="37"/>
      <c r="AB3034" s="38"/>
      <c r="AC3034" s="39"/>
    </row>
    <row r="3035" spans="1:29" ht="10.5" customHeight="1">
      <c r="A3035" s="25">
        <v>219939</v>
      </c>
      <c r="B3035" s="26" t="s">
        <v>4021</v>
      </c>
      <c r="C3035" s="27">
        <v>1</v>
      </c>
      <c r="D3035" s="27" t="s">
        <v>26</v>
      </c>
      <c r="E3035" s="28">
        <v>6477</v>
      </c>
      <c r="F3035" s="28">
        <v>6477</v>
      </c>
      <c r="G3035" s="28">
        <v>129.54</v>
      </c>
      <c r="H3035" s="28">
        <v>7.5</v>
      </c>
      <c r="I3035" s="28">
        <v>8.3000000000000007</v>
      </c>
      <c r="J3035" s="29">
        <v>2.7437E-2</v>
      </c>
      <c r="K3035" s="28">
        <v>7.5</v>
      </c>
      <c r="L3035" s="28">
        <v>8.3000000000000007</v>
      </c>
      <c r="M3035" s="29">
        <f>C3035*J3035</f>
        <v>2.7437E-2</v>
      </c>
      <c r="N3035" s="30">
        <v>4895156881957</v>
      </c>
      <c r="O3035" s="27">
        <v>85</v>
      </c>
      <c r="P3035" s="27">
        <v>8528</v>
      </c>
      <c r="Q3035" s="27" t="s">
        <v>100</v>
      </c>
      <c r="R3035" s="31">
        <f>VLOOKUP(Q3035,[1]Страна!D$1:F$120,2,FALSE)</f>
        <v>0.03</v>
      </c>
      <c r="S3035" s="32" t="s">
        <v>47</v>
      </c>
      <c r="T3035" s="27" t="str">
        <f>VLOOKUP(S3035,[1]Страна!$A$2:$B$246,2,0)</f>
        <v>РОССИЯ</v>
      </c>
      <c r="W3035" s="40"/>
      <c r="X3035" s="35"/>
      <c r="Y3035" s="35"/>
      <c r="Z3035" s="36"/>
      <c r="AA3035" s="37"/>
      <c r="AB3035" s="38"/>
      <c r="AC3035" s="39"/>
    </row>
    <row r="3036" spans="1:29" ht="10.5" customHeight="1">
      <c r="A3036" s="25">
        <v>206523</v>
      </c>
      <c r="B3036" s="26" t="s">
        <v>4022</v>
      </c>
      <c r="C3036" s="27">
        <v>1</v>
      </c>
      <c r="D3036" s="27" t="s">
        <v>26</v>
      </c>
      <c r="E3036" s="28">
        <v>6664</v>
      </c>
      <c r="F3036" s="28">
        <v>6664</v>
      </c>
      <c r="G3036" s="28">
        <v>199.92</v>
      </c>
      <c r="H3036" s="28">
        <v>6</v>
      </c>
      <c r="I3036" s="28">
        <v>8</v>
      </c>
      <c r="J3036" s="29">
        <v>3.0927E-2</v>
      </c>
      <c r="K3036" s="28">
        <v>6</v>
      </c>
      <c r="L3036" s="28">
        <v>8</v>
      </c>
      <c r="M3036" s="29">
        <f>C3036*J3036</f>
        <v>3.0927E-2</v>
      </c>
      <c r="N3036" s="30">
        <v>4895156875239</v>
      </c>
      <c r="O3036" s="27">
        <v>85</v>
      </c>
      <c r="P3036" s="27">
        <v>8528</v>
      </c>
      <c r="Q3036" s="27" t="s">
        <v>100</v>
      </c>
      <c r="R3036" s="31">
        <f>VLOOKUP(Q3036,[1]Страна!D$1:F$120,2,FALSE)</f>
        <v>0.03</v>
      </c>
      <c r="S3036" s="32" t="s">
        <v>47</v>
      </c>
      <c r="T3036" s="27" t="str">
        <f>VLOOKUP(S3036,[1]Страна!$A$2:$B$246,2,0)</f>
        <v>РОССИЯ</v>
      </c>
      <c r="W3036" s="34"/>
      <c r="X3036" s="35"/>
      <c r="Y3036" s="35"/>
      <c r="Z3036" s="36"/>
      <c r="AA3036" s="37"/>
      <c r="AB3036" s="38"/>
      <c r="AC3036" s="39"/>
    </row>
    <row r="3037" spans="1:29" ht="10.5" customHeight="1">
      <c r="A3037" s="25">
        <v>51712</v>
      </c>
      <c r="B3037" s="26" t="s">
        <v>4023</v>
      </c>
      <c r="C3037" s="27"/>
      <c r="D3037" s="27"/>
      <c r="E3037" s="28"/>
      <c r="F3037" s="28"/>
      <c r="G3037" s="28"/>
      <c r="H3037" s="28">
        <v>4</v>
      </c>
      <c r="I3037" s="28">
        <v>5.2</v>
      </c>
      <c r="J3037" s="29">
        <v>4.6176000000000002E-2</v>
      </c>
      <c r="K3037" s="28"/>
      <c r="L3037" s="28"/>
      <c r="M3037" s="29">
        <v>4.6176000000000002E-2</v>
      </c>
      <c r="N3037" s="30"/>
      <c r="O3037" s="27">
        <v>85</v>
      </c>
      <c r="P3037" s="27">
        <v>8528</v>
      </c>
      <c r="Q3037" s="27" t="s">
        <v>100</v>
      </c>
      <c r="R3037" s="31">
        <f>VLOOKUP(Q3037,[1]Страна!D$1:F$120,2,FALSE)</f>
        <v>0.03</v>
      </c>
      <c r="S3037" s="32" t="s">
        <v>47</v>
      </c>
      <c r="T3037" s="27" t="str">
        <f>VLOOKUP(S3037,[1]Страна!$A$2:$B$246,2,0)</f>
        <v>РОССИЯ</v>
      </c>
      <c r="W3037" s="34"/>
      <c r="X3037" s="35"/>
      <c r="Y3037" s="35"/>
      <c r="Z3037" s="36"/>
      <c r="AA3037" s="37"/>
      <c r="AB3037" s="38"/>
      <c r="AC3037" s="39"/>
    </row>
    <row r="3038" spans="1:29" ht="10.5" customHeight="1">
      <c r="A3038" s="25">
        <v>206524</v>
      </c>
      <c r="B3038" s="26" t="s">
        <v>4024</v>
      </c>
      <c r="C3038" s="27">
        <v>1</v>
      </c>
      <c r="D3038" s="27" t="s">
        <v>26</v>
      </c>
      <c r="E3038" s="28">
        <v>8047</v>
      </c>
      <c r="F3038" s="28">
        <v>8047</v>
      </c>
      <c r="G3038" s="28">
        <v>241.41</v>
      </c>
      <c r="H3038" s="28">
        <v>4</v>
      </c>
      <c r="I3038" s="28">
        <v>5.2</v>
      </c>
      <c r="J3038" s="29">
        <v>4.6176000000000002E-2</v>
      </c>
      <c r="K3038" s="28">
        <v>4</v>
      </c>
      <c r="L3038" s="28">
        <v>5.2</v>
      </c>
      <c r="M3038" s="29">
        <f>C3038*J3038</f>
        <v>4.6176000000000002E-2</v>
      </c>
      <c r="N3038" s="30">
        <v>4895156875222</v>
      </c>
      <c r="O3038" s="27">
        <v>85</v>
      </c>
      <c r="P3038" s="27">
        <v>8528</v>
      </c>
      <c r="Q3038" s="27" t="s">
        <v>100</v>
      </c>
      <c r="R3038" s="31">
        <f>VLOOKUP(Q3038,[1]Страна!D$1:F$120,2,FALSE)</f>
        <v>0.03</v>
      </c>
      <c r="S3038" s="32" t="s">
        <v>47</v>
      </c>
      <c r="T3038" s="27" t="str">
        <f>VLOOKUP(S3038,[1]Страна!$A$2:$B$246,2,0)</f>
        <v>РОССИЯ</v>
      </c>
      <c r="W3038" s="34"/>
      <c r="X3038" s="35"/>
      <c r="Y3038" s="35"/>
      <c r="Z3038" s="36"/>
      <c r="AA3038" s="37"/>
      <c r="AB3038" s="38"/>
      <c r="AC3038" s="39"/>
    </row>
    <row r="3039" spans="1:29" ht="10.5" customHeight="1">
      <c r="A3039" s="25">
        <v>199968</v>
      </c>
      <c r="B3039" s="26" t="s">
        <v>4025</v>
      </c>
      <c r="C3039" s="27">
        <v>1</v>
      </c>
      <c r="D3039" s="27" t="s">
        <v>26</v>
      </c>
      <c r="E3039" s="28">
        <v>12058</v>
      </c>
      <c r="F3039" s="28">
        <v>12058</v>
      </c>
      <c r="G3039" s="28">
        <v>361.74</v>
      </c>
      <c r="H3039" s="28">
        <v>4.7</v>
      </c>
      <c r="I3039" s="28">
        <v>5.5</v>
      </c>
      <c r="J3039" s="29">
        <v>4.6176000000000002E-2</v>
      </c>
      <c r="K3039" s="28">
        <v>4.7</v>
      </c>
      <c r="L3039" s="28">
        <v>5.5</v>
      </c>
      <c r="M3039" s="29">
        <f>C3039*J3039</f>
        <v>4.6176000000000002E-2</v>
      </c>
      <c r="N3039" s="30">
        <v>4895156874539</v>
      </c>
      <c r="O3039" s="27">
        <v>85</v>
      </c>
      <c r="P3039" s="27">
        <v>8528</v>
      </c>
      <c r="Q3039" s="27" t="s">
        <v>100</v>
      </c>
      <c r="R3039" s="31">
        <f>VLOOKUP(Q3039,[1]Страна!D$1:F$120,2,FALSE)</f>
        <v>0.03</v>
      </c>
      <c r="S3039" s="32" t="s">
        <v>47</v>
      </c>
      <c r="T3039" s="27" t="str">
        <f>VLOOKUP(S3039,[1]Страна!$A$2:$B$246,2,0)</f>
        <v>РОССИЯ</v>
      </c>
      <c r="W3039" s="34"/>
      <c r="X3039" s="35"/>
      <c r="Y3039" s="35"/>
      <c r="Z3039" s="36"/>
      <c r="AA3039" s="37"/>
      <c r="AB3039" s="38"/>
      <c r="AC3039" s="39"/>
    </row>
    <row r="3040" spans="1:29" ht="10.5" customHeight="1">
      <c r="A3040" s="25">
        <v>238778</v>
      </c>
      <c r="B3040" s="26" t="s">
        <v>4026</v>
      </c>
      <c r="C3040" s="27">
        <v>1</v>
      </c>
      <c r="D3040" s="27" t="s">
        <v>26</v>
      </c>
      <c r="E3040" s="28">
        <v>6757</v>
      </c>
      <c r="F3040" s="28">
        <f>C3040*E3040</f>
        <v>6757</v>
      </c>
      <c r="G3040" s="28">
        <f>F3040*R3040</f>
        <v>202.70999999999998</v>
      </c>
      <c r="H3040" s="28">
        <v>6</v>
      </c>
      <c r="I3040" s="28">
        <v>7</v>
      </c>
      <c r="J3040" s="29">
        <v>0.06</v>
      </c>
      <c r="K3040" s="28">
        <f>H3040*C3040</f>
        <v>6</v>
      </c>
      <c r="L3040" s="28">
        <f>I3040*C3040</f>
        <v>7</v>
      </c>
      <c r="M3040" s="29">
        <v>6.4000000000000001E-2</v>
      </c>
      <c r="N3040" s="30">
        <v>0</v>
      </c>
      <c r="O3040" s="27">
        <v>85</v>
      </c>
      <c r="P3040" s="27">
        <v>8528</v>
      </c>
      <c r="Q3040" s="27" t="s">
        <v>100</v>
      </c>
      <c r="R3040" s="31">
        <f>VLOOKUP(Q3040,[1]Страна!D$1:F$120,2,FALSE)</f>
        <v>0.03</v>
      </c>
      <c r="S3040" s="32" t="s">
        <v>47</v>
      </c>
      <c r="T3040" s="27" t="str">
        <f>VLOOKUP(S3040,[1]Страна!$A$2:$B$246,2,0)</f>
        <v>РОССИЯ</v>
      </c>
      <c r="W3040" s="34"/>
      <c r="X3040" s="35"/>
      <c r="Y3040" s="35"/>
      <c r="Z3040" s="36"/>
      <c r="AA3040" s="37"/>
      <c r="AB3040" s="38"/>
      <c r="AC3040" s="39"/>
    </row>
    <row r="3041" spans="1:29" ht="10.5" customHeight="1">
      <c r="A3041" s="25">
        <v>238776</v>
      </c>
      <c r="B3041" s="26" t="s">
        <v>4027</v>
      </c>
      <c r="C3041" s="27">
        <v>1</v>
      </c>
      <c r="D3041" s="27" t="s">
        <v>26</v>
      </c>
      <c r="E3041" s="28">
        <v>9323</v>
      </c>
      <c r="F3041" s="28">
        <v>9323</v>
      </c>
      <c r="G3041" s="28">
        <v>279.69</v>
      </c>
      <c r="H3041" s="28">
        <v>7.2</v>
      </c>
      <c r="I3041" s="28">
        <v>7.5</v>
      </c>
      <c r="J3041" s="29">
        <v>8.0460000000000004E-2</v>
      </c>
      <c r="K3041" s="28">
        <v>7.2</v>
      </c>
      <c r="L3041" s="28">
        <v>7.5</v>
      </c>
      <c r="M3041" s="29">
        <v>8.0460000000000004E-2</v>
      </c>
      <c r="N3041" s="30" t="s">
        <v>4028</v>
      </c>
      <c r="O3041" s="27">
        <v>85</v>
      </c>
      <c r="P3041" s="27">
        <v>8528</v>
      </c>
      <c r="Q3041" s="27" t="s">
        <v>100</v>
      </c>
      <c r="R3041" s="31">
        <f>VLOOKUP(Q3041,[1]Страна!D$1:F$120,2,FALSE)</f>
        <v>0.03</v>
      </c>
      <c r="S3041" s="32" t="s">
        <v>47</v>
      </c>
      <c r="T3041" s="27" t="str">
        <f>VLOOKUP(S3041,[1]Страна!$A$2:$B$246,2,0)</f>
        <v>РОССИЯ</v>
      </c>
      <c r="W3041" s="34"/>
      <c r="X3041" s="35"/>
      <c r="Y3041" s="35"/>
      <c r="Z3041" s="36"/>
      <c r="AA3041" s="37"/>
      <c r="AB3041" s="38"/>
      <c r="AC3041" s="39"/>
    </row>
    <row r="3042" spans="1:29" ht="10.5" customHeight="1">
      <c r="A3042" s="25">
        <v>190796</v>
      </c>
      <c r="B3042" s="26" t="s">
        <v>4029</v>
      </c>
      <c r="C3042" s="27">
        <v>2</v>
      </c>
      <c r="D3042" s="27" t="s">
        <v>26</v>
      </c>
      <c r="E3042" s="28">
        <v>11017</v>
      </c>
      <c r="F3042" s="28">
        <v>22034</v>
      </c>
      <c r="G3042" s="28">
        <v>661.02</v>
      </c>
      <c r="H3042" s="28">
        <v>6</v>
      </c>
      <c r="I3042" s="28">
        <v>7</v>
      </c>
      <c r="J3042" s="29">
        <v>6.1879999999999998E-2</v>
      </c>
      <c r="K3042" s="28">
        <v>12</v>
      </c>
      <c r="L3042" s="28">
        <v>14</v>
      </c>
      <c r="M3042" s="29">
        <f>C3042*J3042</f>
        <v>0.12376</v>
      </c>
      <c r="N3042" s="30">
        <v>4895156873990</v>
      </c>
      <c r="O3042" s="27">
        <v>85</v>
      </c>
      <c r="P3042" s="27">
        <v>8528</v>
      </c>
      <c r="Q3042" s="27" t="s">
        <v>100</v>
      </c>
      <c r="R3042" s="31">
        <f>VLOOKUP(Q3042,[1]Страна!D$1:F$120,2,FALSE)</f>
        <v>0.03</v>
      </c>
      <c r="S3042" s="32" t="s">
        <v>47</v>
      </c>
      <c r="T3042" s="27" t="str">
        <f>VLOOKUP(S3042,[1]Страна!$A$2:$B$246,2,0)</f>
        <v>РОССИЯ</v>
      </c>
      <c r="W3042" s="34"/>
      <c r="X3042" s="35"/>
      <c r="Y3042" s="35"/>
      <c r="Z3042" s="36"/>
      <c r="AA3042" s="37"/>
      <c r="AB3042" s="38"/>
      <c r="AC3042" s="39"/>
    </row>
    <row r="3043" spans="1:29" ht="10.5" customHeight="1">
      <c r="A3043" s="25">
        <v>218007</v>
      </c>
      <c r="B3043" s="26" t="s">
        <v>4030</v>
      </c>
      <c r="C3043" s="27">
        <v>1</v>
      </c>
      <c r="D3043" s="27" t="s">
        <v>26</v>
      </c>
      <c r="E3043" s="28">
        <v>9180</v>
      </c>
      <c r="F3043" s="28">
        <v>9180</v>
      </c>
      <c r="G3043" s="28">
        <v>275.39999999999998</v>
      </c>
      <c r="H3043" s="28">
        <v>7.5</v>
      </c>
      <c r="I3043" s="28">
        <v>9</v>
      </c>
      <c r="J3043" s="29">
        <v>5.9249999999999997E-2</v>
      </c>
      <c r="K3043" s="28">
        <v>7.5</v>
      </c>
      <c r="L3043" s="28">
        <v>9</v>
      </c>
      <c r="M3043" s="29">
        <f>C3043*J3043</f>
        <v>5.9249999999999997E-2</v>
      </c>
      <c r="N3043" s="30">
        <v>4895156884002</v>
      </c>
      <c r="O3043" s="27">
        <v>84</v>
      </c>
      <c r="P3043" s="27">
        <v>8450</v>
      </c>
      <c r="Q3043" s="27" t="s">
        <v>100</v>
      </c>
      <c r="R3043" s="31">
        <f>VLOOKUP(Q3043,[1]Страна!D$1:F$120,2,FALSE)</f>
        <v>0.03</v>
      </c>
      <c r="S3043" s="32" t="s">
        <v>47</v>
      </c>
      <c r="T3043" s="27" t="str">
        <f>VLOOKUP(S3043,[1]Страна!$A$2:$B$246,2,0)</f>
        <v>РОССИЯ</v>
      </c>
      <c r="W3043" s="34"/>
      <c r="X3043" s="35"/>
      <c r="Y3043" s="35"/>
      <c r="Z3043" s="36"/>
      <c r="AA3043" s="37"/>
      <c r="AB3043" s="38"/>
      <c r="AC3043" s="39"/>
    </row>
    <row r="3044" spans="1:29" ht="10.5" customHeight="1">
      <c r="A3044" s="25">
        <v>231745</v>
      </c>
      <c r="B3044" s="26" t="s">
        <v>4031</v>
      </c>
      <c r="C3044" s="27">
        <v>3</v>
      </c>
      <c r="D3044" s="27" t="s">
        <v>26</v>
      </c>
      <c r="E3044" s="28">
        <v>8627</v>
      </c>
      <c r="F3044" s="28">
        <v>25881</v>
      </c>
      <c r="G3044" s="28">
        <v>776.43</v>
      </c>
      <c r="H3044" s="28">
        <v>12</v>
      </c>
      <c r="I3044" s="28">
        <v>14</v>
      </c>
      <c r="J3044" s="29">
        <v>2.9760000000000002E-2</v>
      </c>
      <c r="K3044" s="28">
        <v>36</v>
      </c>
      <c r="L3044" s="28">
        <v>42</v>
      </c>
      <c r="M3044" s="29">
        <v>8.9279999999999998E-2</v>
      </c>
      <c r="N3044" s="30">
        <v>4895156891314</v>
      </c>
      <c r="O3044" s="27">
        <v>85</v>
      </c>
      <c r="P3044" s="27">
        <v>8528</v>
      </c>
      <c r="Q3044" s="27" t="s">
        <v>100</v>
      </c>
      <c r="R3044" s="31">
        <f>VLOOKUP(Q3044,[1]Страна!D$1:F$120,2,FALSE)</f>
        <v>0.03</v>
      </c>
      <c r="S3044" s="32" t="s">
        <v>47</v>
      </c>
      <c r="T3044" s="27" t="str">
        <f>VLOOKUP(S3044,[1]Страна!$A$2:$B$246,2,0)</f>
        <v>РОССИЯ</v>
      </c>
      <c r="W3044" s="34"/>
      <c r="X3044" s="35"/>
      <c r="Y3044" s="35"/>
      <c r="Z3044" s="36"/>
      <c r="AA3044" s="37"/>
      <c r="AB3044" s="38"/>
      <c r="AC3044" s="39"/>
    </row>
    <row r="3045" spans="1:29" ht="10.5" customHeight="1">
      <c r="A3045" s="25">
        <v>212289</v>
      </c>
      <c r="B3045" s="26" t="s">
        <v>4032</v>
      </c>
      <c r="C3045" s="27">
        <v>1</v>
      </c>
      <c r="D3045" s="27" t="s">
        <v>26</v>
      </c>
      <c r="E3045" s="28">
        <v>9350</v>
      </c>
      <c r="F3045" s="28">
        <v>9350</v>
      </c>
      <c r="G3045" s="28">
        <v>280.5</v>
      </c>
      <c r="H3045" s="28">
        <v>9</v>
      </c>
      <c r="I3045" s="28">
        <v>10</v>
      </c>
      <c r="J3045" s="29">
        <v>6.0164000000000002E-2</v>
      </c>
      <c r="K3045" s="28">
        <v>9</v>
      </c>
      <c r="L3045" s="28">
        <v>10</v>
      </c>
      <c r="M3045" s="29">
        <f>C3045*J3045</f>
        <v>6.0164000000000002E-2</v>
      </c>
      <c r="N3045" s="30">
        <v>0</v>
      </c>
      <c r="O3045" s="27">
        <v>85</v>
      </c>
      <c r="P3045" s="27">
        <v>8528</v>
      </c>
      <c r="Q3045" s="27" t="s">
        <v>100</v>
      </c>
      <c r="R3045" s="31">
        <f>VLOOKUP(Q3045,[1]Страна!D$1:F$120,2,FALSE)</f>
        <v>0.03</v>
      </c>
      <c r="S3045" s="32" t="s">
        <v>47</v>
      </c>
      <c r="T3045" s="27" t="str">
        <f>VLOOKUP(S3045,[1]Страна!$A$2:$B$246,2,0)</f>
        <v>РОССИЯ</v>
      </c>
      <c r="W3045" s="34"/>
      <c r="X3045" s="35"/>
      <c r="Y3045" s="35"/>
      <c r="Z3045" s="36"/>
      <c r="AA3045" s="37"/>
      <c r="AB3045" s="38"/>
      <c r="AC3045" s="39"/>
    </row>
    <row r="3046" spans="1:29" ht="10.5" customHeight="1">
      <c r="A3046" s="25">
        <v>230261</v>
      </c>
      <c r="B3046" s="26" t="s">
        <v>4033</v>
      </c>
      <c r="C3046" s="27">
        <v>1</v>
      </c>
      <c r="D3046" s="27" t="s">
        <v>26</v>
      </c>
      <c r="E3046" s="28">
        <v>9622</v>
      </c>
      <c r="F3046" s="28">
        <v>9622</v>
      </c>
      <c r="G3046" s="28">
        <v>288.65999999999997</v>
      </c>
      <c r="H3046" s="28">
        <v>4.5999999999999996</v>
      </c>
      <c r="I3046" s="28">
        <v>7</v>
      </c>
      <c r="J3046" s="29">
        <v>6.0164000000000002E-2</v>
      </c>
      <c r="K3046" s="28">
        <v>4.5999999999999996</v>
      </c>
      <c r="L3046" s="28">
        <v>7</v>
      </c>
      <c r="M3046" s="29">
        <f>C3046*J3046</f>
        <v>6.0164000000000002E-2</v>
      </c>
      <c r="N3046" s="30">
        <v>0</v>
      </c>
      <c r="O3046" s="27">
        <v>85</v>
      </c>
      <c r="P3046" s="27">
        <v>8528</v>
      </c>
      <c r="Q3046" s="27" t="s">
        <v>100</v>
      </c>
      <c r="R3046" s="31">
        <f>VLOOKUP(Q3046,[1]Страна!D$1:F$120,2,FALSE)</f>
        <v>0.03</v>
      </c>
      <c r="S3046" s="32" t="s">
        <v>47</v>
      </c>
      <c r="T3046" s="27" t="str">
        <f>VLOOKUP(S3046,[1]Страна!$A$2:$B$246,2,0)</f>
        <v>РОССИЯ</v>
      </c>
      <c r="W3046" s="34"/>
      <c r="X3046" s="35"/>
      <c r="Y3046" s="35"/>
      <c r="Z3046" s="36"/>
      <c r="AA3046" s="37"/>
      <c r="AB3046" s="38"/>
      <c r="AC3046" s="39"/>
    </row>
    <row r="3047" spans="1:29" ht="10.5" customHeight="1">
      <c r="A3047" s="25">
        <v>218008</v>
      </c>
      <c r="B3047" s="26" t="s">
        <v>4034</v>
      </c>
      <c r="C3047" s="27">
        <v>1</v>
      </c>
      <c r="D3047" s="27" t="s">
        <v>26</v>
      </c>
      <c r="E3047" s="28">
        <v>10370</v>
      </c>
      <c r="F3047" s="28">
        <v>10370</v>
      </c>
      <c r="G3047" s="28">
        <v>311.09999999999997</v>
      </c>
      <c r="H3047" s="28">
        <v>6.3</v>
      </c>
      <c r="I3047" s="28">
        <v>7</v>
      </c>
      <c r="J3047" s="29">
        <v>6.0164000000000002E-2</v>
      </c>
      <c r="K3047" s="28">
        <v>6.3</v>
      </c>
      <c r="L3047" s="28">
        <v>7</v>
      </c>
      <c r="M3047" s="29">
        <f>C3047*J3047</f>
        <v>6.0164000000000002E-2</v>
      </c>
      <c r="N3047" s="30">
        <v>4895156883999</v>
      </c>
      <c r="O3047" s="27">
        <v>85</v>
      </c>
      <c r="P3047" s="27">
        <v>8528</v>
      </c>
      <c r="Q3047" s="27" t="s">
        <v>100</v>
      </c>
      <c r="R3047" s="31">
        <f>VLOOKUP(Q3047,[1]Страна!D$1:F$120,2,FALSE)</f>
        <v>0.03</v>
      </c>
      <c r="S3047" s="32" t="s">
        <v>47</v>
      </c>
      <c r="T3047" s="27" t="str">
        <f>VLOOKUP(S3047,[1]Страна!$A$2:$B$246,2,0)</f>
        <v>РОССИЯ</v>
      </c>
      <c r="W3047" s="34"/>
      <c r="X3047" s="35"/>
      <c r="Y3047" s="35"/>
      <c r="Z3047" s="36"/>
      <c r="AA3047" s="37"/>
      <c r="AB3047" s="38"/>
      <c r="AC3047" s="39"/>
    </row>
    <row r="3048" spans="1:29" ht="10.5" customHeight="1">
      <c r="A3048" s="25">
        <v>238777</v>
      </c>
      <c r="B3048" s="26" t="s">
        <v>4035</v>
      </c>
      <c r="C3048" s="27">
        <v>3</v>
      </c>
      <c r="D3048" s="27" t="s">
        <v>26</v>
      </c>
      <c r="E3048" s="28">
        <v>8908</v>
      </c>
      <c r="F3048" s="28">
        <v>26724</v>
      </c>
      <c r="G3048" s="28">
        <v>801.71999999999991</v>
      </c>
      <c r="H3048" s="28">
        <v>4.9000000000000004</v>
      </c>
      <c r="I3048" s="28">
        <v>5.2</v>
      </c>
      <c r="J3048" s="29">
        <v>0.06</v>
      </c>
      <c r="K3048" s="28">
        <v>14.700000000000001</v>
      </c>
      <c r="L3048" s="28">
        <v>15.600000000000001</v>
      </c>
      <c r="M3048" s="29">
        <v>0.18</v>
      </c>
      <c r="N3048" s="30" t="s">
        <v>4036</v>
      </c>
      <c r="O3048" s="27">
        <v>85</v>
      </c>
      <c r="P3048" s="27">
        <v>8528</v>
      </c>
      <c r="Q3048" s="27" t="s">
        <v>100</v>
      </c>
      <c r="R3048" s="31">
        <f>VLOOKUP(Q3048,[1]Страна!D$1:F$120,2,FALSE)</f>
        <v>0.03</v>
      </c>
      <c r="S3048" s="32" t="s">
        <v>47</v>
      </c>
      <c r="T3048" s="27" t="str">
        <f>VLOOKUP(S3048,[1]Страна!$A$2:$B$246,2,0)</f>
        <v>РОССИЯ</v>
      </c>
      <c r="W3048" s="34"/>
      <c r="X3048" s="35"/>
      <c r="Y3048" s="35"/>
      <c r="Z3048" s="36"/>
      <c r="AA3048" s="37"/>
      <c r="AB3048" s="38"/>
      <c r="AC3048" s="39"/>
    </row>
    <row r="3049" spans="1:29" ht="10.5" customHeight="1">
      <c r="A3049" s="25">
        <v>217447</v>
      </c>
      <c r="B3049" s="26" t="s">
        <v>4037</v>
      </c>
      <c r="C3049" s="27">
        <v>2</v>
      </c>
      <c r="D3049" s="27" t="s">
        <v>26</v>
      </c>
      <c r="E3049" s="28">
        <v>14103</v>
      </c>
      <c r="F3049" s="28">
        <v>28206</v>
      </c>
      <c r="G3049" s="28">
        <v>846.18</v>
      </c>
      <c r="H3049" s="28">
        <v>11.2</v>
      </c>
      <c r="I3049" s="28">
        <v>12</v>
      </c>
      <c r="J3049" s="29">
        <v>9.0999999999999998E-2</v>
      </c>
      <c r="K3049" s="28">
        <v>22.4</v>
      </c>
      <c r="L3049" s="28">
        <v>24</v>
      </c>
      <c r="M3049" s="29">
        <f>C3049*J3049</f>
        <v>0.182</v>
      </c>
      <c r="N3049" s="30">
        <v>4895156881988</v>
      </c>
      <c r="O3049" s="27">
        <v>84</v>
      </c>
      <c r="P3049" s="27">
        <v>8450</v>
      </c>
      <c r="Q3049" s="27" t="s">
        <v>100</v>
      </c>
      <c r="R3049" s="31">
        <f>VLOOKUP(Q3049,[1]Страна!D$1:F$120,2,FALSE)</f>
        <v>0.03</v>
      </c>
      <c r="S3049" s="32" t="s">
        <v>47</v>
      </c>
      <c r="T3049" s="27" t="str">
        <f>VLOOKUP(S3049,[1]Страна!$A$2:$B$246,2,0)</f>
        <v>РОССИЯ</v>
      </c>
      <c r="W3049" s="34"/>
      <c r="X3049" s="35"/>
      <c r="Y3049" s="35"/>
      <c r="Z3049" s="36"/>
      <c r="AA3049" s="37"/>
      <c r="AB3049" s="38"/>
      <c r="AC3049" s="39"/>
    </row>
    <row r="3050" spans="1:29" ht="10.5" customHeight="1">
      <c r="A3050" s="25">
        <v>230280</v>
      </c>
      <c r="B3050" s="26" t="s">
        <v>4038</v>
      </c>
      <c r="C3050" s="27">
        <v>4</v>
      </c>
      <c r="D3050" s="27" t="s">
        <v>26</v>
      </c>
      <c r="E3050" s="28">
        <v>13690</v>
      </c>
      <c r="F3050" s="28">
        <v>54760</v>
      </c>
      <c r="G3050" s="28">
        <v>1642.8</v>
      </c>
      <c r="H3050" s="28">
        <v>10</v>
      </c>
      <c r="I3050" s="28">
        <v>12</v>
      </c>
      <c r="J3050" s="29">
        <v>0.09</v>
      </c>
      <c r="K3050" s="28">
        <v>40</v>
      </c>
      <c r="L3050" s="28">
        <v>48</v>
      </c>
      <c r="M3050" s="29">
        <f>C3050*J3050</f>
        <v>0.36</v>
      </c>
      <c r="N3050" s="30">
        <v>4895156887430</v>
      </c>
      <c r="O3050" s="27">
        <v>85</v>
      </c>
      <c r="P3050" s="27">
        <v>8528</v>
      </c>
      <c r="Q3050" s="27" t="s">
        <v>100</v>
      </c>
      <c r="R3050" s="31">
        <f>VLOOKUP(Q3050,[1]Страна!D$1:F$120,2,FALSE)</f>
        <v>0.03</v>
      </c>
      <c r="S3050" s="32" t="s">
        <v>47</v>
      </c>
      <c r="T3050" s="27" t="str">
        <f>VLOOKUP(S3050,[1]Страна!$A$2:$B$246,2,0)</f>
        <v>РОССИЯ</v>
      </c>
      <c r="W3050" s="34"/>
      <c r="X3050" s="35"/>
      <c r="Y3050" s="35"/>
      <c r="Z3050" s="36"/>
      <c r="AA3050" s="37"/>
      <c r="AB3050" s="38"/>
      <c r="AC3050" s="39"/>
    </row>
    <row r="3051" spans="1:29" ht="10.5" customHeight="1">
      <c r="A3051" s="25">
        <v>223028</v>
      </c>
      <c r="B3051" s="26" t="s">
        <v>4039</v>
      </c>
      <c r="C3051" s="27">
        <v>1</v>
      </c>
      <c r="D3051" s="27" t="s">
        <v>26</v>
      </c>
      <c r="E3051" s="28">
        <v>8492</v>
      </c>
      <c r="F3051" s="28">
        <v>8492</v>
      </c>
      <c r="G3051" s="28">
        <v>254.76</v>
      </c>
      <c r="H3051" s="28">
        <v>3.6</v>
      </c>
      <c r="I3051" s="28">
        <v>4</v>
      </c>
      <c r="J3051" s="29">
        <v>4.5864000000000002E-2</v>
      </c>
      <c r="K3051" s="28">
        <v>3.6</v>
      </c>
      <c r="L3051" s="28">
        <v>4</v>
      </c>
      <c r="M3051" s="29">
        <f>C3051*J3051</f>
        <v>4.5864000000000002E-2</v>
      </c>
      <c r="N3051" s="30">
        <v>4895156884569</v>
      </c>
      <c r="O3051" s="27">
        <v>85</v>
      </c>
      <c r="P3051" s="27">
        <v>8528</v>
      </c>
      <c r="Q3051" s="27" t="s">
        <v>100</v>
      </c>
      <c r="R3051" s="31">
        <f>VLOOKUP(Q3051,[1]Страна!D$1:F$120,2,FALSE)</f>
        <v>0.03</v>
      </c>
      <c r="S3051" s="32" t="s">
        <v>47</v>
      </c>
      <c r="T3051" s="27" t="str">
        <f>VLOOKUP(S3051,[1]Страна!$A$2:$B$246,2,0)</f>
        <v>РОССИЯ</v>
      </c>
      <c r="W3051" s="34"/>
      <c r="X3051" s="35"/>
      <c r="Y3051" s="35"/>
      <c r="Z3051" s="36"/>
      <c r="AA3051" s="37"/>
      <c r="AB3051" s="38"/>
      <c r="AC3051" s="39"/>
    </row>
    <row r="3052" spans="1:29" ht="10.5" customHeight="1">
      <c r="A3052" s="25">
        <v>219547</v>
      </c>
      <c r="B3052" s="26" t="s">
        <v>4040</v>
      </c>
      <c r="C3052" s="27">
        <v>1</v>
      </c>
      <c r="D3052" s="27" t="s">
        <v>26</v>
      </c>
      <c r="E3052" s="28">
        <v>11571</v>
      </c>
      <c r="F3052" s="28">
        <v>11571</v>
      </c>
      <c r="G3052" s="28">
        <v>347.13</v>
      </c>
      <c r="H3052" s="28">
        <v>6.4</v>
      </c>
      <c r="I3052" s="28">
        <v>7</v>
      </c>
      <c r="J3052" s="29">
        <v>7.4999999999999997E-2</v>
      </c>
      <c r="K3052" s="28">
        <v>6.4</v>
      </c>
      <c r="L3052" s="28">
        <v>7</v>
      </c>
      <c r="M3052" s="29">
        <f>C3052*J3052</f>
        <v>7.4999999999999997E-2</v>
      </c>
      <c r="N3052" s="30">
        <v>4895156884064</v>
      </c>
      <c r="O3052" s="27">
        <v>84</v>
      </c>
      <c r="P3052" s="27">
        <v>8450</v>
      </c>
      <c r="Q3052" s="27" t="s">
        <v>100</v>
      </c>
      <c r="R3052" s="31">
        <f>VLOOKUP(Q3052,[1]Страна!D$1:F$120,2,FALSE)</f>
        <v>0.03</v>
      </c>
      <c r="S3052" s="32" t="s">
        <v>28</v>
      </c>
      <c r="T3052" s="27" t="str">
        <f>VLOOKUP(S3052,[1]Страна!$A$2:$B$246,2,0)</f>
        <v>КИТАЙ</v>
      </c>
      <c r="W3052" s="34"/>
      <c r="X3052" s="35"/>
      <c r="Y3052" s="35"/>
      <c r="Z3052" s="36"/>
      <c r="AA3052" s="37"/>
      <c r="AB3052" s="38"/>
      <c r="AC3052" s="39"/>
    </row>
    <row r="3053" spans="1:29" ht="10.5" customHeight="1">
      <c r="A3053" s="25">
        <v>129656</v>
      </c>
      <c r="B3053" s="26" t="s">
        <v>4041</v>
      </c>
      <c r="C3053" s="27">
        <v>1</v>
      </c>
      <c r="D3053" s="27" t="s">
        <v>26</v>
      </c>
      <c r="E3053" s="28">
        <v>24939</v>
      </c>
      <c r="F3053" s="28">
        <v>24939</v>
      </c>
      <c r="G3053" s="28">
        <v>748.17</v>
      </c>
      <c r="H3053" s="28">
        <v>11</v>
      </c>
      <c r="I3053" s="28">
        <v>12.5</v>
      </c>
      <c r="J3053" s="29">
        <v>0.107</v>
      </c>
      <c r="K3053" s="28">
        <v>11</v>
      </c>
      <c r="L3053" s="28">
        <v>12.5</v>
      </c>
      <c r="M3053" s="29">
        <f>C3053*J3053</f>
        <v>0.107</v>
      </c>
      <c r="N3053" s="30">
        <v>0</v>
      </c>
      <c r="O3053" s="27">
        <v>84</v>
      </c>
      <c r="P3053" s="27">
        <v>8450</v>
      </c>
      <c r="Q3053" s="27" t="s">
        <v>100</v>
      </c>
      <c r="R3053" s="31">
        <f>VLOOKUP(Q3053,[1]Страна!D$1:F$120,2,FALSE)</f>
        <v>0.03</v>
      </c>
      <c r="S3053" s="32" t="s">
        <v>28</v>
      </c>
      <c r="T3053" s="27" t="str">
        <f>VLOOKUP(S3053,[1]Страна!$A$2:$B$246,2,0)</f>
        <v>КИТАЙ</v>
      </c>
      <c r="W3053" s="34"/>
      <c r="X3053" s="35"/>
      <c r="Y3053" s="35"/>
      <c r="Z3053" s="36"/>
      <c r="AA3053" s="37"/>
      <c r="AB3053" s="38"/>
      <c r="AC3053" s="39"/>
    </row>
    <row r="3054" spans="1:29" ht="10.5" customHeight="1">
      <c r="A3054" s="25" t="s">
        <v>4042</v>
      </c>
      <c r="B3054" s="26" t="s">
        <v>4043</v>
      </c>
      <c r="C3054" s="27">
        <v>6</v>
      </c>
      <c r="D3054" s="27" t="s">
        <v>26</v>
      </c>
      <c r="E3054" s="28"/>
      <c r="F3054" s="28"/>
      <c r="G3054" s="28"/>
      <c r="H3054" s="28">
        <v>23.5</v>
      </c>
      <c r="I3054" s="28">
        <v>25</v>
      </c>
      <c r="J3054" s="29">
        <v>6.1775999999999998E-2</v>
      </c>
      <c r="K3054" s="28"/>
      <c r="L3054" s="28"/>
      <c r="M3054" s="29"/>
      <c r="N3054" s="30"/>
      <c r="O3054" s="27"/>
      <c r="P3054" s="27"/>
      <c r="Q3054" s="27" t="s">
        <v>100</v>
      </c>
      <c r="R3054" s="31">
        <f>VLOOKUP(Q3054,[1]Страна!D$1:F$120,2,FALSE)</f>
        <v>0.03</v>
      </c>
      <c r="S3054" s="32" t="s">
        <v>28</v>
      </c>
      <c r="T3054" s="27" t="str">
        <f>VLOOKUP(S3054,[1]Страна!$A$2:$B$246,2,0)</f>
        <v>КИТАЙ</v>
      </c>
      <c r="W3054" s="34"/>
      <c r="X3054" s="35"/>
      <c r="Y3054" s="35"/>
      <c r="Z3054" s="36"/>
      <c r="AA3054" s="37"/>
      <c r="AB3054" s="38"/>
      <c r="AC3054" s="39"/>
    </row>
    <row r="3055" spans="1:29" ht="10.5" customHeight="1">
      <c r="A3055" s="25" t="s">
        <v>4044</v>
      </c>
      <c r="B3055" s="26" t="s">
        <v>4045</v>
      </c>
      <c r="C3055" s="27">
        <v>30</v>
      </c>
      <c r="D3055" s="27" t="s">
        <v>220</v>
      </c>
      <c r="E3055" s="28">
        <v>165</v>
      </c>
      <c r="F3055" s="28">
        <v>4950</v>
      </c>
      <c r="G3055" s="28">
        <v>148.5</v>
      </c>
      <c r="H3055" s="28">
        <v>4.66</v>
      </c>
      <c r="I3055" s="28">
        <v>7</v>
      </c>
      <c r="J3055" s="29">
        <v>6.0164000000000002E-2</v>
      </c>
      <c r="K3055" s="28"/>
      <c r="L3055" s="28"/>
      <c r="M3055" s="29">
        <f>C3055*J3055</f>
        <v>1.8049200000000001</v>
      </c>
      <c r="N3055" s="30"/>
      <c r="O3055" s="27">
        <v>84</v>
      </c>
      <c r="P3055" s="27">
        <v>8450</v>
      </c>
      <c r="Q3055" s="27" t="s">
        <v>100</v>
      </c>
      <c r="R3055" s="31">
        <f>VLOOKUP(Q3055,[1]Страна!D$1:F$120,2,FALSE)</f>
        <v>0.03</v>
      </c>
      <c r="S3055" s="32" t="s">
        <v>47</v>
      </c>
      <c r="T3055" s="27" t="str">
        <f>VLOOKUP(S3055,[1]Страна!$A$2:$B$246,2,0)</f>
        <v>РОССИЯ</v>
      </c>
      <c r="W3055" s="34"/>
      <c r="X3055" s="35"/>
      <c r="Y3055" s="35"/>
      <c r="Z3055" s="36"/>
      <c r="AA3055" s="37"/>
      <c r="AB3055" s="38"/>
      <c r="AC3055" s="39"/>
    </row>
    <row r="3056" spans="1:29" ht="10.5" customHeight="1">
      <c r="A3056" s="25" t="s">
        <v>4046</v>
      </c>
      <c r="B3056" s="26" t="s">
        <v>4045</v>
      </c>
      <c r="C3056" s="27">
        <v>154</v>
      </c>
      <c r="D3056" s="27" t="s">
        <v>220</v>
      </c>
      <c r="E3056" s="28">
        <v>154</v>
      </c>
      <c r="F3056" s="28">
        <f>C3056*E3056</f>
        <v>23716</v>
      </c>
      <c r="G3056" s="28"/>
      <c r="H3056" s="28">
        <v>5.383116883116883</v>
      </c>
      <c r="I3056" s="28">
        <v>6.5129870129870131</v>
      </c>
      <c r="J3056" s="29">
        <v>6.0164000000000002E-2</v>
      </c>
      <c r="K3056" s="28"/>
      <c r="L3056" s="28"/>
      <c r="M3056" s="29">
        <f>C3056*J3056</f>
        <v>9.2652560000000008</v>
      </c>
      <c r="N3056" s="30"/>
      <c r="O3056" s="27">
        <v>84</v>
      </c>
      <c r="P3056" s="27">
        <v>8450</v>
      </c>
      <c r="Q3056" s="27" t="s">
        <v>100</v>
      </c>
      <c r="R3056" s="31">
        <f>VLOOKUP(Q3056,[1]Страна!D$1:F$120,2,FALSE)</f>
        <v>0.03</v>
      </c>
      <c r="S3056" s="32" t="s">
        <v>47</v>
      </c>
      <c r="T3056" s="27" t="str">
        <f>VLOOKUP(S3056,[1]Страна!$A$2:$B$246,2,0)</f>
        <v>РОССИЯ</v>
      </c>
      <c r="W3056" s="34"/>
      <c r="X3056" s="35"/>
      <c r="Y3056" s="35"/>
      <c r="Z3056" s="36"/>
      <c r="AA3056" s="37"/>
      <c r="AB3056" s="38"/>
      <c r="AC3056" s="39"/>
    </row>
    <row r="3057" spans="1:29" ht="10.5" customHeight="1">
      <c r="A3057" s="25" t="s">
        <v>4047</v>
      </c>
      <c r="B3057" s="26" t="s">
        <v>4048</v>
      </c>
      <c r="C3057" s="27">
        <v>20</v>
      </c>
      <c r="D3057" s="27" t="s">
        <v>220</v>
      </c>
      <c r="E3057" s="28">
        <v>157</v>
      </c>
      <c r="F3057" s="28">
        <f>C3057*E3057</f>
        <v>3140</v>
      </c>
      <c r="G3057" s="28">
        <v>94.2</v>
      </c>
      <c r="H3057" s="28"/>
      <c r="I3057" s="28"/>
      <c r="J3057" s="29">
        <v>6.9776000000000005E-2</v>
      </c>
      <c r="K3057" s="28">
        <v>785</v>
      </c>
      <c r="L3057" s="28">
        <v>946.71</v>
      </c>
      <c r="M3057" s="29">
        <v>6.5280000000000005E-2</v>
      </c>
      <c r="N3057" s="30"/>
      <c r="O3057" s="27"/>
      <c r="P3057" s="27"/>
      <c r="Q3057" s="27" t="s">
        <v>100</v>
      </c>
      <c r="R3057" s="31">
        <f>VLOOKUP(Q3057,[1]Страна!D$1:F$120,2,FALSE)</f>
        <v>0.03</v>
      </c>
      <c r="S3057" s="32" t="s">
        <v>28</v>
      </c>
      <c r="T3057" s="27" t="str">
        <f>VLOOKUP(S3057,[1]Страна!$A$2:$B$246,2,0)</f>
        <v>КИТАЙ</v>
      </c>
      <c r="W3057" s="34"/>
      <c r="X3057" s="35"/>
      <c r="Y3057" s="35"/>
      <c r="Z3057" s="36"/>
      <c r="AA3057" s="37"/>
      <c r="AB3057" s="38"/>
      <c r="AC3057" s="39"/>
    </row>
    <row r="3058" spans="1:29" ht="10.5" customHeight="1">
      <c r="A3058" s="25" t="s">
        <v>4049</v>
      </c>
      <c r="B3058" s="26" t="s">
        <v>4050</v>
      </c>
      <c r="C3058" s="27">
        <v>15</v>
      </c>
      <c r="D3058" s="27" t="s">
        <v>220</v>
      </c>
      <c r="E3058" s="28">
        <v>183</v>
      </c>
      <c r="F3058" s="28">
        <v>2745</v>
      </c>
      <c r="G3058" s="28"/>
      <c r="H3058" s="28">
        <f>K3058/C3058</f>
        <v>4.51</v>
      </c>
      <c r="I3058" s="28">
        <f>L3058/C3058</f>
        <v>6.01</v>
      </c>
      <c r="J3058" s="29"/>
      <c r="K3058" s="28">
        <v>67.649999999999991</v>
      </c>
      <c r="L3058" s="28">
        <v>90.149999999999991</v>
      </c>
      <c r="M3058" s="61"/>
      <c r="N3058" s="30"/>
      <c r="O3058" s="49">
        <v>85</v>
      </c>
      <c r="P3058" s="49">
        <v>8528</v>
      </c>
      <c r="Q3058" s="49" t="s">
        <v>100</v>
      </c>
      <c r="R3058" s="31">
        <f>VLOOKUP(Q3058,[1]Страна!D$1:F$120,2,FALSE)</f>
        <v>0.03</v>
      </c>
      <c r="S3058" s="51" t="s">
        <v>28</v>
      </c>
      <c r="T3058" s="27" t="str">
        <f>VLOOKUP(S3058,[1]Страна!$A$2:$B$246,2,0)</f>
        <v>КИТАЙ</v>
      </c>
      <c r="W3058" s="34"/>
      <c r="X3058" s="35"/>
      <c r="Y3058" s="35"/>
      <c r="Z3058" s="36"/>
      <c r="AA3058" s="37"/>
      <c r="AB3058" s="38"/>
      <c r="AC3058" s="39"/>
    </row>
    <row r="3059" spans="1:29" ht="10.5" customHeight="1">
      <c r="A3059" s="25" t="s">
        <v>4051</v>
      </c>
      <c r="B3059" s="26" t="s">
        <v>4052</v>
      </c>
      <c r="C3059" s="27">
        <v>10</v>
      </c>
      <c r="D3059" s="27" t="s">
        <v>220</v>
      </c>
      <c r="E3059" s="28">
        <v>272</v>
      </c>
      <c r="F3059" s="28">
        <v>2720</v>
      </c>
      <c r="G3059" s="28">
        <v>81.599999999999994</v>
      </c>
      <c r="H3059" s="28">
        <v>7.5</v>
      </c>
      <c r="I3059" s="28">
        <v>10.72</v>
      </c>
      <c r="J3059" s="29">
        <v>6.0164000000000002E-2</v>
      </c>
      <c r="K3059" s="28"/>
      <c r="L3059" s="28"/>
      <c r="M3059" s="29">
        <f>C3059*J3059</f>
        <v>0.60164000000000006</v>
      </c>
      <c r="N3059" s="30"/>
      <c r="O3059" s="27">
        <v>84</v>
      </c>
      <c r="P3059" s="27">
        <v>8450</v>
      </c>
      <c r="Q3059" s="27" t="s">
        <v>100</v>
      </c>
      <c r="R3059" s="31">
        <f>VLOOKUP(Q3059,[1]Страна!D$1:F$120,2,FALSE)</f>
        <v>0.03</v>
      </c>
      <c r="S3059" s="32" t="s">
        <v>47</v>
      </c>
      <c r="T3059" s="27" t="str">
        <f>VLOOKUP(S3059,[1]Страна!$A$2:$B$246,2,0)</f>
        <v>РОССИЯ</v>
      </c>
      <c r="W3059" s="40"/>
      <c r="X3059" s="35"/>
      <c r="Y3059" s="35"/>
      <c r="Z3059" s="36"/>
      <c r="AA3059" s="37"/>
      <c r="AB3059" s="38"/>
      <c r="AC3059" s="39"/>
    </row>
    <row r="3060" spans="1:29" ht="10.5" customHeight="1">
      <c r="A3060" s="25" t="s">
        <v>4053</v>
      </c>
      <c r="B3060" s="26" t="s">
        <v>4054</v>
      </c>
      <c r="C3060" s="27">
        <v>12</v>
      </c>
      <c r="D3060" s="27" t="s">
        <v>220</v>
      </c>
      <c r="E3060" s="28">
        <v>533</v>
      </c>
      <c r="F3060" s="28">
        <v>6396</v>
      </c>
      <c r="G3060" s="28"/>
      <c r="H3060" s="28">
        <f>K3060/C3060</f>
        <v>17.63</v>
      </c>
      <c r="I3060" s="28">
        <f>L3060/C3060</f>
        <v>20.63</v>
      </c>
      <c r="J3060" s="29"/>
      <c r="K3060" s="28">
        <v>211.56</v>
      </c>
      <c r="L3060" s="28">
        <v>247.56</v>
      </c>
      <c r="M3060" s="61"/>
      <c r="N3060" s="30"/>
      <c r="O3060" s="49">
        <v>85</v>
      </c>
      <c r="P3060" s="49">
        <v>8528</v>
      </c>
      <c r="Q3060" s="49" t="s">
        <v>100</v>
      </c>
      <c r="R3060" s="31">
        <f>VLOOKUP(Q3060,[1]Страна!D$1:F$120,2,FALSE)</f>
        <v>0.03</v>
      </c>
      <c r="S3060" s="51" t="s">
        <v>28</v>
      </c>
      <c r="T3060" s="27" t="str">
        <f>VLOOKUP(S3060,[1]Страна!$A$2:$B$246,2,0)</f>
        <v>КИТАЙ</v>
      </c>
      <c r="W3060" s="34"/>
      <c r="X3060" s="35"/>
      <c r="Y3060" s="35"/>
      <c r="Z3060" s="36"/>
      <c r="AA3060" s="37"/>
      <c r="AB3060" s="38"/>
      <c r="AC3060" s="39"/>
    </row>
    <row r="3061" spans="1:29" ht="10.5" customHeight="1">
      <c r="A3061" s="25">
        <v>239387</v>
      </c>
      <c r="B3061" s="26" t="s">
        <v>4055</v>
      </c>
      <c r="C3061" s="27">
        <v>1</v>
      </c>
      <c r="D3061" s="27" t="s">
        <v>26</v>
      </c>
      <c r="E3061" s="28">
        <v>4564</v>
      </c>
      <c r="F3061" s="28">
        <v>4564</v>
      </c>
      <c r="G3061" s="28">
        <v>136.91999999999999</v>
      </c>
      <c r="H3061" s="28">
        <v>4.7</v>
      </c>
      <c r="I3061" s="28">
        <v>6</v>
      </c>
      <c r="J3061" s="29">
        <v>1.6500000000000001E-2</v>
      </c>
      <c r="K3061" s="28">
        <v>4.7</v>
      </c>
      <c r="L3061" s="28">
        <v>6</v>
      </c>
      <c r="M3061" s="29">
        <v>1.6500000000000001E-2</v>
      </c>
      <c r="N3061" s="30">
        <v>4895199608337</v>
      </c>
      <c r="O3061" s="27">
        <v>85</v>
      </c>
      <c r="P3061" s="27">
        <v>8528</v>
      </c>
      <c r="Q3061" s="27" t="s">
        <v>100</v>
      </c>
      <c r="R3061" s="31">
        <f>VLOOKUP(Q3061,[1]Страна!D$1:F$120,2,FALSE)</f>
        <v>0.03</v>
      </c>
      <c r="S3061" s="32" t="s">
        <v>47</v>
      </c>
      <c r="T3061" s="27" t="str">
        <f>VLOOKUP(S3061,[1]Страна!$A$2:$B$246,2,0)</f>
        <v>РОССИЯ</v>
      </c>
      <c r="W3061" s="40"/>
      <c r="X3061" s="35"/>
      <c r="Y3061" s="35"/>
      <c r="Z3061" s="36"/>
      <c r="AA3061" s="37"/>
      <c r="AB3061" s="38"/>
      <c r="AC3061" s="39"/>
    </row>
    <row r="3062" spans="1:29" ht="10.5" customHeight="1">
      <c r="A3062" s="25">
        <v>237921</v>
      </c>
      <c r="B3062" s="26" t="s">
        <v>4056</v>
      </c>
      <c r="C3062" s="27">
        <v>1</v>
      </c>
      <c r="D3062" s="27" t="s">
        <v>26</v>
      </c>
      <c r="E3062" s="28">
        <v>5330</v>
      </c>
      <c r="F3062" s="28">
        <v>5330</v>
      </c>
      <c r="G3062" s="28">
        <v>106.60000000000001</v>
      </c>
      <c r="H3062" s="28">
        <v>5.2</v>
      </c>
      <c r="I3062" s="28">
        <v>7</v>
      </c>
      <c r="J3062" s="29">
        <v>1.6500000000000001E-2</v>
      </c>
      <c r="K3062" s="28">
        <v>5.2</v>
      </c>
      <c r="L3062" s="28">
        <v>7</v>
      </c>
      <c r="M3062" s="29">
        <v>1.6500000000000001E-2</v>
      </c>
      <c r="N3062" s="30">
        <v>4895199606616</v>
      </c>
      <c r="O3062" s="27">
        <v>85</v>
      </c>
      <c r="P3062" s="27">
        <v>8528</v>
      </c>
      <c r="Q3062" s="27" t="s">
        <v>100</v>
      </c>
      <c r="R3062" s="31">
        <f>VLOOKUP(Q3062,[1]Страна!D$1:F$120,2,FALSE)</f>
        <v>0.03</v>
      </c>
      <c r="S3062" s="32" t="s">
        <v>47</v>
      </c>
      <c r="T3062" s="27" t="str">
        <f>VLOOKUP(S3062,[1]Страна!$A$2:$B$246,2,0)</f>
        <v>РОССИЯ</v>
      </c>
      <c r="W3062" s="34"/>
      <c r="X3062" s="35"/>
      <c r="Y3062" s="35"/>
      <c r="Z3062" s="36"/>
      <c r="AA3062" s="37"/>
      <c r="AB3062" s="38"/>
      <c r="AC3062" s="39"/>
    </row>
    <row r="3063" spans="1:29" ht="10.5" customHeight="1">
      <c r="A3063" s="25">
        <v>231450</v>
      </c>
      <c r="B3063" s="26" t="s">
        <v>4057</v>
      </c>
      <c r="C3063" s="27">
        <v>3</v>
      </c>
      <c r="D3063" s="27" t="s">
        <v>26</v>
      </c>
      <c r="E3063" s="28">
        <v>5347</v>
      </c>
      <c r="F3063" s="28">
        <v>16041</v>
      </c>
      <c r="G3063" s="28">
        <v>481.23</v>
      </c>
      <c r="H3063" s="28">
        <v>4.7</v>
      </c>
      <c r="I3063" s="28">
        <v>5.5</v>
      </c>
      <c r="J3063" s="29">
        <v>2.205E-2</v>
      </c>
      <c r="K3063" s="28">
        <v>14.1</v>
      </c>
      <c r="L3063" s="28">
        <v>16.5</v>
      </c>
      <c r="M3063" s="29">
        <v>6.615E-2</v>
      </c>
      <c r="N3063" s="30">
        <v>4895199604902</v>
      </c>
      <c r="O3063" s="27">
        <v>85</v>
      </c>
      <c r="P3063" s="27">
        <v>8528</v>
      </c>
      <c r="Q3063" s="27" t="s">
        <v>100</v>
      </c>
      <c r="R3063" s="31">
        <f>VLOOKUP(Q3063,[1]Страна!D$1:F$120,2,FALSE)</f>
        <v>0.03</v>
      </c>
      <c r="S3063" s="32" t="s">
        <v>47</v>
      </c>
      <c r="T3063" s="27" t="str">
        <f>VLOOKUP(S3063,[1]Страна!$A$2:$B$246,2,0)</f>
        <v>РОССИЯ</v>
      </c>
      <c r="W3063" s="34"/>
      <c r="X3063" s="35"/>
      <c r="Y3063" s="35"/>
      <c r="Z3063" s="36"/>
      <c r="AA3063" s="37"/>
      <c r="AB3063" s="38"/>
      <c r="AC3063" s="39"/>
    </row>
    <row r="3064" spans="1:29" ht="10.5" customHeight="1">
      <c r="A3064" s="25">
        <v>237925</v>
      </c>
      <c r="B3064" s="26" t="s">
        <v>4058</v>
      </c>
      <c r="C3064" s="27">
        <v>1</v>
      </c>
      <c r="D3064" s="27" t="s">
        <v>26</v>
      </c>
      <c r="E3064" s="28">
        <v>5916</v>
      </c>
      <c r="F3064" s="28">
        <v>5916</v>
      </c>
      <c r="G3064" s="28">
        <v>177.48</v>
      </c>
      <c r="H3064" s="28">
        <v>4.7</v>
      </c>
      <c r="I3064" s="28">
        <v>5.5</v>
      </c>
      <c r="J3064" s="29">
        <v>2.1839999999999998E-2</v>
      </c>
      <c r="K3064" s="28">
        <v>4.7</v>
      </c>
      <c r="L3064" s="28">
        <v>5.5</v>
      </c>
      <c r="M3064" s="29">
        <v>2.1839999999999998E-2</v>
      </c>
      <c r="N3064" s="30" t="s">
        <v>4059</v>
      </c>
      <c r="O3064" s="27">
        <v>85</v>
      </c>
      <c r="P3064" s="27">
        <v>8528</v>
      </c>
      <c r="Q3064" s="27" t="s">
        <v>100</v>
      </c>
      <c r="R3064" s="31">
        <f>VLOOKUP(Q3064,[1]Страна!D$1:F$120,2,FALSE)</f>
        <v>0.03</v>
      </c>
      <c r="S3064" s="32" t="s">
        <v>47</v>
      </c>
      <c r="T3064" s="27" t="str">
        <f>VLOOKUP(S3064,[1]Страна!$A$2:$B$246,2,0)</f>
        <v>РОССИЯ</v>
      </c>
      <c r="W3064" s="34"/>
      <c r="X3064" s="35"/>
      <c r="Y3064" s="35"/>
      <c r="Z3064" s="36"/>
      <c r="AA3064" s="37"/>
      <c r="AB3064" s="38"/>
      <c r="AC3064" s="39"/>
    </row>
    <row r="3065" spans="1:29" ht="10.5" customHeight="1">
      <c r="A3065" s="25">
        <v>218346</v>
      </c>
      <c r="B3065" s="26" t="s">
        <v>4060</v>
      </c>
      <c r="C3065" s="27">
        <v>1</v>
      </c>
      <c r="D3065" s="27" t="s">
        <v>26</v>
      </c>
      <c r="E3065" s="28">
        <v>6962</v>
      </c>
      <c r="F3065" s="28">
        <v>6962</v>
      </c>
      <c r="G3065" s="28">
        <v>208.86</v>
      </c>
      <c r="H3065" s="28">
        <v>5</v>
      </c>
      <c r="I3065" s="28">
        <v>6</v>
      </c>
      <c r="J3065" s="29">
        <v>1.6199999999999999E-2</v>
      </c>
      <c r="K3065" s="28">
        <v>5</v>
      </c>
      <c r="L3065" s="28">
        <v>6</v>
      </c>
      <c r="M3065" s="29">
        <f>C3065*J3065</f>
        <v>1.6199999999999999E-2</v>
      </c>
      <c r="N3065" s="30">
        <v>4814032002736</v>
      </c>
      <c r="O3065" s="27">
        <v>85</v>
      </c>
      <c r="P3065" s="27">
        <v>8528</v>
      </c>
      <c r="Q3065" s="27" t="s">
        <v>100</v>
      </c>
      <c r="R3065" s="31">
        <f>VLOOKUP(Q3065,[1]Страна!D$1:F$120,2,FALSE)</f>
        <v>0.03</v>
      </c>
      <c r="S3065" s="32" t="s">
        <v>457</v>
      </c>
      <c r="T3065" s="27" t="str">
        <f>VLOOKUP(S3065,[1]Страна!$A$2:$B$246,2,0)</f>
        <v xml:space="preserve">БЕЛАРУСЬ </v>
      </c>
      <c r="W3065" s="34"/>
      <c r="X3065" s="35"/>
      <c r="Y3065" s="35"/>
      <c r="Z3065" s="36"/>
      <c r="AA3065" s="37"/>
      <c r="AB3065" s="38"/>
      <c r="AC3065" s="39"/>
    </row>
    <row r="3066" spans="1:29" ht="10.5" customHeight="1">
      <c r="A3066" s="25">
        <v>239624</v>
      </c>
      <c r="B3066" s="26" t="s">
        <v>4061</v>
      </c>
      <c r="C3066" s="27">
        <v>1</v>
      </c>
      <c r="D3066" s="27" t="s">
        <v>26</v>
      </c>
      <c r="E3066" s="28">
        <v>5738</v>
      </c>
      <c r="F3066" s="28">
        <v>5738</v>
      </c>
      <c r="G3066" s="28">
        <v>172.14</v>
      </c>
      <c r="H3066" s="28">
        <v>3.2</v>
      </c>
      <c r="I3066" s="28">
        <v>3.8</v>
      </c>
      <c r="J3066" s="29">
        <v>0.02</v>
      </c>
      <c r="K3066" s="28">
        <v>3.2</v>
      </c>
      <c r="L3066" s="28">
        <v>3.8</v>
      </c>
      <c r="M3066" s="29">
        <v>0</v>
      </c>
      <c r="N3066" s="30" t="s">
        <v>4062</v>
      </c>
      <c r="O3066" s="27">
        <v>85</v>
      </c>
      <c r="P3066" s="27">
        <v>8528</v>
      </c>
      <c r="Q3066" s="27" t="s">
        <v>100</v>
      </c>
      <c r="R3066" s="31">
        <f>VLOOKUP(Q3066,[1]Страна!D$1:F$120,2,FALSE)</f>
        <v>0.03</v>
      </c>
      <c r="S3066" s="32" t="s">
        <v>47</v>
      </c>
      <c r="T3066" s="27" t="str">
        <f>VLOOKUP(S3066,[1]Страна!$A$2:$B$246,2,0)</f>
        <v>РОССИЯ</v>
      </c>
      <c r="W3066" s="34"/>
      <c r="X3066" s="35"/>
      <c r="Y3066" s="35"/>
      <c r="Z3066" s="36"/>
      <c r="AA3066" s="37"/>
      <c r="AB3066" s="38"/>
      <c r="AC3066" s="39"/>
    </row>
    <row r="3067" spans="1:29" ht="10.5" customHeight="1">
      <c r="A3067" s="41">
        <v>231452</v>
      </c>
      <c r="B3067" s="42" t="s">
        <v>4063</v>
      </c>
      <c r="C3067" s="43">
        <v>1</v>
      </c>
      <c r="D3067" s="44" t="s">
        <v>26</v>
      </c>
      <c r="E3067" s="45">
        <v>7328</v>
      </c>
      <c r="F3067" s="45">
        <v>7328</v>
      </c>
      <c r="G3067" s="46">
        <v>219.84</v>
      </c>
      <c r="H3067" s="46">
        <v>2.42</v>
      </c>
      <c r="I3067" s="46">
        <v>3</v>
      </c>
      <c r="J3067" s="47">
        <v>2.5675E-2</v>
      </c>
      <c r="K3067" s="46">
        <v>2.42</v>
      </c>
      <c r="L3067" s="46">
        <v>3</v>
      </c>
      <c r="M3067" s="47">
        <v>2.5675E-2</v>
      </c>
      <c r="N3067" s="48" t="s">
        <v>4064</v>
      </c>
      <c r="O3067" s="49">
        <v>85</v>
      </c>
      <c r="P3067" s="49">
        <v>8528</v>
      </c>
      <c r="Q3067" s="49" t="s">
        <v>100</v>
      </c>
      <c r="R3067" s="50">
        <v>0.03</v>
      </c>
      <c r="S3067" s="51" t="s">
        <v>47</v>
      </c>
      <c r="T3067" s="27" t="str">
        <f>VLOOKUP(S3067,[1]Страна!$A$2:$B$246,2,0)</f>
        <v>РОССИЯ</v>
      </c>
      <c r="W3067" s="34"/>
      <c r="X3067" s="35"/>
      <c r="Y3067" s="35"/>
      <c r="Z3067" s="36"/>
      <c r="AA3067" s="37"/>
      <c r="AB3067" s="38"/>
      <c r="AC3067" s="39"/>
    </row>
    <row r="3068" spans="1:29" ht="10.5" customHeight="1">
      <c r="A3068" s="25">
        <v>237922</v>
      </c>
      <c r="B3068" s="26" t="s">
        <v>4065</v>
      </c>
      <c r="C3068" s="27">
        <v>1</v>
      </c>
      <c r="D3068" s="27" t="s">
        <v>26</v>
      </c>
      <c r="E3068" s="28">
        <v>7132</v>
      </c>
      <c r="F3068" s="28">
        <v>7132</v>
      </c>
      <c r="G3068" s="28">
        <v>213.95999999999998</v>
      </c>
      <c r="H3068" s="28">
        <v>6</v>
      </c>
      <c r="I3068" s="28">
        <v>8</v>
      </c>
      <c r="J3068" s="29">
        <v>2.4400000000000002E-2</v>
      </c>
      <c r="K3068" s="28">
        <v>6</v>
      </c>
      <c r="L3068" s="28">
        <v>8</v>
      </c>
      <c r="M3068" s="29">
        <v>2.4400000000000002E-2</v>
      </c>
      <c r="N3068" s="30" t="s">
        <v>4066</v>
      </c>
      <c r="O3068" s="27">
        <v>85</v>
      </c>
      <c r="P3068" s="27">
        <v>8528</v>
      </c>
      <c r="Q3068" s="27" t="s">
        <v>100</v>
      </c>
      <c r="R3068" s="31">
        <f>VLOOKUP(Q3068,[1]Страна!D$1:F$120,2,FALSE)</f>
        <v>0.03</v>
      </c>
      <c r="S3068" s="32" t="s">
        <v>47</v>
      </c>
      <c r="T3068" s="27" t="str">
        <f>VLOOKUP(S3068,[1]Страна!$A$2:$B$246,2,0)</f>
        <v>РОССИЯ</v>
      </c>
      <c r="W3068" s="40"/>
      <c r="X3068" s="35"/>
      <c r="Y3068" s="35"/>
      <c r="Z3068" s="36"/>
      <c r="AA3068" s="37"/>
      <c r="AB3068" s="38"/>
      <c r="AC3068" s="39"/>
    </row>
    <row r="3069" spans="1:29" ht="10.5" customHeight="1">
      <c r="A3069" s="25">
        <v>239433</v>
      </c>
      <c r="B3069" s="26" t="s">
        <v>4067</v>
      </c>
      <c r="C3069" s="27">
        <v>1</v>
      </c>
      <c r="D3069" s="27" t="s">
        <v>26</v>
      </c>
      <c r="E3069" s="28">
        <v>6910</v>
      </c>
      <c r="F3069" s="28">
        <v>6910</v>
      </c>
      <c r="G3069" s="28">
        <v>207.29999999999998</v>
      </c>
      <c r="H3069" s="28">
        <v>2.8</v>
      </c>
      <c r="I3069" s="28">
        <v>4</v>
      </c>
      <c r="J3069" s="29">
        <v>2.4400000000000002E-2</v>
      </c>
      <c r="K3069" s="28">
        <v>2.8</v>
      </c>
      <c r="L3069" s="28">
        <v>4</v>
      </c>
      <c r="M3069" s="29">
        <v>2.4400000000000002E-2</v>
      </c>
      <c r="N3069" s="30">
        <v>4895199608351</v>
      </c>
      <c r="O3069" s="27">
        <v>85</v>
      </c>
      <c r="P3069" s="27">
        <v>8528</v>
      </c>
      <c r="Q3069" s="27" t="s">
        <v>100</v>
      </c>
      <c r="R3069" s="31">
        <f>VLOOKUP(Q3069,[1]Страна!D$1:F$120,2,FALSE)</f>
        <v>0.03</v>
      </c>
      <c r="S3069" s="32" t="s">
        <v>47</v>
      </c>
      <c r="T3069" s="27" t="str">
        <f>VLOOKUP(S3069,[1]Страна!$A$2:$B$246,2,0)</f>
        <v>РОССИЯ</v>
      </c>
      <c r="W3069" s="34"/>
      <c r="X3069" s="35"/>
      <c r="Y3069" s="35"/>
      <c r="Z3069" s="36"/>
      <c r="AA3069" s="37"/>
      <c r="AB3069" s="38"/>
      <c r="AC3069" s="39"/>
    </row>
    <row r="3070" spans="1:29" ht="10.5" customHeight="1">
      <c r="A3070" s="25">
        <v>237923</v>
      </c>
      <c r="B3070" s="26" t="s">
        <v>4068</v>
      </c>
      <c r="C3070" s="27">
        <v>1</v>
      </c>
      <c r="D3070" s="27" t="s">
        <v>26</v>
      </c>
      <c r="E3070" s="28">
        <v>8738</v>
      </c>
      <c r="F3070" s="28">
        <f>C3070*E3070</f>
        <v>8738</v>
      </c>
      <c r="G3070" s="28">
        <f>F3070*R3070</f>
        <v>262.14</v>
      </c>
      <c r="H3070" s="28">
        <v>6.1</v>
      </c>
      <c r="I3070" s="28">
        <v>7.2</v>
      </c>
      <c r="J3070" s="29">
        <v>3.542E-2</v>
      </c>
      <c r="K3070" s="28">
        <f>H3070*C3070</f>
        <v>6.1</v>
      </c>
      <c r="L3070" s="28">
        <f>I3070*C3070</f>
        <v>7.2</v>
      </c>
      <c r="M3070" s="29">
        <f>J3070*C3070</f>
        <v>3.542E-2</v>
      </c>
      <c r="N3070" s="30" t="s">
        <v>4069</v>
      </c>
      <c r="O3070" s="27">
        <v>85</v>
      </c>
      <c r="P3070" s="27">
        <v>8528</v>
      </c>
      <c r="Q3070" s="27" t="s">
        <v>100</v>
      </c>
      <c r="R3070" s="31">
        <f>VLOOKUP(Q3070,[1]Страна!D$1:F$120,2,FALSE)</f>
        <v>0.03</v>
      </c>
      <c r="S3070" s="32" t="s">
        <v>47</v>
      </c>
      <c r="T3070" s="27" t="str">
        <f>VLOOKUP(S3070,[1]Страна!$A$2:$B$246,2,0)</f>
        <v>РОССИЯ</v>
      </c>
      <c r="W3070" s="34"/>
      <c r="X3070" s="35"/>
      <c r="Y3070" s="35"/>
      <c r="Z3070" s="36"/>
      <c r="AA3070" s="37"/>
      <c r="AB3070" s="38"/>
      <c r="AC3070" s="39"/>
    </row>
    <row r="3071" spans="1:29" ht="10.5" customHeight="1">
      <c r="A3071" s="41">
        <v>242851</v>
      </c>
      <c r="B3071" s="42" t="s">
        <v>4070</v>
      </c>
      <c r="C3071" s="43">
        <v>1</v>
      </c>
      <c r="D3071" s="44" t="s">
        <v>26</v>
      </c>
      <c r="E3071" s="45">
        <v>8109</v>
      </c>
      <c r="F3071" s="45">
        <v>8109</v>
      </c>
      <c r="G3071" s="46">
        <v>243.26999999999998</v>
      </c>
      <c r="H3071" s="46">
        <v>4.5</v>
      </c>
      <c r="I3071" s="46">
        <v>5</v>
      </c>
      <c r="J3071" s="47">
        <v>3.8219999999999997E-2</v>
      </c>
      <c r="K3071" s="46">
        <v>4.5</v>
      </c>
      <c r="L3071" s="46">
        <v>5</v>
      </c>
      <c r="M3071" s="47">
        <v>3.8219999999999997E-2</v>
      </c>
      <c r="N3071" s="48" t="s">
        <v>4071</v>
      </c>
      <c r="O3071" s="49">
        <v>85</v>
      </c>
      <c r="P3071" s="49">
        <v>8528</v>
      </c>
      <c r="Q3071" s="49" t="s">
        <v>100</v>
      </c>
      <c r="R3071" s="50">
        <v>0.03</v>
      </c>
      <c r="S3071" s="51" t="s">
        <v>47</v>
      </c>
      <c r="T3071" s="27" t="str">
        <f>VLOOKUP(S3071,[1]Страна!$A$2:$B$246,2,0)</f>
        <v>РОССИЯ</v>
      </c>
      <c r="W3071" s="34"/>
      <c r="X3071" s="35"/>
      <c r="Y3071" s="35"/>
      <c r="Z3071" s="36"/>
      <c r="AA3071" s="37"/>
      <c r="AB3071" s="38"/>
      <c r="AC3071" s="39"/>
    </row>
    <row r="3072" spans="1:29" ht="10.5" customHeight="1">
      <c r="A3072" s="25">
        <v>218349</v>
      </c>
      <c r="B3072" s="26" t="s">
        <v>4072</v>
      </c>
      <c r="C3072" s="27">
        <v>1</v>
      </c>
      <c r="D3072" s="27" t="s">
        <v>26</v>
      </c>
      <c r="E3072" s="28">
        <v>10153</v>
      </c>
      <c r="F3072" s="28">
        <v>10153</v>
      </c>
      <c r="G3072" s="28">
        <v>304.58999999999997</v>
      </c>
      <c r="H3072" s="28">
        <v>5</v>
      </c>
      <c r="I3072" s="28">
        <v>5.9</v>
      </c>
      <c r="J3072" s="29">
        <v>7.6999999999999999E-2</v>
      </c>
      <c r="K3072" s="28">
        <v>5</v>
      </c>
      <c r="L3072" s="28">
        <v>5.9</v>
      </c>
      <c r="M3072" s="29">
        <f>C3072*J3072</f>
        <v>7.6999999999999999E-2</v>
      </c>
      <c r="N3072" s="30">
        <v>4814032002798</v>
      </c>
      <c r="O3072" s="27">
        <v>85</v>
      </c>
      <c r="P3072" s="27">
        <v>8528</v>
      </c>
      <c r="Q3072" s="27" t="s">
        <v>100</v>
      </c>
      <c r="R3072" s="31">
        <f>VLOOKUP(Q3072,[1]Страна!D$1:F$120,2,FALSE)</f>
        <v>0.03</v>
      </c>
      <c r="S3072" s="32" t="s">
        <v>47</v>
      </c>
      <c r="T3072" s="27" t="str">
        <f>VLOOKUP(S3072,[1]Страна!$A$2:$B$246,2,0)</f>
        <v>РОССИЯ</v>
      </c>
      <c r="W3072" s="40"/>
      <c r="X3072" s="35"/>
      <c r="Y3072" s="35"/>
      <c r="Z3072" s="36"/>
      <c r="AA3072" s="37"/>
      <c r="AB3072" s="38"/>
      <c r="AC3072" s="39"/>
    </row>
    <row r="3073" spans="1:29" ht="10.5" customHeight="1">
      <c r="A3073" s="25">
        <v>231453</v>
      </c>
      <c r="B3073" s="26" t="s">
        <v>4073</v>
      </c>
      <c r="C3073" s="27">
        <v>1</v>
      </c>
      <c r="D3073" s="27" t="s">
        <v>26</v>
      </c>
      <c r="E3073" s="28">
        <v>9018</v>
      </c>
      <c r="F3073" s="28">
        <v>9018</v>
      </c>
      <c r="G3073" s="28">
        <v>270.53999999999996</v>
      </c>
      <c r="H3073" s="28">
        <v>8.1</v>
      </c>
      <c r="I3073" s="28">
        <v>9</v>
      </c>
      <c r="J3073" s="29">
        <v>4.8959999999999997E-2</v>
      </c>
      <c r="K3073" s="28">
        <v>8.1</v>
      </c>
      <c r="L3073" s="28">
        <v>9</v>
      </c>
      <c r="M3073" s="29">
        <v>4.8959999999999997E-2</v>
      </c>
      <c r="N3073" s="30" t="s">
        <v>4074</v>
      </c>
      <c r="O3073" s="27">
        <v>85</v>
      </c>
      <c r="P3073" s="27">
        <v>8528</v>
      </c>
      <c r="Q3073" s="27" t="s">
        <v>100</v>
      </c>
      <c r="R3073" s="31">
        <f>VLOOKUP(Q3073,[1]Страна!D$1:F$120,2,FALSE)</f>
        <v>0.03</v>
      </c>
      <c r="S3073" s="32" t="s">
        <v>47</v>
      </c>
      <c r="T3073" s="27" t="str">
        <f>VLOOKUP(S3073,[1]Страна!$A$2:$B$246,2,0)</f>
        <v>РОССИЯ</v>
      </c>
      <c r="W3073" s="34"/>
      <c r="X3073" s="35"/>
      <c r="Y3073" s="35"/>
      <c r="Z3073" s="36"/>
      <c r="AA3073" s="37"/>
      <c r="AB3073" s="38"/>
      <c r="AC3073" s="39"/>
    </row>
    <row r="3074" spans="1:29" ht="10.5" customHeight="1">
      <c r="A3074" s="25">
        <v>234441</v>
      </c>
      <c r="B3074" s="26" t="s">
        <v>4075</v>
      </c>
      <c r="C3074" s="27">
        <v>1</v>
      </c>
      <c r="D3074" s="27" t="s">
        <v>26</v>
      </c>
      <c r="E3074" s="28">
        <v>9274</v>
      </c>
      <c r="F3074" s="28">
        <v>9274</v>
      </c>
      <c r="G3074" s="28">
        <v>278.22000000000003</v>
      </c>
      <c r="H3074" s="28">
        <v>6.3</v>
      </c>
      <c r="I3074" s="28">
        <v>7.6</v>
      </c>
      <c r="J3074" s="29">
        <v>6.25E-2</v>
      </c>
      <c r="K3074" s="28">
        <v>6.3</v>
      </c>
      <c r="L3074" s="28">
        <v>7.6</v>
      </c>
      <c r="M3074" s="29">
        <v>6.25E-2</v>
      </c>
      <c r="N3074" s="30">
        <v>4895199606654</v>
      </c>
      <c r="O3074" s="27">
        <v>85</v>
      </c>
      <c r="P3074" s="27">
        <v>8528</v>
      </c>
      <c r="Q3074" s="27" t="s">
        <v>100</v>
      </c>
      <c r="R3074" s="31">
        <f>VLOOKUP(Q3074,[1]Страна!D$1:F$120,2,FALSE)</f>
        <v>0.03</v>
      </c>
      <c r="S3074" s="32" t="s">
        <v>47</v>
      </c>
      <c r="T3074" s="27" t="str">
        <f>VLOOKUP(S3074,[1]Страна!$A$2:$B$246,2,0)</f>
        <v>РОССИЯ</v>
      </c>
      <c r="W3074" s="34"/>
      <c r="X3074" s="35"/>
      <c r="Y3074" s="35"/>
      <c r="Z3074" s="36"/>
      <c r="AA3074" s="37"/>
      <c r="AB3074" s="38"/>
      <c r="AC3074" s="39"/>
    </row>
    <row r="3075" spans="1:29" ht="10.5" customHeight="1">
      <c r="A3075" s="25">
        <v>222852</v>
      </c>
      <c r="B3075" s="26" t="s">
        <v>4076</v>
      </c>
      <c r="C3075" s="27">
        <v>1</v>
      </c>
      <c r="D3075" s="27" t="s">
        <v>26</v>
      </c>
      <c r="E3075" s="28">
        <v>10217</v>
      </c>
      <c r="F3075" s="28">
        <v>10217</v>
      </c>
      <c r="G3075" s="28">
        <v>306.51</v>
      </c>
      <c r="H3075" s="28">
        <v>8.1999999999999993</v>
      </c>
      <c r="I3075" s="28">
        <v>9.5</v>
      </c>
      <c r="J3075" s="29">
        <v>6.0164000000000002E-2</v>
      </c>
      <c r="K3075" s="28">
        <v>8.1999999999999993</v>
      </c>
      <c r="L3075" s="28">
        <v>9.5</v>
      </c>
      <c r="M3075" s="29">
        <f>C3075*J3075</f>
        <v>6.0164000000000002E-2</v>
      </c>
      <c r="N3075" s="30">
        <v>4895199604537</v>
      </c>
      <c r="O3075" s="27">
        <v>85</v>
      </c>
      <c r="P3075" s="27">
        <v>8528</v>
      </c>
      <c r="Q3075" s="27" t="s">
        <v>100</v>
      </c>
      <c r="R3075" s="31">
        <f>VLOOKUP(Q3075,[1]Страна!D$1:F$120,2,FALSE)</f>
        <v>0.03</v>
      </c>
      <c r="S3075" s="32" t="s">
        <v>47</v>
      </c>
      <c r="T3075" s="27" t="str">
        <f>VLOOKUP(S3075,[1]Страна!$A$2:$B$246,2,0)</f>
        <v>РОССИЯ</v>
      </c>
      <c r="W3075" s="34"/>
      <c r="X3075" s="35"/>
      <c r="Y3075" s="35"/>
      <c r="Z3075" s="36"/>
      <c r="AA3075" s="37"/>
      <c r="AB3075" s="38"/>
      <c r="AC3075" s="39"/>
    </row>
    <row r="3076" spans="1:29" ht="10.5" customHeight="1">
      <c r="A3076" s="25">
        <v>242852</v>
      </c>
      <c r="B3076" s="26" t="s">
        <v>4077</v>
      </c>
      <c r="C3076" s="27">
        <v>1</v>
      </c>
      <c r="D3076" s="27" t="s">
        <v>26</v>
      </c>
      <c r="E3076" s="28">
        <v>10600</v>
      </c>
      <c r="F3076" s="28">
        <v>10600</v>
      </c>
      <c r="G3076" s="28">
        <v>318</v>
      </c>
      <c r="H3076" s="28">
        <v>5.2</v>
      </c>
      <c r="I3076" s="28">
        <v>6</v>
      </c>
      <c r="J3076" s="29">
        <v>4.7736000000000001E-2</v>
      </c>
      <c r="K3076" s="28">
        <v>5.2</v>
      </c>
      <c r="L3076" s="28">
        <v>6</v>
      </c>
      <c r="M3076" s="29">
        <v>4.7736000000000001E-2</v>
      </c>
      <c r="N3076" s="30">
        <v>4895199610514</v>
      </c>
      <c r="O3076" s="27">
        <v>85</v>
      </c>
      <c r="P3076" s="27">
        <v>8528</v>
      </c>
      <c r="Q3076" s="27" t="s">
        <v>100</v>
      </c>
      <c r="R3076" s="31">
        <v>0.03</v>
      </c>
      <c r="S3076" s="32" t="s">
        <v>47</v>
      </c>
      <c r="T3076" s="27" t="str">
        <f>VLOOKUP(S3076,[1]Страна!$A$2:$B$246,2,0)</f>
        <v>РОССИЯ</v>
      </c>
      <c r="W3076" s="34"/>
      <c r="X3076" s="35"/>
      <c r="Y3076" s="35"/>
      <c r="Z3076" s="36"/>
      <c r="AA3076" s="37"/>
      <c r="AB3076" s="38"/>
      <c r="AC3076" s="39"/>
    </row>
    <row r="3077" spans="1:29" ht="10.5" customHeight="1">
      <c r="A3077" s="25">
        <v>231455</v>
      </c>
      <c r="B3077" s="26" t="s">
        <v>4078</v>
      </c>
      <c r="C3077" s="27">
        <v>1</v>
      </c>
      <c r="D3077" s="27" t="s">
        <v>26</v>
      </c>
      <c r="E3077" s="28">
        <v>14289</v>
      </c>
      <c r="F3077" s="28">
        <v>14289</v>
      </c>
      <c r="G3077" s="28">
        <v>428.66999999999996</v>
      </c>
      <c r="H3077" s="28">
        <v>9.8000000000000007</v>
      </c>
      <c r="I3077" s="28">
        <v>11</v>
      </c>
      <c r="J3077" s="29">
        <v>7.6999999999999999E-2</v>
      </c>
      <c r="K3077" s="28">
        <v>9.8000000000000007</v>
      </c>
      <c r="L3077" s="28">
        <v>11</v>
      </c>
      <c r="M3077" s="29">
        <f>C3077*J3077</f>
        <v>7.6999999999999999E-2</v>
      </c>
      <c r="N3077" s="30">
        <v>4895199604452</v>
      </c>
      <c r="O3077" s="27">
        <v>85</v>
      </c>
      <c r="P3077" s="27">
        <v>8528</v>
      </c>
      <c r="Q3077" s="27" t="s">
        <v>100</v>
      </c>
      <c r="R3077" s="31">
        <f>VLOOKUP(Q3077,[1]Страна!D$1:F$120,2,FALSE)</f>
        <v>0.03</v>
      </c>
      <c r="S3077" s="32" t="s">
        <v>47</v>
      </c>
      <c r="T3077" s="27" t="str">
        <f>VLOOKUP(S3077,[1]Страна!$A$2:$B$246,2,0)</f>
        <v>РОССИЯ</v>
      </c>
      <c r="W3077" s="40"/>
      <c r="X3077" s="35"/>
      <c r="Y3077" s="35"/>
      <c r="Z3077" s="36"/>
      <c r="AA3077" s="37"/>
      <c r="AB3077" s="38"/>
      <c r="AC3077" s="39"/>
    </row>
    <row r="3078" spans="1:29" ht="10.5" customHeight="1">
      <c r="A3078" s="25">
        <v>234442</v>
      </c>
      <c r="B3078" s="26" t="s">
        <v>4079</v>
      </c>
      <c r="C3078" s="27">
        <v>2</v>
      </c>
      <c r="D3078" s="27" t="s">
        <v>26</v>
      </c>
      <c r="E3078" s="28">
        <v>15861</v>
      </c>
      <c r="F3078" s="28">
        <v>31722</v>
      </c>
      <c r="G3078" s="28">
        <v>951.66</v>
      </c>
      <c r="H3078" s="28">
        <v>7.91</v>
      </c>
      <c r="I3078" s="28">
        <v>9.5</v>
      </c>
      <c r="J3078" s="29">
        <v>0.13109000000000001</v>
      </c>
      <c r="K3078" s="28">
        <v>15.82</v>
      </c>
      <c r="L3078" s="28">
        <v>19</v>
      </c>
      <c r="M3078" s="29">
        <v>0.26218000000000002</v>
      </c>
      <c r="N3078" s="30" t="s">
        <v>4080</v>
      </c>
      <c r="O3078" s="27">
        <v>85</v>
      </c>
      <c r="P3078" s="27">
        <v>8528</v>
      </c>
      <c r="Q3078" s="27" t="s">
        <v>100</v>
      </c>
      <c r="R3078" s="31">
        <f>VLOOKUP(Q3078,[1]Страна!D$1:F$120,2,FALSE)</f>
        <v>0.03</v>
      </c>
      <c r="S3078" s="32" t="s">
        <v>47</v>
      </c>
      <c r="T3078" s="27" t="str">
        <f>VLOOKUP(S3078,[1]Страна!$A$2:$B$246,2,0)</f>
        <v>РОССИЯ</v>
      </c>
      <c r="W3078" s="34"/>
      <c r="X3078" s="35"/>
      <c r="Y3078" s="35"/>
      <c r="Z3078" s="36"/>
      <c r="AA3078" s="37"/>
      <c r="AB3078" s="38"/>
      <c r="AC3078" s="39"/>
    </row>
    <row r="3079" spans="1:29" ht="10.5" customHeight="1">
      <c r="A3079" s="25">
        <v>218351</v>
      </c>
      <c r="B3079" s="26" t="s">
        <v>4081</v>
      </c>
      <c r="C3079" s="27">
        <v>1</v>
      </c>
      <c r="D3079" s="27" t="s">
        <v>26</v>
      </c>
      <c r="E3079" s="28">
        <v>19729</v>
      </c>
      <c r="F3079" s="28">
        <v>19729</v>
      </c>
      <c r="G3079" s="28">
        <v>591.87</v>
      </c>
      <c r="H3079" s="28">
        <v>7</v>
      </c>
      <c r="I3079" s="28">
        <v>8.4</v>
      </c>
      <c r="J3079" s="29">
        <v>0.11700000000000001</v>
      </c>
      <c r="K3079" s="28">
        <v>7</v>
      </c>
      <c r="L3079" s="28">
        <v>8.4</v>
      </c>
      <c r="M3079" s="29">
        <f>C3079*J3079</f>
        <v>0.11700000000000001</v>
      </c>
      <c r="N3079" s="30">
        <v>4814032002828</v>
      </c>
      <c r="O3079" s="27">
        <v>85</v>
      </c>
      <c r="P3079" s="27">
        <v>8528</v>
      </c>
      <c r="Q3079" s="27" t="s">
        <v>100</v>
      </c>
      <c r="R3079" s="31">
        <f>VLOOKUP(Q3079,[1]Страна!D$1:F$120,2,FALSE)</f>
        <v>0.03</v>
      </c>
      <c r="S3079" s="32" t="s">
        <v>47</v>
      </c>
      <c r="T3079" s="27" t="str">
        <f>VLOOKUP(S3079,[1]Страна!$A$2:$B$246,2,0)</f>
        <v>РОССИЯ</v>
      </c>
      <c r="W3079" s="34"/>
      <c r="X3079" s="35"/>
      <c r="Y3079" s="35"/>
      <c r="Z3079" s="36"/>
      <c r="AA3079" s="37"/>
      <c r="AB3079" s="38"/>
      <c r="AC3079" s="39"/>
    </row>
    <row r="3080" spans="1:29" ht="10.5" customHeight="1">
      <c r="A3080" s="25">
        <v>51794</v>
      </c>
      <c r="B3080" s="26" t="s">
        <v>4082</v>
      </c>
      <c r="C3080" s="27">
        <v>1</v>
      </c>
      <c r="D3080" s="27" t="s">
        <v>26</v>
      </c>
      <c r="E3080" s="28">
        <v>7803</v>
      </c>
      <c r="F3080" s="28">
        <v>7803</v>
      </c>
      <c r="G3080" s="28">
        <v>234.09</v>
      </c>
      <c r="H3080" s="28">
        <v>3</v>
      </c>
      <c r="I3080" s="28">
        <v>4</v>
      </c>
      <c r="J3080" s="29">
        <v>2.4E-2</v>
      </c>
      <c r="K3080" s="28">
        <v>3</v>
      </c>
      <c r="L3080" s="28">
        <v>4</v>
      </c>
      <c r="M3080" s="29">
        <f>C3080*J3080</f>
        <v>2.4E-2</v>
      </c>
      <c r="N3080" s="30">
        <v>4975769422782</v>
      </c>
      <c r="O3080" s="27">
        <v>85</v>
      </c>
      <c r="P3080" s="27">
        <v>8528</v>
      </c>
      <c r="Q3080" s="27" t="s">
        <v>100</v>
      </c>
      <c r="R3080" s="31">
        <f>VLOOKUP(Q3080,[1]Страна!D$1:F$120,2,FALSE)</f>
        <v>0.03</v>
      </c>
      <c r="S3080" s="32" t="s">
        <v>47</v>
      </c>
      <c r="T3080" s="27" t="str">
        <f>VLOOKUP(S3080,[1]Страна!$A$2:$B$246,2,0)</f>
        <v>РОССИЯ</v>
      </c>
      <c r="W3080" s="34"/>
      <c r="X3080" s="35"/>
      <c r="Y3080" s="35"/>
      <c r="Z3080" s="36"/>
      <c r="AA3080" s="37"/>
      <c r="AB3080" s="38"/>
      <c r="AC3080" s="39"/>
    </row>
    <row r="3081" spans="1:29" ht="10.5" customHeight="1">
      <c r="A3081" s="25">
        <v>50714</v>
      </c>
      <c r="B3081" s="26" t="s">
        <v>4083</v>
      </c>
      <c r="C3081" s="27">
        <v>1</v>
      </c>
      <c r="D3081" s="27" t="s">
        <v>26</v>
      </c>
      <c r="E3081" s="28">
        <v>7905</v>
      </c>
      <c r="F3081" s="28">
        <v>7905</v>
      </c>
      <c r="G3081" s="28">
        <v>237.14999999999998</v>
      </c>
      <c r="H3081" s="28">
        <v>3</v>
      </c>
      <c r="I3081" s="28">
        <v>3.4</v>
      </c>
      <c r="J3081" s="29">
        <v>2.4E-2</v>
      </c>
      <c r="K3081" s="28">
        <v>3</v>
      </c>
      <c r="L3081" s="28">
        <v>3.4</v>
      </c>
      <c r="M3081" s="29">
        <f>C3081*J3081</f>
        <v>2.4E-2</v>
      </c>
      <c r="N3081" s="30">
        <v>4975769422799</v>
      </c>
      <c r="O3081" s="27">
        <v>85</v>
      </c>
      <c r="P3081" s="27">
        <v>8528</v>
      </c>
      <c r="Q3081" s="27" t="s">
        <v>100</v>
      </c>
      <c r="R3081" s="31">
        <f>VLOOKUP(Q3081,[1]Страна!D$1:F$120,2,FALSE)</f>
        <v>0.03</v>
      </c>
      <c r="S3081" s="32" t="s">
        <v>47</v>
      </c>
      <c r="T3081" s="27" t="str">
        <f>VLOOKUP(S3081,[1]Страна!$A$2:$B$246,2,0)</f>
        <v>РОССИЯ</v>
      </c>
      <c r="W3081" s="34"/>
      <c r="X3081" s="35"/>
      <c r="Y3081" s="35"/>
      <c r="Z3081" s="36"/>
      <c r="AA3081" s="37"/>
      <c r="AB3081" s="38"/>
      <c r="AC3081" s="39"/>
    </row>
    <row r="3082" spans="1:29" ht="10.5" customHeight="1">
      <c r="A3082" s="25">
        <v>50713</v>
      </c>
      <c r="B3082" s="26" t="s">
        <v>4084</v>
      </c>
      <c r="C3082" s="27">
        <v>1</v>
      </c>
      <c r="D3082" s="27" t="s">
        <v>26</v>
      </c>
      <c r="E3082" s="28">
        <v>8066</v>
      </c>
      <c r="F3082" s="28">
        <v>8066</v>
      </c>
      <c r="G3082" s="28">
        <v>241.98</v>
      </c>
      <c r="H3082" s="28">
        <v>3</v>
      </c>
      <c r="I3082" s="28">
        <v>5</v>
      </c>
      <c r="J3082" s="29">
        <v>2.904E-2</v>
      </c>
      <c r="K3082" s="28">
        <v>3</v>
      </c>
      <c r="L3082" s="28">
        <v>5</v>
      </c>
      <c r="M3082" s="29">
        <f>C3082*J3082</f>
        <v>2.904E-2</v>
      </c>
      <c r="N3082" s="30">
        <v>4975769423918</v>
      </c>
      <c r="O3082" s="27">
        <v>85</v>
      </c>
      <c r="P3082" s="27">
        <v>8528</v>
      </c>
      <c r="Q3082" s="27" t="s">
        <v>100</v>
      </c>
      <c r="R3082" s="31">
        <f>VLOOKUP(Q3082,[1]Страна!D$1:F$120,2,FALSE)</f>
        <v>0.03</v>
      </c>
      <c r="S3082" s="32" t="s">
        <v>47</v>
      </c>
      <c r="T3082" s="27" t="str">
        <f>VLOOKUP(S3082,[1]Страна!$A$2:$B$246,2,0)</f>
        <v>РОССИЯ</v>
      </c>
      <c r="W3082" s="34"/>
      <c r="X3082" s="35"/>
      <c r="Y3082" s="35"/>
      <c r="Z3082" s="36"/>
      <c r="AA3082" s="37"/>
      <c r="AB3082" s="38"/>
      <c r="AC3082" s="39"/>
    </row>
    <row r="3083" spans="1:29" ht="10.5" customHeight="1">
      <c r="A3083" s="25">
        <v>51793</v>
      </c>
      <c r="B3083" s="26" t="s">
        <v>4085</v>
      </c>
      <c r="C3083" s="27">
        <v>1</v>
      </c>
      <c r="D3083" s="27" t="s">
        <v>26</v>
      </c>
      <c r="E3083" s="28">
        <v>8492</v>
      </c>
      <c r="F3083" s="28">
        <v>8492</v>
      </c>
      <c r="G3083" s="28">
        <v>254.76</v>
      </c>
      <c r="H3083" s="28">
        <v>3</v>
      </c>
      <c r="I3083" s="28">
        <v>5</v>
      </c>
      <c r="J3083" s="29">
        <v>2.7060000000000001E-2</v>
      </c>
      <c r="K3083" s="28">
        <v>3</v>
      </c>
      <c r="L3083" s="28">
        <v>5</v>
      </c>
      <c r="M3083" s="29">
        <f>C3083*J3083</f>
        <v>2.7060000000000001E-2</v>
      </c>
      <c r="N3083" s="30">
        <v>4975769423925</v>
      </c>
      <c r="O3083" s="27">
        <v>85</v>
      </c>
      <c r="P3083" s="27">
        <v>8528</v>
      </c>
      <c r="Q3083" s="27" t="s">
        <v>100</v>
      </c>
      <c r="R3083" s="31">
        <f>VLOOKUP(Q3083,[1]Страна!D$1:F$120,2,FALSE)</f>
        <v>0.03</v>
      </c>
      <c r="S3083" s="32" t="s">
        <v>47</v>
      </c>
      <c r="T3083" s="27" t="str">
        <f>VLOOKUP(S3083,[1]Страна!$A$2:$B$246,2,0)</f>
        <v>РОССИЯ</v>
      </c>
      <c r="W3083" s="34"/>
      <c r="X3083" s="35"/>
      <c r="Y3083" s="35"/>
      <c r="Z3083" s="36"/>
      <c r="AA3083" s="37"/>
      <c r="AB3083" s="38"/>
      <c r="AC3083" s="39"/>
    </row>
    <row r="3084" spans="1:29" ht="10.5" customHeight="1">
      <c r="A3084" s="41">
        <v>39920</v>
      </c>
      <c r="B3084" s="42" t="s">
        <v>4086</v>
      </c>
      <c r="C3084" s="43">
        <v>1</v>
      </c>
      <c r="D3084" s="44" t="s">
        <v>26</v>
      </c>
      <c r="E3084" s="45">
        <v>7770</v>
      </c>
      <c r="F3084" s="45">
        <v>7770</v>
      </c>
      <c r="G3084" s="46">
        <v>233.1</v>
      </c>
      <c r="H3084" s="46">
        <v>3.8</v>
      </c>
      <c r="I3084" s="46">
        <v>6</v>
      </c>
      <c r="J3084" s="47">
        <v>3.0272E-2</v>
      </c>
      <c r="K3084" s="46">
        <v>3.8</v>
      </c>
      <c r="L3084" s="46">
        <v>6</v>
      </c>
      <c r="M3084" s="47">
        <v>3.0272E-2</v>
      </c>
      <c r="N3084" s="48" t="s">
        <v>4087</v>
      </c>
      <c r="O3084" s="49">
        <v>85</v>
      </c>
      <c r="P3084" s="49">
        <v>8528</v>
      </c>
      <c r="Q3084" s="49" t="s">
        <v>100</v>
      </c>
      <c r="R3084" s="50">
        <v>0.03</v>
      </c>
      <c r="S3084" s="51" t="s">
        <v>47</v>
      </c>
      <c r="T3084" s="27" t="str">
        <f>VLOOKUP(S3084,[1]Страна!$A$2:$B$246,2,0)</f>
        <v>РОССИЯ</v>
      </c>
      <c r="W3084" s="34"/>
      <c r="X3084" s="35"/>
      <c r="Y3084" s="35"/>
      <c r="Z3084" s="36"/>
      <c r="AA3084" s="37"/>
      <c r="AB3084" s="38"/>
      <c r="AC3084" s="39"/>
    </row>
    <row r="3085" spans="1:29" ht="10.5" customHeight="1">
      <c r="A3085" s="41">
        <v>238714</v>
      </c>
      <c r="B3085" s="42" t="s">
        <v>4088</v>
      </c>
      <c r="C3085" s="43">
        <v>2</v>
      </c>
      <c r="D3085" s="44" t="s">
        <v>26</v>
      </c>
      <c r="E3085" s="45">
        <v>7519</v>
      </c>
      <c r="F3085" s="45">
        <v>15038</v>
      </c>
      <c r="G3085" s="46">
        <v>451.14</v>
      </c>
      <c r="H3085" s="46">
        <v>3.15</v>
      </c>
      <c r="I3085" s="46">
        <v>5</v>
      </c>
      <c r="J3085" s="47">
        <v>2.8875000000000001E-2</v>
      </c>
      <c r="K3085" s="46">
        <v>6.3</v>
      </c>
      <c r="L3085" s="46">
        <v>10</v>
      </c>
      <c r="M3085" s="47">
        <v>5.7750000000000003E-2</v>
      </c>
      <c r="N3085" s="48" t="s">
        <v>4089</v>
      </c>
      <c r="O3085" s="49">
        <v>85</v>
      </c>
      <c r="P3085" s="49">
        <v>8528</v>
      </c>
      <c r="Q3085" s="49" t="s">
        <v>100</v>
      </c>
      <c r="R3085" s="50">
        <v>0.03</v>
      </c>
      <c r="S3085" s="51" t="s">
        <v>47</v>
      </c>
      <c r="T3085" s="27" t="str">
        <f>VLOOKUP(S3085,[1]Страна!$A$2:$B$246,2,0)</f>
        <v>РОССИЯ</v>
      </c>
      <c r="W3085" s="40"/>
      <c r="X3085" s="35"/>
      <c r="Y3085" s="35"/>
      <c r="Z3085" s="36"/>
      <c r="AA3085" s="37"/>
      <c r="AB3085" s="38"/>
      <c r="AC3085" s="39"/>
    </row>
    <row r="3086" spans="1:29" ht="10.5" customHeight="1">
      <c r="A3086" s="25">
        <v>230263</v>
      </c>
      <c r="B3086" s="26" t="s">
        <v>4090</v>
      </c>
      <c r="C3086" s="27">
        <v>1</v>
      </c>
      <c r="D3086" s="27" t="s">
        <v>26</v>
      </c>
      <c r="E3086" s="28">
        <v>9528</v>
      </c>
      <c r="F3086" s="28">
        <v>9528</v>
      </c>
      <c r="G3086" s="28">
        <v>285.83999999999997</v>
      </c>
      <c r="H3086" s="28">
        <v>4.5</v>
      </c>
      <c r="I3086" s="28">
        <v>6</v>
      </c>
      <c r="J3086" s="29">
        <v>2.3601E-2</v>
      </c>
      <c r="K3086" s="28">
        <v>4.5</v>
      </c>
      <c r="L3086" s="28">
        <v>6</v>
      </c>
      <c r="M3086" s="29">
        <v>2.3601E-2</v>
      </c>
      <c r="N3086" s="30">
        <v>4975769444579</v>
      </c>
      <c r="O3086" s="27">
        <v>85</v>
      </c>
      <c r="P3086" s="27">
        <v>8528</v>
      </c>
      <c r="Q3086" s="27" t="s">
        <v>100</v>
      </c>
      <c r="R3086" s="31">
        <v>0.03</v>
      </c>
      <c r="S3086" s="32" t="s">
        <v>47</v>
      </c>
      <c r="T3086" s="27" t="str">
        <f>VLOOKUP(S3086,[1]Страна!$A$2:$B$246,2,0)</f>
        <v>РОССИЯ</v>
      </c>
      <c r="W3086" s="40"/>
      <c r="X3086" s="35"/>
      <c r="Y3086" s="35"/>
      <c r="Z3086" s="36"/>
      <c r="AA3086" s="37"/>
      <c r="AB3086" s="38"/>
      <c r="AC3086" s="39"/>
    </row>
    <row r="3087" spans="1:29" ht="10.5" customHeight="1">
      <c r="A3087" s="25">
        <v>51795</v>
      </c>
      <c r="B3087" s="26" t="s">
        <v>4091</v>
      </c>
      <c r="C3087" s="27">
        <v>1</v>
      </c>
      <c r="D3087" s="27" t="s">
        <v>26</v>
      </c>
      <c r="E3087" s="28">
        <v>12639</v>
      </c>
      <c r="F3087" s="28">
        <v>12639</v>
      </c>
      <c r="G3087" s="28">
        <v>379.16999999999996</v>
      </c>
      <c r="H3087" s="28">
        <v>5.3</v>
      </c>
      <c r="I3087" s="28">
        <v>6.9</v>
      </c>
      <c r="J3087" s="29">
        <v>5.1596999999999997E-2</v>
      </c>
      <c r="K3087" s="28">
        <v>5.3</v>
      </c>
      <c r="L3087" s="28">
        <v>6.9</v>
      </c>
      <c r="M3087" s="29">
        <f>C3087*J3087</f>
        <v>5.1596999999999997E-2</v>
      </c>
      <c r="N3087" s="30">
        <v>4975769422836</v>
      </c>
      <c r="O3087" s="27">
        <v>85</v>
      </c>
      <c r="P3087" s="27">
        <v>8528</v>
      </c>
      <c r="Q3087" s="27" t="s">
        <v>100</v>
      </c>
      <c r="R3087" s="31">
        <f>VLOOKUP(Q3087,[1]Страна!D$1:F$120,2,FALSE)</f>
        <v>0.03</v>
      </c>
      <c r="S3087" s="32" t="s">
        <v>47</v>
      </c>
      <c r="T3087" s="27" t="str">
        <f>VLOOKUP(S3087,[1]Страна!$A$2:$B$246,2,0)</f>
        <v>РОССИЯ</v>
      </c>
      <c r="W3087" s="40"/>
      <c r="X3087" s="35"/>
      <c r="Y3087" s="35"/>
      <c r="Z3087" s="36"/>
      <c r="AA3087" s="37"/>
      <c r="AB3087" s="38"/>
      <c r="AC3087" s="39"/>
    </row>
    <row r="3088" spans="1:29" ht="10.5" customHeight="1">
      <c r="A3088" s="25">
        <v>129658</v>
      </c>
      <c r="B3088" s="26" t="s">
        <v>4092</v>
      </c>
      <c r="C3088" s="27">
        <v>2</v>
      </c>
      <c r="D3088" s="27" t="s">
        <v>26</v>
      </c>
      <c r="E3088" s="28">
        <v>10897</v>
      </c>
      <c r="F3088" s="28">
        <v>21794</v>
      </c>
      <c r="G3088" s="28">
        <v>653.81999999999994</v>
      </c>
      <c r="H3088" s="28">
        <v>5</v>
      </c>
      <c r="I3088" s="28">
        <v>6</v>
      </c>
      <c r="J3088" s="29">
        <v>6.3E-2</v>
      </c>
      <c r="K3088" s="28">
        <v>10</v>
      </c>
      <c r="L3088" s="28">
        <v>12</v>
      </c>
      <c r="M3088" s="29">
        <f>C3088*J3088</f>
        <v>0.126</v>
      </c>
      <c r="N3088" s="30">
        <v>4975769422850</v>
      </c>
      <c r="O3088" s="27">
        <v>85</v>
      </c>
      <c r="P3088" s="27">
        <v>8528</v>
      </c>
      <c r="Q3088" s="27" t="s">
        <v>100</v>
      </c>
      <c r="R3088" s="31">
        <f>VLOOKUP(Q3088,[1]Страна!D$1:F$120,2,FALSE)</f>
        <v>0.03</v>
      </c>
      <c r="S3088" s="32" t="s">
        <v>47</v>
      </c>
      <c r="T3088" s="27" t="str">
        <f>VLOOKUP(S3088,[1]Страна!$A$2:$B$246,2,0)</f>
        <v>РОССИЯ</v>
      </c>
      <c r="W3088" s="34"/>
      <c r="X3088" s="35"/>
      <c r="Y3088" s="35"/>
      <c r="Z3088" s="36"/>
      <c r="AA3088" s="37"/>
      <c r="AB3088" s="38"/>
      <c r="AC3088" s="39"/>
    </row>
    <row r="3089" spans="1:29" ht="10.5" customHeight="1">
      <c r="A3089" s="25">
        <v>50715</v>
      </c>
      <c r="B3089" s="26" t="s">
        <v>4093</v>
      </c>
      <c r="C3089" s="27">
        <v>1</v>
      </c>
      <c r="D3089" s="27" t="s">
        <v>26</v>
      </c>
      <c r="E3089" s="28">
        <v>11314</v>
      </c>
      <c r="F3089" s="28">
        <v>11314</v>
      </c>
      <c r="G3089" s="28">
        <v>339.41999999999996</v>
      </c>
      <c r="H3089" s="28">
        <v>5</v>
      </c>
      <c r="I3089" s="28">
        <v>6</v>
      </c>
      <c r="J3089" s="29">
        <v>6.9776000000000005E-2</v>
      </c>
      <c r="K3089" s="28">
        <v>5</v>
      </c>
      <c r="L3089" s="28">
        <v>6</v>
      </c>
      <c r="M3089" s="29">
        <f>C3089*J3089</f>
        <v>6.9776000000000005E-2</v>
      </c>
      <c r="N3089" s="30">
        <v>4975769423048</v>
      </c>
      <c r="O3089" s="27">
        <v>85</v>
      </c>
      <c r="P3089" s="27">
        <v>8528</v>
      </c>
      <c r="Q3089" s="27" t="s">
        <v>100</v>
      </c>
      <c r="R3089" s="31">
        <f>VLOOKUP(Q3089,[1]Страна!D$1:F$120,2,FALSE)</f>
        <v>0.03</v>
      </c>
      <c r="S3089" s="32" t="s">
        <v>47</v>
      </c>
      <c r="T3089" s="27" t="str">
        <f>VLOOKUP(S3089,[1]Страна!$A$2:$B$246,2,0)</f>
        <v>РОССИЯ</v>
      </c>
      <c r="W3089" s="34"/>
      <c r="X3089" s="35"/>
      <c r="Y3089" s="35"/>
      <c r="Z3089" s="36"/>
      <c r="AA3089" s="37"/>
      <c r="AB3089" s="38"/>
      <c r="AC3089" s="39"/>
    </row>
    <row r="3090" spans="1:29" ht="10.5" customHeight="1">
      <c r="A3090" s="25">
        <v>50716</v>
      </c>
      <c r="B3090" s="26" t="s">
        <v>4094</v>
      </c>
      <c r="C3090" s="27">
        <v>1</v>
      </c>
      <c r="D3090" s="27" t="s">
        <v>26</v>
      </c>
      <c r="E3090" s="28">
        <v>11841</v>
      </c>
      <c r="F3090" s="28">
        <v>11841</v>
      </c>
      <c r="G3090" s="28">
        <v>355.22999999999996</v>
      </c>
      <c r="H3090" s="28">
        <v>5</v>
      </c>
      <c r="I3090" s="28">
        <v>6</v>
      </c>
      <c r="J3090" s="29">
        <v>6.8991999999999998E-2</v>
      </c>
      <c r="K3090" s="28">
        <v>5</v>
      </c>
      <c r="L3090" s="28">
        <v>6</v>
      </c>
      <c r="M3090" s="29">
        <f>C3090*J3090</f>
        <v>6.8991999999999998E-2</v>
      </c>
      <c r="N3090" s="30">
        <v>4975769423970</v>
      </c>
      <c r="O3090" s="27">
        <v>85</v>
      </c>
      <c r="P3090" s="27">
        <v>8528</v>
      </c>
      <c r="Q3090" s="27" t="s">
        <v>100</v>
      </c>
      <c r="R3090" s="31">
        <f>VLOOKUP(Q3090,[1]Страна!D$1:F$120,2,FALSE)</f>
        <v>0.03</v>
      </c>
      <c r="S3090" s="32" t="s">
        <v>47</v>
      </c>
      <c r="T3090" s="27" t="str">
        <f>VLOOKUP(S3090,[1]Страна!$A$2:$B$246,2,0)</f>
        <v>РОССИЯ</v>
      </c>
      <c r="W3090" s="34"/>
      <c r="X3090" s="35"/>
      <c r="Y3090" s="35"/>
      <c r="Z3090" s="36"/>
      <c r="AA3090" s="37"/>
      <c r="AB3090" s="38"/>
      <c r="AC3090" s="39"/>
    </row>
    <row r="3091" spans="1:29" ht="10.5" customHeight="1">
      <c r="A3091" s="41">
        <v>223226</v>
      </c>
      <c r="B3091" s="42" t="s">
        <v>4095</v>
      </c>
      <c r="C3091" s="43">
        <v>1</v>
      </c>
      <c r="D3091" s="44" t="s">
        <v>26</v>
      </c>
      <c r="E3091" s="45">
        <v>10482</v>
      </c>
      <c r="F3091" s="45">
        <v>10482</v>
      </c>
      <c r="G3091" s="46">
        <v>314.45999999999998</v>
      </c>
      <c r="H3091" s="46">
        <v>10</v>
      </c>
      <c r="I3091" s="46">
        <v>12</v>
      </c>
      <c r="J3091" s="47">
        <v>5.7829999999999999E-2</v>
      </c>
      <c r="K3091" s="46">
        <v>10</v>
      </c>
      <c r="L3091" s="46">
        <v>12</v>
      </c>
      <c r="M3091" s="47">
        <v>5.7829999999999999E-2</v>
      </c>
      <c r="N3091" s="48" t="s">
        <v>4096</v>
      </c>
      <c r="O3091" s="49">
        <v>85</v>
      </c>
      <c r="P3091" s="49">
        <v>8528</v>
      </c>
      <c r="Q3091" s="49" t="s">
        <v>100</v>
      </c>
      <c r="R3091" s="50">
        <v>0.03</v>
      </c>
      <c r="S3091" s="51" t="s">
        <v>47</v>
      </c>
      <c r="T3091" s="27" t="str">
        <f>VLOOKUP(S3091,[1]Страна!$A$2:$B$246,2,0)</f>
        <v>РОССИЯ</v>
      </c>
      <c r="W3091" s="34"/>
      <c r="X3091" s="35"/>
      <c r="Y3091" s="35"/>
      <c r="Z3091" s="36"/>
      <c r="AA3091" s="37"/>
      <c r="AB3091" s="38"/>
      <c r="AC3091" s="39"/>
    </row>
    <row r="3092" spans="1:29" ht="10.5" customHeight="1">
      <c r="A3092" s="25">
        <v>230194</v>
      </c>
      <c r="B3092" s="26" t="s">
        <v>4097</v>
      </c>
      <c r="C3092" s="27">
        <v>2</v>
      </c>
      <c r="D3092" s="27" t="s">
        <v>26</v>
      </c>
      <c r="E3092" s="28">
        <v>11144</v>
      </c>
      <c r="F3092" s="28">
        <v>22288</v>
      </c>
      <c r="G3092" s="28">
        <v>668.64</v>
      </c>
      <c r="H3092" s="28">
        <v>4.7</v>
      </c>
      <c r="I3092" s="28">
        <v>5.7</v>
      </c>
      <c r="J3092" s="29">
        <v>0.03</v>
      </c>
      <c r="K3092" s="28">
        <v>9.4</v>
      </c>
      <c r="L3092" s="28">
        <v>11.4</v>
      </c>
      <c r="M3092" s="29">
        <f>C3092*J3092</f>
        <v>0.06</v>
      </c>
      <c r="N3092" s="30">
        <v>4975769444593</v>
      </c>
      <c r="O3092" s="27">
        <v>85</v>
      </c>
      <c r="P3092" s="27">
        <v>8528</v>
      </c>
      <c r="Q3092" s="27" t="s">
        <v>100</v>
      </c>
      <c r="R3092" s="31">
        <f>VLOOKUP(Q3092,[1]Страна!D$1:F$120,2,FALSE)</f>
        <v>0.03</v>
      </c>
      <c r="S3092" s="32" t="s">
        <v>47</v>
      </c>
      <c r="T3092" s="27" t="str">
        <f>VLOOKUP(S3092,[1]Страна!$A$2:$B$246,2,0)</f>
        <v>РОССИЯ</v>
      </c>
      <c r="W3092" s="40"/>
      <c r="X3092" s="35"/>
      <c r="Y3092" s="35"/>
      <c r="Z3092" s="36"/>
      <c r="AA3092" s="37"/>
      <c r="AB3092" s="38"/>
      <c r="AC3092" s="39"/>
    </row>
    <row r="3093" spans="1:29" ht="10.5" customHeight="1">
      <c r="A3093" s="25">
        <v>237920</v>
      </c>
      <c r="B3093" s="26" t="s">
        <v>4098</v>
      </c>
      <c r="C3093" s="27">
        <v>8</v>
      </c>
      <c r="D3093" s="27" t="s">
        <v>26</v>
      </c>
      <c r="E3093" s="28">
        <v>9426</v>
      </c>
      <c r="F3093" s="28">
        <v>75408</v>
      </c>
      <c r="G3093" s="28">
        <v>2262.2399999999998</v>
      </c>
      <c r="H3093" s="28">
        <v>4.5999999999999996</v>
      </c>
      <c r="I3093" s="28">
        <v>6</v>
      </c>
      <c r="J3093" s="29">
        <v>5.7829999999999999E-2</v>
      </c>
      <c r="K3093" s="28">
        <v>36.799999999999997</v>
      </c>
      <c r="L3093" s="28">
        <v>48</v>
      </c>
      <c r="M3093" s="29">
        <v>0.46264</v>
      </c>
      <c r="N3093" s="30" t="s">
        <v>4099</v>
      </c>
      <c r="O3093" s="27">
        <v>85</v>
      </c>
      <c r="P3093" s="27">
        <v>8528</v>
      </c>
      <c r="Q3093" s="27" t="s">
        <v>100</v>
      </c>
      <c r="R3093" s="31">
        <f>VLOOKUP(Q3093,[1]Страна!D$1:F$120,2,FALSE)</f>
        <v>0.03</v>
      </c>
      <c r="S3093" s="32" t="s">
        <v>47</v>
      </c>
      <c r="T3093" s="27" t="str">
        <f>VLOOKUP(S3093,[1]Страна!$A$2:$B$246,2,0)</f>
        <v>РОССИЯ</v>
      </c>
      <c r="W3093" s="34"/>
      <c r="X3093" s="35"/>
      <c r="Y3093" s="35"/>
      <c r="Z3093" s="36"/>
      <c r="AA3093" s="37"/>
      <c r="AB3093" s="38"/>
      <c r="AC3093" s="39"/>
    </row>
    <row r="3094" spans="1:29" ht="10.5" customHeight="1">
      <c r="A3094" s="25">
        <v>230195</v>
      </c>
      <c r="B3094" s="26" t="s">
        <v>4100</v>
      </c>
      <c r="C3094" s="27">
        <v>1</v>
      </c>
      <c r="D3094" s="27" t="s">
        <v>26</v>
      </c>
      <c r="E3094" s="28">
        <v>13022</v>
      </c>
      <c r="F3094" s="28">
        <v>13022</v>
      </c>
      <c r="G3094" s="28">
        <v>390.65999999999997</v>
      </c>
      <c r="H3094" s="28">
        <v>4.5999999999999996</v>
      </c>
      <c r="I3094" s="28">
        <v>6</v>
      </c>
      <c r="J3094" s="29">
        <v>5.824E-2</v>
      </c>
      <c r="K3094" s="28">
        <v>4.5999999999999996</v>
      </c>
      <c r="L3094" s="28">
        <v>6</v>
      </c>
      <c r="M3094" s="29">
        <f>C3094*J3094</f>
        <v>5.824E-2</v>
      </c>
      <c r="N3094" s="30">
        <v>4975769444609</v>
      </c>
      <c r="O3094" s="27">
        <v>85</v>
      </c>
      <c r="P3094" s="27">
        <v>8528</v>
      </c>
      <c r="Q3094" s="27" t="s">
        <v>100</v>
      </c>
      <c r="R3094" s="31">
        <f>VLOOKUP(Q3094,[1]Страна!D$1:F$120,2,FALSE)</f>
        <v>0.03</v>
      </c>
      <c r="S3094" s="32" t="s">
        <v>47</v>
      </c>
      <c r="T3094" s="27" t="str">
        <f>VLOOKUP(S3094,[1]Страна!$A$2:$B$246,2,0)</f>
        <v>РОССИЯ</v>
      </c>
      <c r="W3094" s="34"/>
      <c r="X3094" s="35"/>
      <c r="Y3094" s="35"/>
      <c r="Z3094" s="36"/>
      <c r="AA3094" s="37"/>
      <c r="AB3094" s="38"/>
      <c r="AC3094" s="39"/>
    </row>
    <row r="3095" spans="1:29" ht="10.5" customHeight="1">
      <c r="A3095" s="25">
        <v>61055</v>
      </c>
      <c r="B3095" s="26" t="s">
        <v>4101</v>
      </c>
      <c r="C3095" s="27">
        <v>1</v>
      </c>
      <c r="D3095" s="27" t="s">
        <v>26</v>
      </c>
      <c r="E3095" s="28">
        <v>19865</v>
      </c>
      <c r="F3095" s="28">
        <v>19865</v>
      </c>
      <c r="G3095" s="28">
        <v>595.94999999999993</v>
      </c>
      <c r="H3095" s="28">
        <v>8.5</v>
      </c>
      <c r="I3095" s="28">
        <v>9.5</v>
      </c>
      <c r="J3095" s="29">
        <v>0.11271</v>
      </c>
      <c r="K3095" s="28">
        <v>8.5</v>
      </c>
      <c r="L3095" s="28">
        <v>9.5</v>
      </c>
      <c r="M3095" s="29">
        <f>C3095*J3095</f>
        <v>0.11271</v>
      </c>
      <c r="N3095" s="30">
        <v>4975769422898</v>
      </c>
      <c r="O3095" s="27">
        <v>85</v>
      </c>
      <c r="P3095" s="27">
        <v>8528</v>
      </c>
      <c r="Q3095" s="27" t="s">
        <v>100</v>
      </c>
      <c r="R3095" s="31">
        <f>VLOOKUP(Q3095,[1]Страна!D$1:F$120,2,FALSE)</f>
        <v>0.03</v>
      </c>
      <c r="S3095" s="32" t="s">
        <v>47</v>
      </c>
      <c r="T3095" s="27" t="str">
        <f>VLOOKUP(S3095,[1]Страна!$A$2:$B$246,2,0)</f>
        <v>РОССИЯ</v>
      </c>
      <c r="W3095" s="34"/>
      <c r="X3095" s="35"/>
      <c r="Y3095" s="35"/>
      <c r="Z3095" s="36"/>
      <c r="AA3095" s="37"/>
      <c r="AB3095" s="38"/>
      <c r="AC3095" s="39"/>
    </row>
    <row r="3096" spans="1:29" ht="10.5" customHeight="1">
      <c r="A3096" s="25">
        <v>51797</v>
      </c>
      <c r="B3096" s="26" t="s">
        <v>4102</v>
      </c>
      <c r="C3096" s="27">
        <v>1</v>
      </c>
      <c r="D3096" s="27" t="s">
        <v>26</v>
      </c>
      <c r="E3096" s="28">
        <v>19025</v>
      </c>
      <c r="F3096" s="28">
        <v>19025</v>
      </c>
      <c r="G3096" s="28">
        <v>570.75</v>
      </c>
      <c r="H3096" s="28">
        <v>9.8000000000000007</v>
      </c>
      <c r="I3096" s="28">
        <v>11.5</v>
      </c>
      <c r="J3096" s="29">
        <v>0.12064</v>
      </c>
      <c r="K3096" s="28">
        <v>9.8000000000000007</v>
      </c>
      <c r="L3096" s="28">
        <v>11.5</v>
      </c>
      <c r="M3096" s="29">
        <f>C3096*J3096</f>
        <v>0.12064</v>
      </c>
      <c r="N3096" s="30">
        <v>4975769424007</v>
      </c>
      <c r="O3096" s="27">
        <v>85</v>
      </c>
      <c r="P3096" s="27">
        <v>8528</v>
      </c>
      <c r="Q3096" s="27" t="s">
        <v>100</v>
      </c>
      <c r="R3096" s="31">
        <f>VLOOKUP(Q3096,[1]Страна!D$1:F$120,2,FALSE)</f>
        <v>0.03</v>
      </c>
      <c r="S3096" s="32" t="s">
        <v>47</v>
      </c>
      <c r="T3096" s="27" t="str">
        <f>VLOOKUP(S3096,[1]Страна!$A$2:$B$246,2,0)</f>
        <v>РОССИЯ</v>
      </c>
      <c r="W3096" s="34"/>
      <c r="X3096" s="35"/>
      <c r="Y3096" s="35"/>
      <c r="Z3096" s="36"/>
      <c r="AA3096" s="37"/>
      <c r="AB3096" s="38"/>
      <c r="AC3096" s="39"/>
    </row>
    <row r="3097" spans="1:29" ht="10.5" customHeight="1">
      <c r="A3097" s="25">
        <v>129160</v>
      </c>
      <c r="B3097" s="26" t="s">
        <v>4103</v>
      </c>
      <c r="C3097" s="27">
        <v>1</v>
      </c>
      <c r="D3097" s="27" t="s">
        <v>26</v>
      </c>
      <c r="E3097" s="28">
        <v>18377</v>
      </c>
      <c r="F3097" s="28">
        <v>18377</v>
      </c>
      <c r="G3097" s="28">
        <v>551.30999999999995</v>
      </c>
      <c r="H3097" s="28">
        <v>9.8000000000000007</v>
      </c>
      <c r="I3097" s="28">
        <v>11</v>
      </c>
      <c r="J3097" s="29">
        <v>0.11136</v>
      </c>
      <c r="K3097" s="28">
        <v>9.8000000000000007</v>
      </c>
      <c r="L3097" s="28">
        <v>11</v>
      </c>
      <c r="M3097" s="29">
        <f>C3097*J3097</f>
        <v>0.11136</v>
      </c>
      <c r="N3097" s="30">
        <v>4975769422911</v>
      </c>
      <c r="O3097" s="27">
        <v>85</v>
      </c>
      <c r="P3097" s="27">
        <v>8528</v>
      </c>
      <c r="Q3097" s="27" t="s">
        <v>100</v>
      </c>
      <c r="R3097" s="31">
        <f>VLOOKUP(Q3097,[1]Страна!D$1:F$120,2,FALSE)</f>
        <v>0.03</v>
      </c>
      <c r="S3097" s="32" t="s">
        <v>47</v>
      </c>
      <c r="T3097" s="27" t="str">
        <f>VLOOKUP(S3097,[1]Страна!$A$2:$B$246,2,0)</f>
        <v>РОССИЯ</v>
      </c>
      <c r="W3097" s="34"/>
      <c r="X3097" s="35"/>
      <c r="Y3097" s="35"/>
      <c r="Z3097" s="36"/>
      <c r="AA3097" s="37"/>
      <c r="AB3097" s="38"/>
      <c r="AC3097" s="39"/>
    </row>
    <row r="3098" spans="1:29" ht="10.5" customHeight="1">
      <c r="A3098" s="25">
        <v>51730</v>
      </c>
      <c r="B3098" s="26" t="s">
        <v>4104</v>
      </c>
      <c r="C3098" s="27">
        <v>1</v>
      </c>
      <c r="D3098" s="27" t="s">
        <v>26</v>
      </c>
      <c r="E3098" s="28">
        <v>21534</v>
      </c>
      <c r="F3098" s="28">
        <v>21534</v>
      </c>
      <c r="G3098" s="28">
        <v>646.02</v>
      </c>
      <c r="H3098" s="28">
        <v>9.8000000000000007</v>
      </c>
      <c r="I3098" s="28">
        <v>11.5</v>
      </c>
      <c r="J3098" s="29">
        <v>0.12064</v>
      </c>
      <c r="K3098" s="28">
        <v>9.8000000000000007</v>
      </c>
      <c r="L3098" s="28">
        <v>11.5</v>
      </c>
      <c r="M3098" s="29">
        <f>C3098*J3098</f>
        <v>0.12064</v>
      </c>
      <c r="N3098" s="30">
        <v>4975769424014</v>
      </c>
      <c r="O3098" s="27">
        <v>85</v>
      </c>
      <c r="P3098" s="27">
        <v>8528</v>
      </c>
      <c r="Q3098" s="27" t="s">
        <v>100</v>
      </c>
      <c r="R3098" s="31">
        <f>VLOOKUP(Q3098,[1]Страна!D$1:F$120,2,FALSE)</f>
        <v>0.03</v>
      </c>
      <c r="S3098" s="32" t="s">
        <v>47</v>
      </c>
      <c r="T3098" s="27" t="str">
        <f>VLOOKUP(S3098,[1]Страна!$A$2:$B$246,2,0)</f>
        <v>РОССИЯ</v>
      </c>
      <c r="W3098" s="34"/>
      <c r="X3098" s="35"/>
      <c r="Y3098" s="35"/>
      <c r="Z3098" s="36"/>
      <c r="AA3098" s="37"/>
      <c r="AB3098" s="38"/>
      <c r="AC3098" s="39"/>
    </row>
    <row r="3099" spans="1:29" ht="10.5" customHeight="1">
      <c r="A3099" s="41">
        <v>222933</v>
      </c>
      <c r="B3099" s="42" t="s">
        <v>4105</v>
      </c>
      <c r="C3099" s="43">
        <v>1</v>
      </c>
      <c r="D3099" s="44" t="s">
        <v>26</v>
      </c>
      <c r="E3099" s="45">
        <v>17620</v>
      </c>
      <c r="F3099" s="45">
        <v>17620</v>
      </c>
      <c r="G3099" s="46">
        <v>528.6</v>
      </c>
      <c r="H3099" s="46">
        <v>9</v>
      </c>
      <c r="I3099" s="46">
        <v>13</v>
      </c>
      <c r="J3099" s="47">
        <v>9.4640000000000002E-2</v>
      </c>
      <c r="K3099" s="46">
        <v>9</v>
      </c>
      <c r="L3099" s="46">
        <v>13</v>
      </c>
      <c r="M3099" s="47">
        <v>9.4640000000000002E-2</v>
      </c>
      <c r="N3099" s="48" t="s">
        <v>4106</v>
      </c>
      <c r="O3099" s="49">
        <v>85</v>
      </c>
      <c r="P3099" s="49">
        <v>8528</v>
      </c>
      <c r="Q3099" s="49" t="s">
        <v>100</v>
      </c>
      <c r="R3099" s="50">
        <v>0.03</v>
      </c>
      <c r="S3099" s="51" t="s">
        <v>47</v>
      </c>
      <c r="T3099" s="27" t="str">
        <f>VLOOKUP(S3099,[1]Страна!$A$2:$B$246,2,0)</f>
        <v>РОССИЯ</v>
      </c>
      <c r="W3099" s="34"/>
      <c r="X3099" s="35"/>
      <c r="Y3099" s="35"/>
      <c r="Z3099" s="36"/>
      <c r="AA3099" s="37"/>
      <c r="AB3099" s="38"/>
      <c r="AC3099" s="39"/>
    </row>
    <row r="3100" spans="1:29" ht="10.5" customHeight="1">
      <c r="A3100" s="25">
        <v>222934</v>
      </c>
      <c r="B3100" s="26" t="s">
        <v>4107</v>
      </c>
      <c r="C3100" s="27">
        <v>3</v>
      </c>
      <c r="D3100" s="27" t="s">
        <v>26</v>
      </c>
      <c r="E3100" s="28">
        <v>21293</v>
      </c>
      <c r="F3100" s="28">
        <v>63879</v>
      </c>
      <c r="G3100" s="28">
        <v>1916.37</v>
      </c>
      <c r="H3100" s="28">
        <v>8.5</v>
      </c>
      <c r="I3100" s="28">
        <v>12.5</v>
      </c>
      <c r="J3100" s="29">
        <v>9.4640000000000002E-2</v>
      </c>
      <c r="K3100" s="28">
        <v>25.5</v>
      </c>
      <c r="L3100" s="28">
        <v>37.5</v>
      </c>
      <c r="M3100" s="29">
        <f>C3100*J3100</f>
        <v>0.28392000000000001</v>
      </c>
      <c r="N3100" s="30">
        <v>0</v>
      </c>
      <c r="O3100" s="27">
        <v>85</v>
      </c>
      <c r="P3100" s="27">
        <v>8528</v>
      </c>
      <c r="Q3100" s="27" t="s">
        <v>100</v>
      </c>
      <c r="R3100" s="31">
        <f>VLOOKUP(Q3100,[1]Страна!D$1:F$120,2,FALSE)</f>
        <v>0.03</v>
      </c>
      <c r="S3100" s="32" t="s">
        <v>47</v>
      </c>
      <c r="T3100" s="27" t="str">
        <f>VLOOKUP(S3100,[1]Страна!$A$2:$B$246,2,0)</f>
        <v>РОССИЯ</v>
      </c>
      <c r="W3100" s="40"/>
      <c r="X3100" s="35"/>
      <c r="Y3100" s="35"/>
      <c r="Z3100" s="36"/>
      <c r="AA3100" s="37"/>
      <c r="AB3100" s="38"/>
      <c r="AC3100" s="39"/>
    </row>
    <row r="3101" spans="1:29" ht="10.5" customHeight="1">
      <c r="A3101" s="25">
        <v>230196</v>
      </c>
      <c r="B3101" s="26" t="s">
        <v>4108</v>
      </c>
      <c r="C3101" s="27">
        <v>1</v>
      </c>
      <c r="D3101" s="27" t="s">
        <v>26</v>
      </c>
      <c r="E3101" s="28">
        <v>16787</v>
      </c>
      <c r="F3101" s="28">
        <v>16787</v>
      </c>
      <c r="G3101" s="28">
        <v>503.60999999999996</v>
      </c>
      <c r="H3101" s="28">
        <v>13.5</v>
      </c>
      <c r="I3101" s="28">
        <v>15</v>
      </c>
      <c r="J3101" s="29">
        <v>7.4999999999999997E-2</v>
      </c>
      <c r="K3101" s="28">
        <v>13.5</v>
      </c>
      <c r="L3101" s="28">
        <v>15</v>
      </c>
      <c r="M3101" s="29">
        <v>7.4999999999999997E-2</v>
      </c>
      <c r="N3101" s="30" t="s">
        <v>4109</v>
      </c>
      <c r="O3101" s="27">
        <v>85</v>
      </c>
      <c r="P3101" s="27">
        <v>8528</v>
      </c>
      <c r="Q3101" s="27" t="s">
        <v>100</v>
      </c>
      <c r="R3101" s="31">
        <f>VLOOKUP(Q3101,[1]Страна!D$1:F$120,2,FALSE)</f>
        <v>0.03</v>
      </c>
      <c r="S3101" s="32" t="s">
        <v>47</v>
      </c>
      <c r="T3101" s="27" t="str">
        <f>VLOOKUP(S3101,[1]Страна!$A$2:$B$246,2,0)</f>
        <v>РОССИЯ</v>
      </c>
      <c r="W3101" s="34"/>
      <c r="X3101" s="35"/>
      <c r="Y3101" s="35"/>
      <c r="Z3101" s="36"/>
      <c r="AA3101" s="37"/>
      <c r="AB3101" s="38"/>
      <c r="AC3101" s="39"/>
    </row>
    <row r="3102" spans="1:29" ht="10.5" customHeight="1">
      <c r="A3102" s="25">
        <v>230197</v>
      </c>
      <c r="B3102" s="26" t="s">
        <v>4110</v>
      </c>
      <c r="C3102" s="27">
        <v>2</v>
      </c>
      <c r="D3102" s="27" t="s">
        <v>26</v>
      </c>
      <c r="E3102" s="28">
        <v>21454</v>
      </c>
      <c r="F3102" s="28">
        <v>42908</v>
      </c>
      <c r="G3102" s="28">
        <v>1287.24</v>
      </c>
      <c r="H3102" s="28">
        <v>8.5</v>
      </c>
      <c r="I3102" s="28">
        <v>10</v>
      </c>
      <c r="J3102" s="29">
        <v>9.887E-2</v>
      </c>
      <c r="K3102" s="28">
        <v>17</v>
      </c>
      <c r="L3102" s="28">
        <v>20</v>
      </c>
      <c r="M3102" s="29">
        <f>C3102*J3102</f>
        <v>0.19774</v>
      </c>
      <c r="N3102" s="30">
        <v>4975769444623</v>
      </c>
      <c r="O3102" s="27">
        <v>85</v>
      </c>
      <c r="P3102" s="27">
        <v>8528</v>
      </c>
      <c r="Q3102" s="27" t="s">
        <v>100</v>
      </c>
      <c r="R3102" s="31">
        <f>VLOOKUP(Q3102,[1]Страна!D$1:F$120,2,FALSE)</f>
        <v>0.03</v>
      </c>
      <c r="S3102" s="32" t="s">
        <v>47</v>
      </c>
      <c r="T3102" s="27" t="str">
        <f>VLOOKUP(S3102,[1]Страна!$A$2:$B$246,2,0)</f>
        <v>РОССИЯ</v>
      </c>
      <c r="W3102" s="34"/>
      <c r="X3102" s="35"/>
      <c r="Y3102" s="35"/>
      <c r="Z3102" s="36"/>
      <c r="AA3102" s="37"/>
      <c r="AB3102" s="38"/>
      <c r="AC3102" s="39"/>
    </row>
    <row r="3103" spans="1:29" ht="10.5" customHeight="1">
      <c r="A3103" s="25">
        <v>59979</v>
      </c>
      <c r="B3103" s="26" t="s">
        <v>4111</v>
      </c>
      <c r="C3103" s="27">
        <v>1</v>
      </c>
      <c r="D3103" s="27" t="s">
        <v>26</v>
      </c>
      <c r="E3103" s="28">
        <v>29469</v>
      </c>
      <c r="F3103" s="28">
        <v>29469</v>
      </c>
      <c r="G3103" s="28">
        <v>884.06999999999994</v>
      </c>
      <c r="H3103" s="28">
        <v>11.7</v>
      </c>
      <c r="I3103" s="28">
        <v>13.5</v>
      </c>
      <c r="J3103" s="29">
        <v>0.153504</v>
      </c>
      <c r="K3103" s="28">
        <v>11.7</v>
      </c>
      <c r="L3103" s="28">
        <v>13.5</v>
      </c>
      <c r="M3103" s="29">
        <f>C3103*J3103</f>
        <v>0.153504</v>
      </c>
      <c r="N3103" s="30">
        <v>4975769422928</v>
      </c>
      <c r="O3103" s="27">
        <v>85</v>
      </c>
      <c r="P3103" s="27">
        <v>8528</v>
      </c>
      <c r="Q3103" s="27" t="s">
        <v>100</v>
      </c>
      <c r="R3103" s="31">
        <f>VLOOKUP(Q3103,[1]Страна!D$1:F$120,2,FALSE)</f>
        <v>0.03</v>
      </c>
      <c r="S3103" s="32" t="s">
        <v>47</v>
      </c>
      <c r="T3103" s="27" t="str">
        <f>VLOOKUP(S3103,[1]Страна!$A$2:$B$246,2,0)</f>
        <v>РОССИЯ</v>
      </c>
      <c r="W3103" s="34"/>
      <c r="X3103" s="35"/>
      <c r="Y3103" s="35"/>
      <c r="Z3103" s="36"/>
      <c r="AA3103" s="37"/>
      <c r="AB3103" s="38"/>
      <c r="AC3103" s="39"/>
    </row>
    <row r="3104" spans="1:29" ht="10.5" customHeight="1">
      <c r="A3104" s="25">
        <v>40175</v>
      </c>
      <c r="B3104" s="26" t="s">
        <v>4112</v>
      </c>
      <c r="C3104" s="27">
        <v>1</v>
      </c>
      <c r="D3104" s="27" t="s">
        <v>26</v>
      </c>
      <c r="E3104" s="28">
        <v>32826</v>
      </c>
      <c r="F3104" s="28">
        <v>32826</v>
      </c>
      <c r="G3104" s="28">
        <v>984.78</v>
      </c>
      <c r="H3104" s="28">
        <v>13.5</v>
      </c>
      <c r="I3104" s="28">
        <v>20</v>
      </c>
      <c r="J3104" s="29">
        <v>0.19961499999999999</v>
      </c>
      <c r="K3104" s="28">
        <v>13.5</v>
      </c>
      <c r="L3104" s="28">
        <v>20</v>
      </c>
      <c r="M3104" s="29">
        <f>C3104*J3104</f>
        <v>0.19961499999999999</v>
      </c>
      <c r="N3104" s="30">
        <v>4975769422935</v>
      </c>
      <c r="O3104" s="27">
        <v>85</v>
      </c>
      <c r="P3104" s="27">
        <v>8528</v>
      </c>
      <c r="Q3104" s="27" t="s">
        <v>100</v>
      </c>
      <c r="R3104" s="31">
        <f>VLOOKUP(Q3104,[1]Страна!D$1:F$120,2,FALSE)</f>
        <v>0.03</v>
      </c>
      <c r="S3104" s="32" t="s">
        <v>47</v>
      </c>
      <c r="T3104" s="27" t="str">
        <f>VLOOKUP(S3104,[1]Страна!$A$2:$B$246,2,0)</f>
        <v>РОССИЯ</v>
      </c>
      <c r="W3104" s="34"/>
      <c r="X3104" s="35"/>
      <c r="Y3104" s="35"/>
      <c r="Z3104" s="36"/>
      <c r="AA3104" s="37"/>
      <c r="AB3104" s="38"/>
      <c r="AC3104" s="39"/>
    </row>
    <row r="3105" spans="1:29" ht="10.5" customHeight="1">
      <c r="A3105" s="25">
        <v>230265</v>
      </c>
      <c r="B3105" s="26" t="s">
        <v>4113</v>
      </c>
      <c r="C3105" s="27">
        <v>1</v>
      </c>
      <c r="D3105" s="27" t="s">
        <v>26</v>
      </c>
      <c r="E3105" s="28">
        <v>27693</v>
      </c>
      <c r="F3105" s="28">
        <v>27693</v>
      </c>
      <c r="G3105" s="28">
        <v>830.79</v>
      </c>
      <c r="H3105" s="28">
        <v>13.8</v>
      </c>
      <c r="I3105" s="28">
        <v>15</v>
      </c>
      <c r="J3105" s="29">
        <v>0.14438000000000001</v>
      </c>
      <c r="K3105" s="28">
        <v>13.8</v>
      </c>
      <c r="L3105" s="28">
        <v>15</v>
      </c>
      <c r="M3105" s="29">
        <f>C3105*J3105</f>
        <v>0.14438000000000001</v>
      </c>
      <c r="N3105" s="30">
        <v>4975769444630</v>
      </c>
      <c r="O3105" s="27">
        <v>85</v>
      </c>
      <c r="P3105" s="27">
        <v>8528</v>
      </c>
      <c r="Q3105" s="27" t="s">
        <v>100</v>
      </c>
      <c r="R3105" s="31">
        <f>VLOOKUP(Q3105,[1]Страна!D$1:F$120,2,FALSE)</f>
        <v>0.03</v>
      </c>
      <c r="S3105" s="32" t="s">
        <v>47</v>
      </c>
      <c r="T3105" s="27" t="str">
        <f>VLOOKUP(S3105,[1]Страна!$A$2:$B$246,2,0)</f>
        <v>РОССИЯ</v>
      </c>
      <c r="W3105" s="34"/>
      <c r="X3105" s="35"/>
      <c r="Y3105" s="35"/>
      <c r="Z3105" s="36"/>
      <c r="AA3105" s="37"/>
      <c r="AB3105" s="38"/>
      <c r="AC3105" s="39"/>
    </row>
    <row r="3106" spans="1:29" ht="10.5" customHeight="1">
      <c r="A3106" s="25" t="s">
        <v>4114</v>
      </c>
      <c r="B3106" s="26" t="s">
        <v>4115</v>
      </c>
      <c r="C3106" s="27"/>
      <c r="D3106" s="27"/>
      <c r="E3106" s="28"/>
      <c r="F3106" s="28"/>
      <c r="G3106" s="28"/>
      <c r="H3106" s="28">
        <v>10.4</v>
      </c>
      <c r="I3106" s="28">
        <v>13.5</v>
      </c>
      <c r="J3106" s="29">
        <v>0.12064</v>
      </c>
      <c r="K3106" s="28"/>
      <c r="L3106" s="28"/>
      <c r="M3106" s="29">
        <v>0.12064</v>
      </c>
      <c r="N3106" s="30"/>
      <c r="O3106" s="27">
        <v>85</v>
      </c>
      <c r="P3106" s="27">
        <v>8528</v>
      </c>
      <c r="Q3106" s="27" t="s">
        <v>100</v>
      </c>
      <c r="R3106" s="31">
        <f>VLOOKUP(Q3106,[1]Страна!D$1:F$120,2,FALSE)</f>
        <v>0.03</v>
      </c>
      <c r="S3106" s="32" t="s">
        <v>131</v>
      </c>
      <c r="T3106" s="27" t="str">
        <f>VLOOKUP(S3106,[1]Страна!$A$2:$B$246,2,0)</f>
        <v>КОРЕЯ</v>
      </c>
      <c r="W3106" s="34"/>
      <c r="X3106" s="35"/>
      <c r="Y3106" s="35"/>
      <c r="Z3106" s="36"/>
      <c r="AA3106" s="37"/>
      <c r="AB3106" s="38"/>
      <c r="AC3106" s="39"/>
    </row>
    <row r="3107" spans="1:29" ht="10.5" customHeight="1">
      <c r="A3107" s="25" t="s">
        <v>4116</v>
      </c>
      <c r="B3107" s="26" t="s">
        <v>4117</v>
      </c>
      <c r="C3107" s="27"/>
      <c r="D3107" s="27"/>
      <c r="E3107" s="28"/>
      <c r="F3107" s="28"/>
      <c r="G3107" s="28"/>
      <c r="H3107" s="28">
        <v>14.4</v>
      </c>
      <c r="I3107" s="28">
        <v>20</v>
      </c>
      <c r="J3107" s="29">
        <v>0.153504</v>
      </c>
      <c r="K3107" s="28"/>
      <c r="L3107" s="28"/>
      <c r="M3107" s="29">
        <v>0.19961499999999999</v>
      </c>
      <c r="N3107" s="30"/>
      <c r="O3107" s="27">
        <v>85</v>
      </c>
      <c r="P3107" s="27">
        <v>8528</v>
      </c>
      <c r="Q3107" s="27" t="s">
        <v>100</v>
      </c>
      <c r="R3107" s="31">
        <f>VLOOKUP(Q3107,[1]Страна!D$1:F$120,2,FALSE)</f>
        <v>0.03</v>
      </c>
      <c r="S3107" s="32" t="s">
        <v>131</v>
      </c>
      <c r="T3107" s="27" t="str">
        <f>VLOOKUP(S3107,[1]Страна!$A$2:$B$246,2,0)</f>
        <v>КОРЕЯ</v>
      </c>
      <c r="W3107" s="34"/>
      <c r="X3107" s="35"/>
      <c r="Y3107" s="35"/>
      <c r="Z3107" s="36"/>
      <c r="AA3107" s="37"/>
      <c r="AB3107" s="38"/>
      <c r="AC3107" s="39"/>
    </row>
    <row r="3108" spans="1:29" ht="10.5" customHeight="1">
      <c r="A3108" s="25" t="s">
        <v>4118</v>
      </c>
      <c r="B3108" s="26" t="s">
        <v>4119</v>
      </c>
      <c r="C3108" s="27"/>
      <c r="D3108" s="27"/>
      <c r="E3108" s="28"/>
      <c r="F3108" s="28"/>
      <c r="G3108" s="28"/>
      <c r="H3108" s="28">
        <v>4.7</v>
      </c>
      <c r="I3108" s="28">
        <v>7.2</v>
      </c>
      <c r="J3108" s="29">
        <v>5.824E-2</v>
      </c>
      <c r="K3108" s="28"/>
      <c r="L3108" s="28"/>
      <c r="M3108" s="29">
        <v>5.824E-2</v>
      </c>
      <c r="N3108" s="30"/>
      <c r="O3108" s="27">
        <v>85</v>
      </c>
      <c r="P3108" s="27">
        <v>8528</v>
      </c>
      <c r="Q3108" s="27" t="s">
        <v>100</v>
      </c>
      <c r="R3108" s="31">
        <f>VLOOKUP(Q3108,[1]Страна!D$1:F$120,2,FALSE)</f>
        <v>0.03</v>
      </c>
      <c r="S3108" s="32" t="s">
        <v>131</v>
      </c>
      <c r="T3108" s="27" t="str">
        <f>VLOOKUP(S3108,[1]Страна!$A$2:$B$246,2,0)</f>
        <v>КОРЕЯ</v>
      </c>
      <c r="W3108" s="34"/>
      <c r="X3108" s="35"/>
      <c r="Y3108" s="35"/>
      <c r="Z3108" s="36"/>
      <c r="AA3108" s="37"/>
      <c r="AB3108" s="38"/>
      <c r="AC3108" s="39"/>
    </row>
    <row r="3109" spans="1:29" ht="10.5" customHeight="1">
      <c r="A3109" s="25" t="s">
        <v>4120</v>
      </c>
      <c r="B3109" s="26" t="s">
        <v>4121</v>
      </c>
      <c r="C3109" s="27"/>
      <c r="D3109" s="27"/>
      <c r="E3109" s="28"/>
      <c r="F3109" s="28"/>
      <c r="G3109" s="28"/>
      <c r="H3109" s="28">
        <v>5.9</v>
      </c>
      <c r="I3109" s="28">
        <v>8.5</v>
      </c>
      <c r="J3109" s="29">
        <v>5.824E-2</v>
      </c>
      <c r="K3109" s="28"/>
      <c r="L3109" s="28"/>
      <c r="M3109" s="29">
        <v>5.824E-2</v>
      </c>
      <c r="N3109" s="30"/>
      <c r="O3109" s="27">
        <v>85</v>
      </c>
      <c r="P3109" s="27">
        <v>8528</v>
      </c>
      <c r="Q3109" s="27" t="s">
        <v>100</v>
      </c>
      <c r="R3109" s="31">
        <f>VLOOKUP(Q3109,[1]Страна!D$1:F$120,2,FALSE)</f>
        <v>0.03</v>
      </c>
      <c r="S3109" s="32" t="s">
        <v>131</v>
      </c>
      <c r="T3109" s="27" t="str">
        <f>VLOOKUP(S3109,[1]Страна!$A$2:$B$246,2,0)</f>
        <v>КОРЕЯ</v>
      </c>
      <c r="W3109" s="34"/>
      <c r="X3109" s="35"/>
      <c r="Y3109" s="35"/>
      <c r="Z3109" s="36"/>
      <c r="AA3109" s="37"/>
      <c r="AB3109" s="38"/>
      <c r="AC3109" s="39"/>
    </row>
    <row r="3110" spans="1:29" ht="10.5" customHeight="1">
      <c r="A3110" s="25" t="s">
        <v>4122</v>
      </c>
      <c r="B3110" s="26" t="s">
        <v>4123</v>
      </c>
      <c r="C3110" s="27"/>
      <c r="D3110" s="27"/>
      <c r="E3110" s="28"/>
      <c r="F3110" s="28"/>
      <c r="G3110" s="28"/>
      <c r="H3110" s="28">
        <v>9.5</v>
      </c>
      <c r="I3110" s="28">
        <v>12.3</v>
      </c>
      <c r="J3110" s="29">
        <v>9.4640000000000002E-2</v>
      </c>
      <c r="K3110" s="28"/>
      <c r="L3110" s="28"/>
      <c r="M3110" s="29">
        <v>0.66247999999999996</v>
      </c>
      <c r="N3110" s="30"/>
      <c r="O3110" s="27">
        <v>85</v>
      </c>
      <c r="P3110" s="27">
        <v>8528</v>
      </c>
      <c r="Q3110" s="27" t="s">
        <v>100</v>
      </c>
      <c r="R3110" s="31">
        <f>VLOOKUP(Q3110,[1]Страна!D$1:F$120,2,FALSE)</f>
        <v>0.03</v>
      </c>
      <c r="S3110" s="32" t="s">
        <v>131</v>
      </c>
      <c r="T3110" s="27" t="str">
        <f>VLOOKUP(S3110,[1]Страна!$A$2:$B$246,2,0)</f>
        <v>КОРЕЯ</v>
      </c>
      <c r="W3110" s="34"/>
      <c r="X3110" s="35"/>
      <c r="Y3110" s="35"/>
      <c r="Z3110" s="36"/>
      <c r="AA3110" s="37"/>
      <c r="AB3110" s="38"/>
      <c r="AC3110" s="39"/>
    </row>
    <row r="3111" spans="1:29" ht="10.5" customHeight="1">
      <c r="A3111" s="25">
        <v>39657</v>
      </c>
      <c r="B3111" s="26" t="s">
        <v>4124</v>
      </c>
      <c r="C3111" s="27">
        <v>1</v>
      </c>
      <c r="D3111" s="27" t="s">
        <v>26</v>
      </c>
      <c r="E3111" s="28">
        <v>7344</v>
      </c>
      <c r="F3111" s="28">
        <v>7344</v>
      </c>
      <c r="G3111" s="28">
        <v>220.32</v>
      </c>
      <c r="H3111" s="28">
        <v>2.6</v>
      </c>
      <c r="I3111" s="28">
        <v>5</v>
      </c>
      <c r="J3111" s="29">
        <v>2.964E-2</v>
      </c>
      <c r="K3111" s="28">
        <v>2.6</v>
      </c>
      <c r="L3111" s="28">
        <v>5</v>
      </c>
      <c r="M3111" s="29">
        <f t="shared" ref="M3111:M3117" si="226">C3111*J3111</f>
        <v>2.964E-2</v>
      </c>
      <c r="N3111" s="30">
        <v>8806084195326</v>
      </c>
      <c r="O3111" s="27">
        <v>85</v>
      </c>
      <c r="P3111" s="27">
        <v>8528</v>
      </c>
      <c r="Q3111" s="27" t="s">
        <v>100</v>
      </c>
      <c r="R3111" s="31">
        <f>VLOOKUP(Q3111,[1]Страна!D$1:F$120,2,FALSE)</f>
        <v>0.03</v>
      </c>
      <c r="S3111" s="32" t="s">
        <v>47</v>
      </c>
      <c r="T3111" s="27" t="str">
        <f>VLOOKUP(S3111,[1]Страна!$A$2:$B$246,2,0)</f>
        <v>РОССИЯ</v>
      </c>
      <c r="W3111" s="34"/>
      <c r="X3111" s="35"/>
      <c r="Y3111" s="35"/>
      <c r="Z3111" s="36"/>
      <c r="AA3111" s="37"/>
      <c r="AB3111" s="38"/>
      <c r="AC3111" s="39"/>
    </row>
    <row r="3112" spans="1:29" ht="10.5" customHeight="1">
      <c r="A3112" s="25">
        <v>74468</v>
      </c>
      <c r="B3112" s="26" t="s">
        <v>4125</v>
      </c>
      <c r="C3112" s="27">
        <v>1</v>
      </c>
      <c r="D3112" s="27" t="s">
        <v>26</v>
      </c>
      <c r="E3112" s="28">
        <v>11059</v>
      </c>
      <c r="F3112" s="28">
        <v>11059</v>
      </c>
      <c r="G3112" s="28">
        <v>331.77</v>
      </c>
      <c r="H3112" s="28">
        <v>2.9</v>
      </c>
      <c r="I3112" s="28">
        <v>3.5</v>
      </c>
      <c r="J3112" s="29">
        <v>2.3625E-2</v>
      </c>
      <c r="K3112" s="28">
        <v>2.9</v>
      </c>
      <c r="L3112" s="28">
        <v>3.5</v>
      </c>
      <c r="M3112" s="29">
        <f t="shared" si="226"/>
        <v>2.3625E-2</v>
      </c>
      <c r="N3112" s="30">
        <v>8806087282030</v>
      </c>
      <c r="O3112" s="27">
        <v>85</v>
      </c>
      <c r="P3112" s="27">
        <v>8528</v>
      </c>
      <c r="Q3112" s="27" t="s">
        <v>100</v>
      </c>
      <c r="R3112" s="31">
        <f>VLOOKUP(Q3112,[1]Страна!D$1:F$120,2,FALSE)</f>
        <v>0.03</v>
      </c>
      <c r="S3112" s="32" t="s">
        <v>47</v>
      </c>
      <c r="T3112" s="27" t="str">
        <f>VLOOKUP(S3112,[1]Страна!$A$2:$B$246,2,0)</f>
        <v>РОССИЯ</v>
      </c>
      <c r="W3112" s="34"/>
      <c r="X3112" s="35"/>
      <c r="Y3112" s="35"/>
      <c r="Z3112" s="36"/>
      <c r="AA3112" s="37"/>
      <c r="AB3112" s="38"/>
      <c r="AC3112" s="39"/>
    </row>
    <row r="3113" spans="1:29" ht="10.5" customHeight="1">
      <c r="A3113" s="25">
        <v>219343</v>
      </c>
      <c r="B3113" s="26" t="s">
        <v>4126</v>
      </c>
      <c r="C3113" s="27">
        <v>1</v>
      </c>
      <c r="D3113" s="27" t="s">
        <v>26</v>
      </c>
      <c r="E3113" s="28">
        <v>9376</v>
      </c>
      <c r="F3113" s="28">
        <v>9376</v>
      </c>
      <c r="G3113" s="28">
        <v>281.27999999999997</v>
      </c>
      <c r="H3113" s="28">
        <v>4.5</v>
      </c>
      <c r="I3113" s="28">
        <v>5.2</v>
      </c>
      <c r="J3113" s="29">
        <v>2.7300000000000001E-2</v>
      </c>
      <c r="K3113" s="28">
        <v>4.5</v>
      </c>
      <c r="L3113" s="28">
        <v>5.2</v>
      </c>
      <c r="M3113" s="29">
        <f t="shared" si="226"/>
        <v>2.7300000000000001E-2</v>
      </c>
      <c r="N3113" s="30">
        <v>8806087835595</v>
      </c>
      <c r="O3113" s="27">
        <v>85</v>
      </c>
      <c r="P3113" s="27">
        <v>8528</v>
      </c>
      <c r="Q3113" s="27" t="s">
        <v>100</v>
      </c>
      <c r="R3113" s="31">
        <f>VLOOKUP(Q3113,[1]Страна!D$1:F$120,2,FALSE)</f>
        <v>0.03</v>
      </c>
      <c r="S3113" s="32" t="s">
        <v>47</v>
      </c>
      <c r="T3113" s="27" t="str">
        <f>VLOOKUP(S3113,[1]Страна!$A$2:$B$246,2,0)</f>
        <v>РОССИЯ</v>
      </c>
      <c r="W3113" s="34"/>
      <c r="X3113" s="35"/>
      <c r="Y3113" s="35"/>
      <c r="Z3113" s="36"/>
      <c r="AA3113" s="37"/>
      <c r="AB3113" s="38"/>
      <c r="AC3113" s="39"/>
    </row>
    <row r="3114" spans="1:29" ht="10.5" customHeight="1">
      <c r="A3114" s="25">
        <v>214054</v>
      </c>
      <c r="B3114" s="26" t="s">
        <v>4127</v>
      </c>
      <c r="C3114" s="27">
        <v>1</v>
      </c>
      <c r="D3114" s="27" t="s">
        <v>26</v>
      </c>
      <c r="E3114" s="28">
        <v>10183</v>
      </c>
      <c r="F3114" s="28">
        <v>10183</v>
      </c>
      <c r="G3114" s="28">
        <v>305.49</v>
      </c>
      <c r="H3114" s="28">
        <v>3.1</v>
      </c>
      <c r="I3114" s="28">
        <v>4.4000000000000004</v>
      </c>
      <c r="J3114" s="29">
        <v>1.7100000000000001E-2</v>
      </c>
      <c r="K3114" s="28">
        <v>3.1</v>
      </c>
      <c r="L3114" s="28">
        <v>4.4000000000000004</v>
      </c>
      <c r="M3114" s="29">
        <f t="shared" si="226"/>
        <v>1.7100000000000001E-2</v>
      </c>
      <c r="N3114" s="30">
        <v>8806087637267</v>
      </c>
      <c r="O3114" s="27">
        <v>85</v>
      </c>
      <c r="P3114" s="27">
        <v>8528</v>
      </c>
      <c r="Q3114" s="27" t="s">
        <v>100</v>
      </c>
      <c r="R3114" s="31">
        <f>VLOOKUP(Q3114,[1]Страна!D$1:F$120,2,FALSE)</f>
        <v>0.03</v>
      </c>
      <c r="S3114" s="32" t="s">
        <v>47</v>
      </c>
      <c r="T3114" s="27" t="str">
        <f>VLOOKUP(S3114,[1]Страна!$A$2:$B$246,2,0)</f>
        <v>РОССИЯ</v>
      </c>
      <c r="W3114" s="34"/>
      <c r="X3114" s="35"/>
      <c r="Y3114" s="35"/>
      <c r="Z3114" s="36"/>
      <c r="AA3114" s="37"/>
      <c r="AB3114" s="38"/>
      <c r="AC3114" s="39"/>
    </row>
    <row r="3115" spans="1:29" ht="10.5" customHeight="1">
      <c r="A3115" s="25">
        <v>217449</v>
      </c>
      <c r="B3115" s="26" t="s">
        <v>4128</v>
      </c>
      <c r="C3115" s="27">
        <v>1</v>
      </c>
      <c r="D3115" s="27" t="s">
        <v>26</v>
      </c>
      <c r="E3115" s="28">
        <v>11263</v>
      </c>
      <c r="F3115" s="28">
        <v>11263</v>
      </c>
      <c r="G3115" s="28">
        <v>337.89</v>
      </c>
      <c r="H3115" s="28">
        <v>2.8</v>
      </c>
      <c r="I3115" s="28">
        <v>3.5</v>
      </c>
      <c r="J3115" s="29">
        <v>3.1488000000000002E-2</v>
      </c>
      <c r="K3115" s="28">
        <v>2.8</v>
      </c>
      <c r="L3115" s="28">
        <v>3.5</v>
      </c>
      <c r="M3115" s="29">
        <f t="shared" si="226"/>
        <v>3.1488000000000002E-2</v>
      </c>
      <c r="N3115" s="30">
        <v>8806087756876</v>
      </c>
      <c r="O3115" s="27">
        <v>85</v>
      </c>
      <c r="P3115" s="27">
        <v>8528</v>
      </c>
      <c r="Q3115" s="27" t="s">
        <v>100</v>
      </c>
      <c r="R3115" s="31">
        <f>VLOOKUP(Q3115,[1]Страна!D$1:F$120,2,FALSE)</f>
        <v>0.03</v>
      </c>
      <c r="S3115" s="32" t="s">
        <v>47</v>
      </c>
      <c r="T3115" s="27" t="str">
        <f>VLOOKUP(S3115,[1]Страна!$A$2:$B$246,2,0)</f>
        <v>РОССИЯ</v>
      </c>
      <c r="W3115" s="34"/>
      <c r="X3115" s="35"/>
      <c r="Y3115" s="35"/>
      <c r="Z3115" s="36"/>
      <c r="AA3115" s="37"/>
      <c r="AB3115" s="38"/>
      <c r="AC3115" s="39"/>
    </row>
    <row r="3116" spans="1:29" ht="10.5" customHeight="1">
      <c r="A3116" s="25">
        <v>222144</v>
      </c>
      <c r="B3116" s="26" t="s">
        <v>4129</v>
      </c>
      <c r="C3116" s="27">
        <v>1</v>
      </c>
      <c r="D3116" s="27" t="s">
        <v>26</v>
      </c>
      <c r="E3116" s="28">
        <v>10693</v>
      </c>
      <c r="F3116" s="28">
        <v>10693</v>
      </c>
      <c r="G3116" s="28">
        <v>320.78999999999996</v>
      </c>
      <c r="H3116" s="28">
        <v>4.0999999999999996</v>
      </c>
      <c r="I3116" s="28">
        <v>4.2</v>
      </c>
      <c r="J3116" s="29">
        <v>3.1009999999999999E-2</v>
      </c>
      <c r="K3116" s="28">
        <v>4.0999999999999996</v>
      </c>
      <c r="L3116" s="28">
        <v>4.2</v>
      </c>
      <c r="M3116" s="29">
        <f t="shared" si="226"/>
        <v>3.1009999999999999E-2</v>
      </c>
      <c r="N3116" s="30">
        <v>8808992392835</v>
      </c>
      <c r="O3116" s="27">
        <v>85</v>
      </c>
      <c r="P3116" s="27">
        <v>8528</v>
      </c>
      <c r="Q3116" s="27" t="s">
        <v>100</v>
      </c>
      <c r="R3116" s="31">
        <f>VLOOKUP(Q3116,[1]Страна!D$1:F$120,2,FALSE)</f>
        <v>0.03</v>
      </c>
      <c r="S3116" s="32" t="s">
        <v>47</v>
      </c>
      <c r="T3116" s="27" t="str">
        <f>VLOOKUP(S3116,[1]Страна!$A$2:$B$246,2,0)</f>
        <v>РОССИЯ</v>
      </c>
      <c r="W3116" s="34"/>
      <c r="X3116" s="35"/>
      <c r="Y3116" s="35"/>
      <c r="Z3116" s="36"/>
      <c r="AA3116" s="37"/>
      <c r="AB3116" s="38"/>
      <c r="AC3116" s="39"/>
    </row>
    <row r="3117" spans="1:29" ht="10.5" customHeight="1">
      <c r="A3117" s="25">
        <v>219050</v>
      </c>
      <c r="B3117" s="26" t="s">
        <v>4130</v>
      </c>
      <c r="C3117" s="27">
        <v>1</v>
      </c>
      <c r="D3117" s="27" t="s">
        <v>26</v>
      </c>
      <c r="E3117" s="28">
        <v>13175</v>
      </c>
      <c r="F3117" s="28">
        <v>13175</v>
      </c>
      <c r="G3117" s="28">
        <v>395.25</v>
      </c>
      <c r="H3117" s="28">
        <v>5</v>
      </c>
      <c r="I3117" s="28">
        <v>5.5</v>
      </c>
      <c r="J3117" s="29">
        <v>2.52E-2</v>
      </c>
      <c r="K3117" s="28">
        <v>5</v>
      </c>
      <c r="L3117" s="28">
        <v>5.5</v>
      </c>
      <c r="M3117" s="29">
        <f t="shared" si="226"/>
        <v>2.52E-2</v>
      </c>
      <c r="N3117" s="30">
        <v>8806087825800</v>
      </c>
      <c r="O3117" s="27">
        <v>85</v>
      </c>
      <c r="P3117" s="27">
        <v>8528</v>
      </c>
      <c r="Q3117" s="27" t="s">
        <v>100</v>
      </c>
      <c r="R3117" s="31">
        <f>VLOOKUP(Q3117,[1]Страна!D$1:F$120,2,FALSE)</f>
        <v>0.03</v>
      </c>
      <c r="S3117" s="32" t="s">
        <v>47</v>
      </c>
      <c r="T3117" s="27" t="str">
        <f>VLOOKUP(S3117,[1]Страна!$A$2:$B$246,2,0)</f>
        <v>РОССИЯ</v>
      </c>
      <c r="W3117" s="34"/>
      <c r="X3117" s="35"/>
      <c r="Y3117" s="35"/>
      <c r="Z3117" s="36"/>
      <c r="AA3117" s="37"/>
      <c r="AB3117" s="38"/>
      <c r="AC3117" s="39"/>
    </row>
    <row r="3118" spans="1:29" ht="10.5" customHeight="1">
      <c r="A3118" s="25">
        <v>239156</v>
      </c>
      <c r="B3118" s="26" t="s">
        <v>4131</v>
      </c>
      <c r="C3118" s="27">
        <v>1</v>
      </c>
      <c r="D3118" s="27" t="s">
        <v>26</v>
      </c>
      <c r="E3118" s="28">
        <v>12151</v>
      </c>
      <c r="F3118" s="28">
        <v>12151</v>
      </c>
      <c r="G3118" s="28">
        <v>364.53</v>
      </c>
      <c r="H3118" s="28">
        <v>3.6</v>
      </c>
      <c r="I3118" s="28">
        <v>4.7</v>
      </c>
      <c r="J3118" s="29">
        <v>3.3599999999999998E-2</v>
      </c>
      <c r="K3118" s="28">
        <v>3.6</v>
      </c>
      <c r="L3118" s="28">
        <v>4.7</v>
      </c>
      <c r="M3118" s="29">
        <v>3.3599999999999998E-2</v>
      </c>
      <c r="N3118" s="30" t="s">
        <v>4132</v>
      </c>
      <c r="O3118" s="27">
        <v>85</v>
      </c>
      <c r="P3118" s="27">
        <v>8528</v>
      </c>
      <c r="Q3118" s="27" t="s">
        <v>100</v>
      </c>
      <c r="R3118" s="31">
        <f>VLOOKUP(Q3118,[1]Страна!D$1:F$120,2,FALSE)</f>
        <v>0.03</v>
      </c>
      <c r="S3118" s="32" t="s">
        <v>47</v>
      </c>
      <c r="T3118" s="27" t="str">
        <f>VLOOKUP(S3118,[1]Страна!$A$2:$B$246,2,0)</f>
        <v>РОССИЯ</v>
      </c>
      <c r="W3118" s="34"/>
      <c r="X3118" s="35"/>
      <c r="Y3118" s="35"/>
      <c r="Z3118" s="36"/>
      <c r="AA3118" s="37"/>
      <c r="AB3118" s="38"/>
      <c r="AC3118" s="39"/>
    </row>
    <row r="3119" spans="1:29" ht="10.5" customHeight="1">
      <c r="A3119" s="25">
        <v>134185</v>
      </c>
      <c r="B3119" s="26" t="s">
        <v>4133</v>
      </c>
      <c r="C3119" s="27">
        <v>1</v>
      </c>
      <c r="D3119" s="27" t="s">
        <v>26</v>
      </c>
      <c r="E3119" s="28">
        <v>17502</v>
      </c>
      <c r="F3119" s="28">
        <v>17502</v>
      </c>
      <c r="G3119" s="28">
        <v>525.05999999999995</v>
      </c>
      <c r="H3119" s="28">
        <v>4.4000000000000004</v>
      </c>
      <c r="I3119" s="28">
        <v>5.8</v>
      </c>
      <c r="J3119" s="29">
        <v>4.3992000000000003E-2</v>
      </c>
      <c r="K3119" s="28">
        <v>4.4000000000000004</v>
      </c>
      <c r="L3119" s="28">
        <v>5.8</v>
      </c>
      <c r="M3119" s="29">
        <f>C3119*J3119</f>
        <v>4.3992000000000003E-2</v>
      </c>
      <c r="N3119" s="30">
        <v>8806087257755</v>
      </c>
      <c r="O3119" s="27">
        <v>85</v>
      </c>
      <c r="P3119" s="27">
        <v>8528</v>
      </c>
      <c r="Q3119" s="27" t="s">
        <v>100</v>
      </c>
      <c r="R3119" s="31">
        <f>VLOOKUP(Q3119,[1]Страна!D$1:F$120,2,FALSE)</f>
        <v>0.03</v>
      </c>
      <c r="S3119" s="32" t="s">
        <v>47</v>
      </c>
      <c r="T3119" s="27" t="str">
        <f>VLOOKUP(S3119,[1]Страна!$A$2:$B$246,2,0)</f>
        <v>РОССИЯ</v>
      </c>
      <c r="W3119" s="34"/>
      <c r="X3119" s="35"/>
      <c r="Y3119" s="35"/>
      <c r="Z3119" s="36"/>
      <c r="AA3119" s="37"/>
      <c r="AB3119" s="38"/>
      <c r="AC3119" s="39"/>
    </row>
    <row r="3120" spans="1:29" ht="10.5" customHeight="1">
      <c r="A3120" s="25">
        <v>182894</v>
      </c>
      <c r="B3120" s="26" t="s">
        <v>4134</v>
      </c>
      <c r="C3120" s="27">
        <v>1</v>
      </c>
      <c r="D3120" s="27" t="s">
        <v>26</v>
      </c>
      <c r="E3120" s="28">
        <v>11007</v>
      </c>
      <c r="F3120" s="28">
        <v>11007</v>
      </c>
      <c r="G3120" s="28">
        <v>330.21</v>
      </c>
      <c r="H3120" s="28">
        <v>1.8</v>
      </c>
      <c r="I3120" s="28">
        <v>2</v>
      </c>
      <c r="J3120" s="29">
        <v>4.3825999999999997E-2</v>
      </c>
      <c r="K3120" s="28">
        <v>1.8</v>
      </c>
      <c r="L3120" s="28">
        <v>2</v>
      </c>
      <c r="M3120" s="29">
        <f>C3120*J3120</f>
        <v>4.3825999999999997E-2</v>
      </c>
      <c r="N3120" s="30">
        <v>8806087315387</v>
      </c>
      <c r="O3120" s="27">
        <v>85</v>
      </c>
      <c r="P3120" s="27">
        <v>8528</v>
      </c>
      <c r="Q3120" s="27" t="s">
        <v>100</v>
      </c>
      <c r="R3120" s="31">
        <f>VLOOKUP(Q3120,[1]Страна!D$1:F$120,2,FALSE)</f>
        <v>0.03</v>
      </c>
      <c r="S3120" s="32" t="s">
        <v>47</v>
      </c>
      <c r="T3120" s="27" t="str">
        <f>VLOOKUP(S3120,[1]Страна!$A$2:$B$246,2,0)</f>
        <v>РОССИЯ</v>
      </c>
      <c r="W3120" s="34"/>
      <c r="X3120" s="35"/>
      <c r="Y3120" s="35"/>
      <c r="Z3120" s="36"/>
      <c r="AA3120" s="37"/>
      <c r="AB3120" s="38"/>
      <c r="AC3120" s="39"/>
    </row>
    <row r="3121" spans="1:29" ht="10.5" customHeight="1">
      <c r="A3121" s="25">
        <v>222145</v>
      </c>
      <c r="B3121" s="26" t="s">
        <v>4135</v>
      </c>
      <c r="C3121" s="27">
        <v>1</v>
      </c>
      <c r="D3121" s="27" t="s">
        <v>26</v>
      </c>
      <c r="E3121" s="28">
        <v>11331</v>
      </c>
      <c r="F3121" s="28">
        <v>11331</v>
      </c>
      <c r="G3121" s="28">
        <v>339.93</v>
      </c>
      <c r="H3121" s="28">
        <v>1.8</v>
      </c>
      <c r="I3121" s="28">
        <v>2</v>
      </c>
      <c r="J3121" s="29">
        <v>4.3999999999999997E-2</v>
      </c>
      <c r="K3121" s="28">
        <v>1.8</v>
      </c>
      <c r="L3121" s="28">
        <v>2</v>
      </c>
      <c r="M3121" s="29">
        <f>C3121*J3121</f>
        <v>4.3999999999999997E-2</v>
      </c>
      <c r="N3121" s="30">
        <v>0</v>
      </c>
      <c r="O3121" s="27">
        <v>85</v>
      </c>
      <c r="P3121" s="27">
        <v>8528</v>
      </c>
      <c r="Q3121" s="27" t="s">
        <v>100</v>
      </c>
      <c r="R3121" s="31">
        <f>VLOOKUP(Q3121,[1]Страна!D$1:F$120,2,FALSE)</f>
        <v>0.03</v>
      </c>
      <c r="S3121" s="32" t="s">
        <v>47</v>
      </c>
      <c r="T3121" s="27" t="str">
        <f>VLOOKUP(S3121,[1]Страна!$A$2:$B$246,2,0)</f>
        <v>РОССИЯ</v>
      </c>
      <c r="W3121" s="34"/>
      <c r="X3121" s="35"/>
      <c r="Y3121" s="35"/>
      <c r="Z3121" s="36"/>
      <c r="AA3121" s="37"/>
      <c r="AB3121" s="38"/>
      <c r="AC3121" s="39"/>
    </row>
    <row r="3122" spans="1:29" ht="10.5" customHeight="1">
      <c r="A3122" s="25">
        <v>218695</v>
      </c>
      <c r="B3122" s="26" t="s">
        <v>4136</v>
      </c>
      <c r="C3122" s="27">
        <v>1</v>
      </c>
      <c r="D3122" s="27" t="s">
        <v>26</v>
      </c>
      <c r="E3122" s="28">
        <v>15105</v>
      </c>
      <c r="F3122" s="28">
        <v>15105</v>
      </c>
      <c r="G3122" s="28">
        <v>453.15</v>
      </c>
      <c r="H3122" s="28">
        <v>5.4</v>
      </c>
      <c r="I3122" s="28">
        <v>6</v>
      </c>
      <c r="J3122" s="29">
        <v>3.6749999999999998E-2</v>
      </c>
      <c r="K3122" s="28">
        <v>5.4</v>
      </c>
      <c r="L3122" s="28">
        <v>6</v>
      </c>
      <c r="M3122" s="29">
        <f>C3122*J3122</f>
        <v>3.6749999999999998E-2</v>
      </c>
      <c r="N3122" s="30">
        <v>8806087833348</v>
      </c>
      <c r="O3122" s="27">
        <v>85</v>
      </c>
      <c r="P3122" s="27">
        <v>8528</v>
      </c>
      <c r="Q3122" s="27" t="s">
        <v>100</v>
      </c>
      <c r="R3122" s="31">
        <f>VLOOKUP(Q3122,[1]Страна!D$1:F$120,2,FALSE)</f>
        <v>0.03</v>
      </c>
      <c r="S3122" s="32" t="s">
        <v>47</v>
      </c>
      <c r="T3122" s="27" t="str">
        <f>VLOOKUP(S3122,[1]Страна!$A$2:$B$246,2,0)</f>
        <v>РОССИЯ</v>
      </c>
      <c r="W3122" s="34"/>
      <c r="X3122" s="35"/>
      <c r="Y3122" s="35"/>
      <c r="Z3122" s="36"/>
      <c r="AA3122" s="37"/>
      <c r="AB3122" s="38"/>
      <c r="AC3122" s="39"/>
    </row>
    <row r="3123" spans="1:29" ht="10.5" customHeight="1">
      <c r="A3123" s="25">
        <v>217717</v>
      </c>
      <c r="B3123" s="26" t="s">
        <v>4137</v>
      </c>
      <c r="C3123" s="27">
        <v>1</v>
      </c>
      <c r="D3123" s="27" t="s">
        <v>26</v>
      </c>
      <c r="E3123" s="28">
        <v>14807</v>
      </c>
      <c r="F3123" s="28">
        <v>14807</v>
      </c>
      <c r="G3123" s="28">
        <v>444.21</v>
      </c>
      <c r="H3123" s="28">
        <v>4.7</v>
      </c>
      <c r="I3123" s="28">
        <v>6.2</v>
      </c>
      <c r="J3123" s="29">
        <v>2.7E-2</v>
      </c>
      <c r="K3123" s="28">
        <v>4.7</v>
      </c>
      <c r="L3123" s="28">
        <v>6.2</v>
      </c>
      <c r="M3123" s="29">
        <f>C3123*J3123</f>
        <v>2.7E-2</v>
      </c>
      <c r="N3123" s="30">
        <v>8806087768909</v>
      </c>
      <c r="O3123" s="27">
        <v>85</v>
      </c>
      <c r="P3123" s="27">
        <v>8528</v>
      </c>
      <c r="Q3123" s="27" t="s">
        <v>100</v>
      </c>
      <c r="R3123" s="31">
        <f>VLOOKUP(Q3123,[1]Страна!D$1:F$120,2,FALSE)</f>
        <v>0.03</v>
      </c>
      <c r="S3123" s="32" t="s">
        <v>47</v>
      </c>
      <c r="T3123" s="27" t="str">
        <f>VLOOKUP(S3123,[1]Страна!$A$2:$B$246,2,0)</f>
        <v>РОССИЯ</v>
      </c>
      <c r="W3123" s="34"/>
      <c r="X3123" s="35"/>
      <c r="Y3123" s="35"/>
      <c r="Z3123" s="36"/>
      <c r="AA3123" s="37"/>
      <c r="AB3123" s="38"/>
      <c r="AC3123" s="39"/>
    </row>
    <row r="3124" spans="1:29" ht="10.5" customHeight="1">
      <c r="A3124" s="25">
        <v>237330</v>
      </c>
      <c r="B3124" s="26" t="s">
        <v>4138</v>
      </c>
      <c r="C3124" s="27">
        <v>2</v>
      </c>
      <c r="D3124" s="27" t="s">
        <v>26</v>
      </c>
      <c r="E3124" s="28">
        <v>14127</v>
      </c>
      <c r="F3124" s="28">
        <v>28254</v>
      </c>
      <c r="G3124" s="28">
        <v>847.62</v>
      </c>
      <c r="H3124" s="28">
        <v>4.7</v>
      </c>
      <c r="I3124" s="28">
        <v>6</v>
      </c>
      <c r="J3124" s="29">
        <v>3.9105000000000001E-2</v>
      </c>
      <c r="K3124" s="28">
        <v>9.4</v>
      </c>
      <c r="L3124" s="28">
        <v>12</v>
      </c>
      <c r="M3124" s="29">
        <v>7.8210000000000002E-2</v>
      </c>
      <c r="N3124" s="30" t="s">
        <v>4139</v>
      </c>
      <c r="O3124" s="27">
        <v>85</v>
      </c>
      <c r="P3124" s="27">
        <v>8528</v>
      </c>
      <c r="Q3124" s="27" t="s">
        <v>100</v>
      </c>
      <c r="R3124" s="31">
        <f>VLOOKUP(Q3124,[1]Страна!D$1:F$120,2,FALSE)</f>
        <v>0.03</v>
      </c>
      <c r="S3124" s="32" t="s">
        <v>47</v>
      </c>
      <c r="T3124" s="27" t="str">
        <f>VLOOKUP(S3124,[1]Страна!$A$2:$B$246,2,0)</f>
        <v>РОССИЯ</v>
      </c>
      <c r="W3124" s="34"/>
      <c r="X3124" s="35"/>
      <c r="Y3124" s="35"/>
      <c r="Z3124" s="36"/>
      <c r="AA3124" s="37"/>
      <c r="AB3124" s="38"/>
      <c r="AC3124" s="39"/>
    </row>
    <row r="3125" spans="1:29" ht="10.5" customHeight="1">
      <c r="A3125" s="25">
        <v>197838</v>
      </c>
      <c r="B3125" s="26" t="s">
        <v>4140</v>
      </c>
      <c r="C3125" s="27">
        <v>1</v>
      </c>
      <c r="D3125" s="27" t="s">
        <v>26</v>
      </c>
      <c r="E3125" s="28">
        <v>14854</v>
      </c>
      <c r="F3125" s="28">
        <v>14854</v>
      </c>
      <c r="G3125" s="28">
        <v>445.62</v>
      </c>
      <c r="H3125" s="28">
        <v>4.7</v>
      </c>
      <c r="I3125" s="28">
        <v>6.6</v>
      </c>
      <c r="J3125" s="29">
        <v>5.1999999999999998E-2</v>
      </c>
      <c r="K3125" s="28">
        <v>4.7</v>
      </c>
      <c r="L3125" s="28">
        <v>6.6</v>
      </c>
      <c r="M3125" s="29">
        <f>C3125*J3125</f>
        <v>5.1999999999999998E-2</v>
      </c>
      <c r="N3125" s="30">
        <v>8806087359862</v>
      </c>
      <c r="O3125" s="27">
        <v>85</v>
      </c>
      <c r="P3125" s="27">
        <v>8528</v>
      </c>
      <c r="Q3125" s="27" t="s">
        <v>100</v>
      </c>
      <c r="R3125" s="31">
        <f>VLOOKUP(Q3125,[1]Страна!D$1:F$120,2,FALSE)</f>
        <v>0.03</v>
      </c>
      <c r="S3125" s="32" t="s">
        <v>47</v>
      </c>
      <c r="T3125" s="27" t="str">
        <f>VLOOKUP(S3125,[1]Страна!$A$2:$B$246,2,0)</f>
        <v>РОССИЯ</v>
      </c>
      <c r="W3125" s="34"/>
      <c r="X3125" s="35"/>
      <c r="Y3125" s="35"/>
      <c r="Z3125" s="36"/>
      <c r="AA3125" s="37"/>
      <c r="AB3125" s="38"/>
      <c r="AC3125" s="39"/>
    </row>
    <row r="3126" spans="1:29" ht="10.5" customHeight="1">
      <c r="A3126" s="25">
        <v>74470</v>
      </c>
      <c r="B3126" s="26" t="s">
        <v>4141</v>
      </c>
      <c r="C3126" s="27">
        <v>1</v>
      </c>
      <c r="D3126" s="27" t="s">
        <v>26</v>
      </c>
      <c r="E3126" s="28">
        <v>13736</v>
      </c>
      <c r="F3126" s="28">
        <v>13736</v>
      </c>
      <c r="G3126" s="28">
        <v>412.08</v>
      </c>
      <c r="H3126" s="28">
        <v>5.9</v>
      </c>
      <c r="I3126" s="28">
        <v>6.5</v>
      </c>
      <c r="J3126" s="29">
        <v>5.0700000000000002E-2</v>
      </c>
      <c r="K3126" s="28">
        <v>5.9</v>
      </c>
      <c r="L3126" s="28">
        <v>6.5</v>
      </c>
      <c r="M3126" s="29">
        <f>C3126*J3126</f>
        <v>5.0700000000000002E-2</v>
      </c>
      <c r="N3126" s="30">
        <v>8806087195064</v>
      </c>
      <c r="O3126" s="27">
        <v>85</v>
      </c>
      <c r="P3126" s="27">
        <v>8528</v>
      </c>
      <c r="Q3126" s="27" t="s">
        <v>100</v>
      </c>
      <c r="R3126" s="31">
        <f>VLOOKUP(Q3126,[1]Страна!D$1:F$120,2,FALSE)</f>
        <v>0.03</v>
      </c>
      <c r="S3126" s="32" t="s">
        <v>47</v>
      </c>
      <c r="T3126" s="27" t="str">
        <f>VLOOKUP(S3126,[1]Страна!$A$2:$B$246,2,0)</f>
        <v>РОССИЯ</v>
      </c>
      <c r="W3126" s="34"/>
      <c r="X3126" s="35"/>
      <c r="Y3126" s="35"/>
      <c r="Z3126" s="36"/>
      <c r="AA3126" s="37"/>
      <c r="AB3126" s="38"/>
      <c r="AC3126" s="39"/>
    </row>
    <row r="3127" spans="1:29" ht="10.5" customHeight="1">
      <c r="A3127" s="25">
        <v>74471</v>
      </c>
      <c r="B3127" s="26" t="s">
        <v>4142</v>
      </c>
      <c r="C3127" s="27">
        <v>2</v>
      </c>
      <c r="D3127" s="27" t="s">
        <v>26</v>
      </c>
      <c r="E3127" s="28">
        <v>15629</v>
      </c>
      <c r="F3127" s="28">
        <v>31258</v>
      </c>
      <c r="G3127" s="28">
        <v>937.74</v>
      </c>
      <c r="H3127" s="28">
        <v>6.2</v>
      </c>
      <c r="I3127" s="28">
        <v>6.8</v>
      </c>
      <c r="J3127" s="29">
        <v>4.7399999999999998E-2</v>
      </c>
      <c r="K3127" s="28">
        <v>12.4</v>
      </c>
      <c r="L3127" s="28">
        <v>13.6</v>
      </c>
      <c r="M3127" s="29">
        <f>C3127*J3127</f>
        <v>9.4799999999999995E-2</v>
      </c>
      <c r="N3127" s="30">
        <v>8806087148619</v>
      </c>
      <c r="O3127" s="27">
        <v>85</v>
      </c>
      <c r="P3127" s="27">
        <v>8528</v>
      </c>
      <c r="Q3127" s="27" t="s">
        <v>100</v>
      </c>
      <c r="R3127" s="31">
        <f>VLOOKUP(Q3127,[1]Страна!D$1:F$120,2,FALSE)</f>
        <v>0.03</v>
      </c>
      <c r="S3127" s="32" t="s">
        <v>47</v>
      </c>
      <c r="T3127" s="27" t="str">
        <f>VLOOKUP(S3127,[1]Страна!$A$2:$B$246,2,0)</f>
        <v>РОССИЯ</v>
      </c>
      <c r="W3127" s="34"/>
      <c r="X3127" s="35"/>
      <c r="Y3127" s="35"/>
      <c r="Z3127" s="36"/>
      <c r="AA3127" s="37"/>
      <c r="AB3127" s="38"/>
      <c r="AC3127" s="39"/>
    </row>
    <row r="3128" spans="1:29" ht="10.5" customHeight="1">
      <c r="A3128" s="25">
        <v>74476</v>
      </c>
      <c r="B3128" s="26" t="s">
        <v>4143</v>
      </c>
      <c r="C3128" s="27">
        <v>1</v>
      </c>
      <c r="D3128" s="27" t="s">
        <v>26</v>
      </c>
      <c r="E3128" s="28">
        <v>23739</v>
      </c>
      <c r="F3128" s="28">
        <v>23739</v>
      </c>
      <c r="G3128" s="28">
        <v>712.17</v>
      </c>
      <c r="H3128" s="28">
        <v>6.5</v>
      </c>
      <c r="I3128" s="28">
        <v>7</v>
      </c>
      <c r="J3128" s="29">
        <v>0.06</v>
      </c>
      <c r="K3128" s="28">
        <v>6.5</v>
      </c>
      <c r="L3128" s="28">
        <v>7</v>
      </c>
      <c r="M3128" s="29">
        <f>C3128*J3128</f>
        <v>0.06</v>
      </c>
      <c r="N3128" s="30">
        <v>8806087148909</v>
      </c>
      <c r="O3128" s="27">
        <v>85</v>
      </c>
      <c r="P3128" s="27">
        <v>8528</v>
      </c>
      <c r="Q3128" s="27" t="s">
        <v>100</v>
      </c>
      <c r="R3128" s="31">
        <f>VLOOKUP(Q3128,[1]Страна!D$1:F$120,2,FALSE)</f>
        <v>0.03</v>
      </c>
      <c r="S3128" s="32" t="s">
        <v>47</v>
      </c>
      <c r="T3128" s="27" t="str">
        <f>VLOOKUP(S3128,[1]Страна!$A$2:$B$246,2,0)</f>
        <v>РОССИЯ</v>
      </c>
      <c r="W3128" s="34"/>
      <c r="X3128" s="35"/>
      <c r="Y3128" s="35"/>
      <c r="Z3128" s="36"/>
      <c r="AA3128" s="37"/>
      <c r="AB3128" s="38"/>
      <c r="AC3128" s="39"/>
    </row>
    <row r="3129" spans="1:29" ht="10.5" customHeight="1">
      <c r="A3129" s="25">
        <v>222603</v>
      </c>
      <c r="B3129" s="26" t="s">
        <v>4144</v>
      </c>
      <c r="C3129" s="27">
        <v>2</v>
      </c>
      <c r="D3129" s="27" t="s">
        <v>26</v>
      </c>
      <c r="E3129" s="28">
        <v>12325</v>
      </c>
      <c r="F3129" s="28">
        <v>24650</v>
      </c>
      <c r="G3129" s="28">
        <v>739.5</v>
      </c>
      <c r="H3129" s="28">
        <v>8.6</v>
      </c>
      <c r="I3129" s="28">
        <v>11.5</v>
      </c>
      <c r="J3129" s="29">
        <v>6.1074000000000003E-2</v>
      </c>
      <c r="K3129" s="28">
        <v>17.2</v>
      </c>
      <c r="L3129" s="28">
        <v>23</v>
      </c>
      <c r="M3129" s="29">
        <v>0.12214800000000001</v>
      </c>
      <c r="N3129" s="30">
        <v>8806087913804</v>
      </c>
      <c r="O3129" s="27">
        <v>85</v>
      </c>
      <c r="P3129" s="27">
        <v>8528</v>
      </c>
      <c r="Q3129" s="27" t="s">
        <v>100</v>
      </c>
      <c r="R3129" s="31">
        <f>VLOOKUP(Q3129,[1]Страна!D$1:F$120,2,FALSE)</f>
        <v>0.03</v>
      </c>
      <c r="S3129" s="32" t="s">
        <v>47</v>
      </c>
      <c r="T3129" s="27" t="str">
        <f>VLOOKUP(S3129,[1]Страна!$A$2:$B$246,2,0)</f>
        <v>РОССИЯ</v>
      </c>
      <c r="W3129" s="34"/>
      <c r="X3129" s="35"/>
      <c r="Y3129" s="35"/>
      <c r="Z3129" s="36"/>
      <c r="AA3129" s="37"/>
      <c r="AB3129" s="38"/>
      <c r="AC3129" s="39"/>
    </row>
    <row r="3130" spans="1:29" ht="10.5" customHeight="1">
      <c r="A3130" s="25" t="s">
        <v>4145</v>
      </c>
      <c r="B3130" s="26" t="s">
        <v>4146</v>
      </c>
      <c r="C3130" s="27"/>
      <c r="D3130" s="27"/>
      <c r="E3130" s="28"/>
      <c r="F3130" s="28"/>
      <c r="G3130" s="28"/>
      <c r="H3130" s="28">
        <v>4.8</v>
      </c>
      <c r="I3130" s="28">
        <v>6</v>
      </c>
      <c r="J3130" s="29">
        <v>5.135E-2</v>
      </c>
      <c r="K3130" s="28"/>
      <c r="L3130" s="28"/>
      <c r="M3130" s="29">
        <f>C3130*J3130</f>
        <v>0</v>
      </c>
      <c r="N3130" s="30"/>
      <c r="O3130" s="27"/>
      <c r="P3130" s="27"/>
      <c r="Q3130" s="27" t="s">
        <v>100</v>
      </c>
      <c r="R3130" s="31">
        <f>VLOOKUP(Q3130,[1]Страна!D$1:F$120,2,FALSE)</f>
        <v>0.03</v>
      </c>
      <c r="S3130" s="32" t="s">
        <v>131</v>
      </c>
      <c r="T3130" s="27" t="str">
        <f>VLOOKUP(S3130,[1]Страна!$A$2:$B$246,2,0)</f>
        <v>КОРЕЯ</v>
      </c>
      <c r="W3130" s="34"/>
      <c r="X3130" s="35"/>
      <c r="Y3130" s="35"/>
      <c r="Z3130" s="36"/>
      <c r="AA3130" s="37"/>
      <c r="AB3130" s="38"/>
      <c r="AC3130" s="39"/>
    </row>
    <row r="3131" spans="1:29" ht="10.5" customHeight="1">
      <c r="A3131" s="25">
        <v>212303</v>
      </c>
      <c r="B3131" s="26" t="s">
        <v>4146</v>
      </c>
      <c r="C3131" s="27">
        <v>4</v>
      </c>
      <c r="D3131" s="27" t="s">
        <v>26</v>
      </c>
      <c r="E3131" s="28">
        <v>12504</v>
      </c>
      <c r="F3131" s="28">
        <v>50016</v>
      </c>
      <c r="G3131" s="28">
        <v>1500.48</v>
      </c>
      <c r="H3131" s="28">
        <v>4.7</v>
      </c>
      <c r="I3131" s="28">
        <v>5.7</v>
      </c>
      <c r="J3131" s="29">
        <v>5.135E-2</v>
      </c>
      <c r="K3131" s="28">
        <v>18.8</v>
      </c>
      <c r="L3131" s="28">
        <v>22.8</v>
      </c>
      <c r="M3131" s="29">
        <f>C3131*J3131</f>
        <v>0.2054</v>
      </c>
      <c r="N3131" s="30">
        <v>8806087627787</v>
      </c>
      <c r="O3131" s="27">
        <v>85</v>
      </c>
      <c r="P3131" s="27">
        <v>8528</v>
      </c>
      <c r="Q3131" s="27" t="s">
        <v>100</v>
      </c>
      <c r="R3131" s="31">
        <f>VLOOKUP(Q3131,[1]Страна!D$1:F$120,2,FALSE)</f>
        <v>0.03</v>
      </c>
      <c r="S3131" s="32" t="s">
        <v>47</v>
      </c>
      <c r="T3131" s="27" t="str">
        <f>VLOOKUP(S3131,[1]Страна!$A$2:$B$246,2,0)</f>
        <v>РОССИЯ</v>
      </c>
      <c r="W3131" s="34"/>
      <c r="X3131" s="35"/>
      <c r="Y3131" s="35"/>
      <c r="Z3131" s="36"/>
      <c r="AA3131" s="37"/>
      <c r="AB3131" s="38"/>
      <c r="AC3131" s="39"/>
    </row>
    <row r="3132" spans="1:29" ht="10.5" customHeight="1">
      <c r="A3132" s="25">
        <v>212417</v>
      </c>
      <c r="B3132" s="26" t="s">
        <v>4147</v>
      </c>
      <c r="C3132" s="27">
        <v>3</v>
      </c>
      <c r="D3132" s="27" t="s">
        <v>26</v>
      </c>
      <c r="E3132" s="28">
        <v>14656</v>
      </c>
      <c r="F3132" s="28">
        <v>43968</v>
      </c>
      <c r="G3132" s="28">
        <v>1319.04</v>
      </c>
      <c r="H3132" s="28">
        <v>6.3</v>
      </c>
      <c r="I3132" s="28">
        <v>7</v>
      </c>
      <c r="J3132" s="29">
        <v>5.135E-2</v>
      </c>
      <c r="K3132" s="28">
        <v>18.899999999999999</v>
      </c>
      <c r="L3132" s="28">
        <v>21</v>
      </c>
      <c r="M3132" s="29">
        <f>C3132*J3132</f>
        <v>0.15404999999999999</v>
      </c>
      <c r="N3132" s="30">
        <v>8806087627978</v>
      </c>
      <c r="O3132" s="27">
        <v>85</v>
      </c>
      <c r="P3132" s="27">
        <v>8528</v>
      </c>
      <c r="Q3132" s="27" t="s">
        <v>100</v>
      </c>
      <c r="R3132" s="31">
        <f>VLOOKUP(Q3132,[1]Страна!D$1:F$120,2,FALSE)</f>
        <v>0.03</v>
      </c>
      <c r="S3132" s="32" t="s">
        <v>47</v>
      </c>
      <c r="T3132" s="27" t="str">
        <f>VLOOKUP(S3132,[1]Страна!$A$2:$B$246,2,0)</f>
        <v>РОССИЯ</v>
      </c>
      <c r="W3132" s="34"/>
      <c r="X3132" s="35"/>
      <c r="Y3132" s="35"/>
      <c r="Z3132" s="36"/>
      <c r="AA3132" s="37"/>
      <c r="AB3132" s="38"/>
      <c r="AC3132" s="39"/>
    </row>
    <row r="3133" spans="1:29" ht="10.5" customHeight="1">
      <c r="A3133" s="25">
        <v>212511</v>
      </c>
      <c r="B3133" s="26" t="s">
        <v>4148</v>
      </c>
      <c r="C3133" s="27">
        <v>2</v>
      </c>
      <c r="D3133" s="27" t="s">
        <v>26</v>
      </c>
      <c r="E3133" s="28">
        <v>13916</v>
      </c>
      <c r="F3133" s="28">
        <v>27832</v>
      </c>
      <c r="G3133" s="28">
        <v>834.95999999999992</v>
      </c>
      <c r="H3133" s="28">
        <v>5.9</v>
      </c>
      <c r="I3133" s="28">
        <v>7.5</v>
      </c>
      <c r="J3133" s="29">
        <v>5.135E-2</v>
      </c>
      <c r="K3133" s="28">
        <v>11.8</v>
      </c>
      <c r="L3133" s="28">
        <v>15</v>
      </c>
      <c r="M3133" s="29">
        <f>C3133*J3133</f>
        <v>0.1027</v>
      </c>
      <c r="N3133" s="30">
        <v>8806087700190</v>
      </c>
      <c r="O3133" s="27">
        <v>85</v>
      </c>
      <c r="P3133" s="27">
        <v>8528</v>
      </c>
      <c r="Q3133" s="27" t="s">
        <v>100</v>
      </c>
      <c r="R3133" s="31">
        <f>VLOOKUP(Q3133,[1]Страна!D$1:F$120,2,FALSE)</f>
        <v>0.03</v>
      </c>
      <c r="S3133" s="32" t="s">
        <v>47</v>
      </c>
      <c r="T3133" s="27" t="str">
        <f>VLOOKUP(S3133,[1]Страна!$A$2:$B$246,2,0)</f>
        <v>РОССИЯ</v>
      </c>
      <c r="W3133" s="34"/>
      <c r="X3133" s="35"/>
      <c r="Y3133" s="35"/>
      <c r="Z3133" s="36"/>
      <c r="AA3133" s="37"/>
      <c r="AB3133" s="38"/>
      <c r="AC3133" s="39"/>
    </row>
    <row r="3134" spans="1:29" ht="10.5" customHeight="1">
      <c r="A3134" s="25">
        <v>217994</v>
      </c>
      <c r="B3134" s="26" t="s">
        <v>4149</v>
      </c>
      <c r="C3134" s="27">
        <v>1</v>
      </c>
      <c r="D3134" s="27" t="s">
        <v>26</v>
      </c>
      <c r="E3134" s="28">
        <v>15615</v>
      </c>
      <c r="F3134" s="28">
        <v>15615</v>
      </c>
      <c r="G3134" s="28">
        <v>468.45</v>
      </c>
      <c r="H3134" s="28">
        <v>6.3</v>
      </c>
      <c r="I3134" s="28">
        <v>7</v>
      </c>
      <c r="J3134" s="29">
        <v>7.1999999999999995E-2</v>
      </c>
      <c r="K3134" s="28">
        <v>6.3</v>
      </c>
      <c r="L3134" s="28">
        <v>7</v>
      </c>
      <c r="M3134" s="29">
        <f>C3134*J3134</f>
        <v>7.1999999999999995E-2</v>
      </c>
      <c r="N3134" s="30">
        <v>8806087812084</v>
      </c>
      <c r="O3134" s="27">
        <v>85</v>
      </c>
      <c r="P3134" s="27">
        <v>8528</v>
      </c>
      <c r="Q3134" s="27" t="s">
        <v>100</v>
      </c>
      <c r="R3134" s="31">
        <f>VLOOKUP(Q3134,[1]Страна!D$1:F$120,2,FALSE)</f>
        <v>0.03</v>
      </c>
      <c r="S3134" s="32" t="s">
        <v>47</v>
      </c>
      <c r="T3134" s="27" t="str">
        <f>VLOOKUP(S3134,[1]Страна!$A$2:$B$246,2,0)</f>
        <v>РОССИЯ</v>
      </c>
      <c r="W3134" s="34"/>
      <c r="X3134" s="35"/>
      <c r="Y3134" s="35"/>
      <c r="Z3134" s="36"/>
      <c r="AA3134" s="37"/>
      <c r="AB3134" s="38"/>
      <c r="AC3134" s="39"/>
    </row>
    <row r="3135" spans="1:29" ht="10.5" customHeight="1">
      <c r="A3135" s="25">
        <v>218696</v>
      </c>
      <c r="B3135" s="26" t="s">
        <v>4150</v>
      </c>
      <c r="C3135" s="27">
        <v>1</v>
      </c>
      <c r="D3135" s="27" t="s">
        <v>26</v>
      </c>
      <c r="E3135" s="28">
        <v>14302</v>
      </c>
      <c r="F3135" s="28">
        <v>14302</v>
      </c>
      <c r="G3135" s="28">
        <v>429.06</v>
      </c>
      <c r="H3135" s="28">
        <v>6.5</v>
      </c>
      <c r="I3135" s="28">
        <v>7</v>
      </c>
      <c r="J3135" s="29">
        <v>3.5999999999999997E-2</v>
      </c>
      <c r="K3135" s="28">
        <v>6.5</v>
      </c>
      <c r="L3135" s="28">
        <v>7</v>
      </c>
      <c r="M3135" s="29">
        <v>3.5999999999999997E-2</v>
      </c>
      <c r="N3135" s="30">
        <v>8806087865387</v>
      </c>
      <c r="O3135" s="27">
        <v>85</v>
      </c>
      <c r="P3135" s="27">
        <v>8528</v>
      </c>
      <c r="Q3135" s="27" t="s">
        <v>100</v>
      </c>
      <c r="R3135" s="31">
        <f>VLOOKUP(Q3135,[1]Страна!D$1:F$120,2,FALSE)</f>
        <v>0.03</v>
      </c>
      <c r="S3135" s="32" t="s">
        <v>47</v>
      </c>
      <c r="T3135" s="27" t="str">
        <f>VLOOKUP(S3135,[1]Страна!$A$2:$B$246,2,0)</f>
        <v>РОССИЯ</v>
      </c>
      <c r="W3135" s="34"/>
      <c r="X3135" s="35"/>
      <c r="Y3135" s="35"/>
      <c r="Z3135" s="36"/>
      <c r="AA3135" s="37"/>
      <c r="AB3135" s="38"/>
      <c r="AC3135" s="39"/>
    </row>
    <row r="3136" spans="1:29" ht="10.5" customHeight="1">
      <c r="A3136" s="25">
        <v>214059</v>
      </c>
      <c r="B3136" s="26" t="s">
        <v>4151</v>
      </c>
      <c r="C3136" s="27">
        <v>1</v>
      </c>
      <c r="D3136" s="27" t="s">
        <v>26</v>
      </c>
      <c r="E3136" s="28">
        <v>14068</v>
      </c>
      <c r="F3136" s="28">
        <v>14068</v>
      </c>
      <c r="G3136" s="28">
        <v>422.04</v>
      </c>
      <c r="H3136" s="28">
        <v>6.5</v>
      </c>
      <c r="I3136" s="28">
        <v>7</v>
      </c>
      <c r="J3136" s="29">
        <v>5.135E-2</v>
      </c>
      <c r="K3136" s="28">
        <v>6.5</v>
      </c>
      <c r="L3136" s="28">
        <v>7</v>
      </c>
      <c r="M3136" s="29">
        <v>5.135E-2</v>
      </c>
      <c r="N3136" s="30">
        <v>8806087628173</v>
      </c>
      <c r="O3136" s="27">
        <v>85</v>
      </c>
      <c r="P3136" s="27">
        <v>8528</v>
      </c>
      <c r="Q3136" s="27" t="s">
        <v>100</v>
      </c>
      <c r="R3136" s="31">
        <f>VLOOKUP(Q3136,[1]Страна!D$1:F$120,2,FALSE)</f>
        <v>0.03</v>
      </c>
      <c r="S3136" s="32" t="s">
        <v>47</v>
      </c>
      <c r="T3136" s="27" t="str">
        <f>VLOOKUP(S3136,[1]Страна!$A$2:$B$246,2,0)</f>
        <v>РОССИЯ</v>
      </c>
      <c r="W3136" s="34"/>
      <c r="X3136" s="35"/>
      <c r="Y3136" s="35"/>
      <c r="Z3136" s="36"/>
      <c r="AA3136" s="37"/>
      <c r="AB3136" s="38"/>
      <c r="AC3136" s="39"/>
    </row>
    <row r="3137" spans="1:29" ht="10.5" customHeight="1">
      <c r="A3137" s="25" t="s">
        <v>4152</v>
      </c>
      <c r="B3137" s="26" t="s">
        <v>4153</v>
      </c>
      <c r="C3137" s="27">
        <v>30</v>
      </c>
      <c r="D3137" s="27" t="s">
        <v>220</v>
      </c>
      <c r="E3137" s="28">
        <v>240</v>
      </c>
      <c r="F3137" s="28">
        <f>C3137*E3137</f>
        <v>7200</v>
      </c>
      <c r="G3137" s="28"/>
      <c r="H3137" s="28">
        <v>4.833333333333333</v>
      </c>
      <c r="I3137" s="28">
        <v>6</v>
      </c>
      <c r="J3137" s="29">
        <v>8.4699999999999998E-2</v>
      </c>
      <c r="K3137" s="28">
        <v>145</v>
      </c>
      <c r="L3137" s="28">
        <v>180</v>
      </c>
      <c r="M3137" s="29">
        <f>C3137*J3137</f>
        <v>2.5409999999999999</v>
      </c>
      <c r="N3137" s="30"/>
      <c r="O3137" s="27"/>
      <c r="P3137" s="27"/>
      <c r="Q3137" s="27" t="s">
        <v>100</v>
      </c>
      <c r="R3137" s="31">
        <f>VLOOKUP(Q3137,[1]Страна!D$1:F$120,2,FALSE)</f>
        <v>0.03</v>
      </c>
      <c r="S3137" s="32" t="s">
        <v>131</v>
      </c>
      <c r="T3137" s="27" t="str">
        <f>VLOOKUP(S3137,[1]Страна!$A$2:$B$246,2,0)</f>
        <v>КОРЕЯ</v>
      </c>
      <c r="W3137" s="34"/>
      <c r="X3137" s="35"/>
      <c r="Y3137" s="35"/>
      <c r="Z3137" s="36"/>
      <c r="AA3137" s="37"/>
      <c r="AB3137" s="38"/>
      <c r="AC3137" s="39"/>
    </row>
    <row r="3138" spans="1:29" ht="10.5" customHeight="1">
      <c r="A3138" s="25">
        <v>217995</v>
      </c>
      <c r="B3138" s="26" t="s">
        <v>4153</v>
      </c>
      <c r="C3138" s="27">
        <v>2</v>
      </c>
      <c r="D3138" s="27" t="s">
        <v>26</v>
      </c>
      <c r="E3138" s="28">
        <v>15462</v>
      </c>
      <c r="F3138" s="28">
        <v>30924</v>
      </c>
      <c r="G3138" s="28">
        <v>927.72</v>
      </c>
      <c r="H3138" s="28">
        <v>4.7</v>
      </c>
      <c r="I3138" s="28">
        <v>5.7</v>
      </c>
      <c r="J3138" s="29">
        <v>8.4699999999999998E-2</v>
      </c>
      <c r="K3138" s="28">
        <v>9.4</v>
      </c>
      <c r="L3138" s="28">
        <v>11.4</v>
      </c>
      <c r="M3138" s="29">
        <f>C3138*J3138</f>
        <v>0.1694</v>
      </c>
      <c r="N3138" s="30">
        <v>8806087768541</v>
      </c>
      <c r="O3138" s="27">
        <v>85</v>
      </c>
      <c r="P3138" s="27">
        <v>8528</v>
      </c>
      <c r="Q3138" s="27" t="s">
        <v>100</v>
      </c>
      <c r="R3138" s="31">
        <f>VLOOKUP(Q3138,[1]Страна!D$1:F$120,2,FALSE)</f>
        <v>0.03</v>
      </c>
      <c r="S3138" s="32" t="s">
        <v>47</v>
      </c>
      <c r="T3138" s="27" t="str">
        <f>VLOOKUP(S3138,[1]Страна!$A$2:$B$246,2,0)</f>
        <v>РОССИЯ</v>
      </c>
      <c r="W3138" s="34"/>
      <c r="X3138" s="35"/>
      <c r="Y3138" s="35"/>
      <c r="Z3138" s="36"/>
      <c r="AA3138" s="37"/>
      <c r="AB3138" s="38"/>
      <c r="AC3138" s="39"/>
    </row>
    <row r="3139" spans="1:29" ht="10.5" customHeight="1">
      <c r="A3139" s="25">
        <v>212414</v>
      </c>
      <c r="B3139" s="26" t="s">
        <v>4154</v>
      </c>
      <c r="C3139" s="27">
        <v>1</v>
      </c>
      <c r="D3139" s="27" t="s">
        <v>26</v>
      </c>
      <c r="E3139" s="28">
        <v>20103</v>
      </c>
      <c r="F3139" s="28">
        <v>20103</v>
      </c>
      <c r="G3139" s="28">
        <v>603.09</v>
      </c>
      <c r="H3139" s="28">
        <v>5.5</v>
      </c>
      <c r="I3139" s="28">
        <v>7</v>
      </c>
      <c r="J3139" s="29">
        <v>5.8968E-2</v>
      </c>
      <c r="K3139" s="28">
        <v>5.5</v>
      </c>
      <c r="L3139" s="28">
        <v>7</v>
      </c>
      <c r="M3139" s="29">
        <f>C3139*J3139</f>
        <v>5.8968E-2</v>
      </c>
      <c r="N3139" s="30">
        <v>8806087699104</v>
      </c>
      <c r="O3139" s="27">
        <v>85</v>
      </c>
      <c r="P3139" s="27">
        <v>8528</v>
      </c>
      <c r="Q3139" s="27" t="s">
        <v>100</v>
      </c>
      <c r="R3139" s="31">
        <f>VLOOKUP(Q3139,[1]Страна!D$1:F$120,2,FALSE)</f>
        <v>0.03</v>
      </c>
      <c r="S3139" s="32" t="s">
        <v>47</v>
      </c>
      <c r="T3139" s="27" t="str">
        <f>VLOOKUP(S3139,[1]Страна!$A$2:$B$246,2,0)</f>
        <v>РОССИЯ</v>
      </c>
      <c r="W3139" s="34"/>
      <c r="X3139" s="35"/>
      <c r="Y3139" s="35"/>
      <c r="Z3139" s="36"/>
      <c r="AA3139" s="37"/>
      <c r="AB3139" s="38"/>
      <c r="AC3139" s="39"/>
    </row>
    <row r="3140" spans="1:29" ht="10.5" customHeight="1">
      <c r="A3140" s="25">
        <v>234989</v>
      </c>
      <c r="B3140" s="26" t="s">
        <v>4155</v>
      </c>
      <c r="C3140" s="27">
        <v>9</v>
      </c>
      <c r="D3140" s="27" t="s">
        <v>26</v>
      </c>
      <c r="E3140" s="28">
        <v>12060</v>
      </c>
      <c r="F3140" s="28">
        <v>108540</v>
      </c>
      <c r="G3140" s="28">
        <v>3256.2</v>
      </c>
      <c r="H3140" s="28">
        <v>4.7</v>
      </c>
      <c r="I3140" s="28">
        <v>7</v>
      </c>
      <c r="J3140" s="29">
        <v>5.7834000000000003E-2</v>
      </c>
      <c r="K3140" s="28">
        <v>42.300000000000004</v>
      </c>
      <c r="L3140" s="28">
        <v>63</v>
      </c>
      <c r="M3140" s="29">
        <v>0.52050600000000002</v>
      </c>
      <c r="N3140" s="30" t="s">
        <v>4156</v>
      </c>
      <c r="O3140" s="27">
        <v>85</v>
      </c>
      <c r="P3140" s="27">
        <v>8528</v>
      </c>
      <c r="Q3140" s="27" t="s">
        <v>100</v>
      </c>
      <c r="R3140" s="31">
        <v>0.03</v>
      </c>
      <c r="S3140" s="32" t="s">
        <v>47</v>
      </c>
      <c r="T3140" s="27" t="str">
        <f>VLOOKUP(S3140,[1]Страна!$A$2:$B$246,2,0)</f>
        <v>РОССИЯ</v>
      </c>
      <c r="W3140" s="34"/>
      <c r="X3140" s="35"/>
      <c r="Y3140" s="35"/>
      <c r="Z3140" s="36"/>
      <c r="AA3140" s="37"/>
      <c r="AB3140" s="38"/>
      <c r="AC3140" s="39"/>
    </row>
    <row r="3141" spans="1:29" ht="10.5" customHeight="1">
      <c r="A3141" s="25">
        <v>239421</v>
      </c>
      <c r="B3141" s="26" t="s">
        <v>4157</v>
      </c>
      <c r="C3141" s="27">
        <v>1</v>
      </c>
      <c r="D3141" s="27" t="s">
        <v>26</v>
      </c>
      <c r="E3141" s="28">
        <v>14302</v>
      </c>
      <c r="F3141" s="28">
        <v>14302</v>
      </c>
      <c r="G3141" s="28">
        <v>429.06</v>
      </c>
      <c r="H3141" s="28">
        <v>5</v>
      </c>
      <c r="I3141" s="28">
        <v>7.5</v>
      </c>
      <c r="J3141" s="29">
        <v>5.6000000000000001E-2</v>
      </c>
      <c r="K3141" s="28">
        <v>5</v>
      </c>
      <c r="L3141" s="28">
        <v>7.5</v>
      </c>
      <c r="M3141" s="29">
        <v>5.6000000000000001E-2</v>
      </c>
      <c r="N3141" s="30" t="s">
        <v>4158</v>
      </c>
      <c r="O3141" s="27">
        <v>85</v>
      </c>
      <c r="P3141" s="27">
        <v>8528</v>
      </c>
      <c r="Q3141" s="27" t="s">
        <v>100</v>
      </c>
      <c r="R3141" s="31">
        <f>VLOOKUP(Q3141,[1]Страна!D$1:F$120,2,FALSE)</f>
        <v>0.03</v>
      </c>
      <c r="S3141" s="32" t="s">
        <v>47</v>
      </c>
      <c r="T3141" s="27" t="str">
        <f>VLOOKUP(S3141,[1]Страна!$A$2:$B$246,2,0)</f>
        <v>РОССИЯ</v>
      </c>
      <c r="W3141" s="40"/>
      <c r="X3141" s="35"/>
      <c r="Y3141" s="35"/>
      <c r="Z3141" s="36"/>
      <c r="AA3141" s="37"/>
      <c r="AB3141" s="38"/>
      <c r="AC3141" s="39"/>
    </row>
    <row r="3142" spans="1:29" ht="10.5" customHeight="1">
      <c r="A3142" s="25">
        <v>239157</v>
      </c>
      <c r="B3142" s="26" t="s">
        <v>4159</v>
      </c>
      <c r="C3142" s="27">
        <v>1</v>
      </c>
      <c r="D3142" s="27" t="s">
        <v>26</v>
      </c>
      <c r="E3142" s="28">
        <v>13142</v>
      </c>
      <c r="F3142" s="28">
        <v>13142</v>
      </c>
      <c r="G3142" s="28">
        <v>394.26</v>
      </c>
      <c r="H3142" s="28">
        <v>5</v>
      </c>
      <c r="I3142" s="28">
        <v>7.5</v>
      </c>
      <c r="J3142" s="29">
        <v>5.7119999999999997E-2</v>
      </c>
      <c r="K3142" s="28">
        <v>5</v>
      </c>
      <c r="L3142" s="28">
        <v>7.5</v>
      </c>
      <c r="M3142" s="29">
        <v>5.7119999999999997E-2</v>
      </c>
      <c r="N3142" s="30" t="s">
        <v>4160</v>
      </c>
      <c r="O3142" s="27">
        <v>85</v>
      </c>
      <c r="P3142" s="27">
        <v>8528</v>
      </c>
      <c r="Q3142" s="27" t="s">
        <v>100</v>
      </c>
      <c r="R3142" s="31">
        <f>VLOOKUP(Q3142,[1]Страна!D$1:F$120,2,FALSE)</f>
        <v>0.03</v>
      </c>
      <c r="S3142" s="32" t="s">
        <v>47</v>
      </c>
      <c r="T3142" s="27" t="str">
        <f>VLOOKUP(S3142,[1]Страна!$A$2:$B$246,2,0)</f>
        <v>РОССИЯ</v>
      </c>
      <c r="W3142" s="34"/>
      <c r="X3142" s="35"/>
      <c r="Y3142" s="35"/>
      <c r="Z3142" s="36"/>
      <c r="AA3142" s="37"/>
      <c r="AB3142" s="38"/>
      <c r="AC3142" s="39"/>
    </row>
    <row r="3143" spans="1:29" ht="10.5" customHeight="1">
      <c r="A3143" s="41">
        <v>234581</v>
      </c>
      <c r="B3143" s="42" t="s">
        <v>4161</v>
      </c>
      <c r="C3143" s="43">
        <v>3</v>
      </c>
      <c r="D3143" s="44" t="s">
        <v>26</v>
      </c>
      <c r="E3143" s="45">
        <v>12309</v>
      </c>
      <c r="F3143" s="45">
        <v>36927</v>
      </c>
      <c r="G3143" s="46">
        <v>1107.81</v>
      </c>
      <c r="H3143" s="46">
        <v>4.7</v>
      </c>
      <c r="I3143" s="46">
        <v>7</v>
      </c>
      <c r="J3143" s="47">
        <v>5.7119999999999997E-2</v>
      </c>
      <c r="K3143" s="46">
        <v>14.100000000000001</v>
      </c>
      <c r="L3143" s="46">
        <v>21</v>
      </c>
      <c r="M3143" s="47">
        <v>0.17135999999999998</v>
      </c>
      <c r="N3143" s="48" t="s">
        <v>4162</v>
      </c>
      <c r="O3143" s="49">
        <v>85</v>
      </c>
      <c r="P3143" s="49">
        <v>8528</v>
      </c>
      <c r="Q3143" s="49" t="s">
        <v>100</v>
      </c>
      <c r="R3143" s="50">
        <v>0.03</v>
      </c>
      <c r="S3143" s="51" t="s">
        <v>47</v>
      </c>
      <c r="T3143" s="27" t="str">
        <f>VLOOKUP(S3143,[1]Страна!$A$2:$B$246,2,0)</f>
        <v>РОССИЯ</v>
      </c>
      <c r="W3143" s="34"/>
      <c r="X3143" s="35"/>
      <c r="Y3143" s="35"/>
      <c r="Z3143" s="36"/>
      <c r="AA3143" s="37"/>
      <c r="AB3143" s="38"/>
      <c r="AC3143" s="39"/>
    </row>
    <row r="3144" spans="1:29" ht="10.5" customHeight="1">
      <c r="A3144" s="25">
        <v>234582</v>
      </c>
      <c r="B3144" s="26" t="s">
        <v>4163</v>
      </c>
      <c r="C3144" s="27">
        <v>1</v>
      </c>
      <c r="D3144" s="27" t="s">
        <v>26</v>
      </c>
      <c r="E3144" s="28">
        <v>13915</v>
      </c>
      <c r="F3144" s="28">
        <v>13915</v>
      </c>
      <c r="G3144" s="28">
        <v>417.45</v>
      </c>
      <c r="H3144" s="28">
        <v>4.9000000000000004</v>
      </c>
      <c r="I3144" s="28">
        <v>6</v>
      </c>
      <c r="J3144" s="29">
        <v>5.6000000000000001E-2</v>
      </c>
      <c r="K3144" s="28">
        <v>4.9000000000000004</v>
      </c>
      <c r="L3144" s="28">
        <v>6</v>
      </c>
      <c r="M3144" s="29">
        <v>5.6000000000000001E-2</v>
      </c>
      <c r="N3144" s="30" t="s">
        <v>4164</v>
      </c>
      <c r="O3144" s="27">
        <v>85</v>
      </c>
      <c r="P3144" s="27">
        <v>8528</v>
      </c>
      <c r="Q3144" s="27" t="s">
        <v>100</v>
      </c>
      <c r="R3144" s="31">
        <f>VLOOKUP(Q3144,[1]Страна!D$1:F$120,2,FALSE)</f>
        <v>0.03</v>
      </c>
      <c r="S3144" s="32" t="s">
        <v>47</v>
      </c>
      <c r="T3144" s="27" t="str">
        <f>VLOOKUP(S3144,[1]Страна!$A$2:$B$246,2,0)</f>
        <v>РОССИЯ</v>
      </c>
      <c r="W3144" s="40"/>
      <c r="X3144" s="35"/>
      <c r="Y3144" s="35"/>
      <c r="Z3144" s="36"/>
      <c r="AA3144" s="37"/>
      <c r="AB3144" s="38"/>
      <c r="AC3144" s="39"/>
    </row>
    <row r="3145" spans="1:29" ht="10.5" customHeight="1">
      <c r="A3145" s="41">
        <v>239422</v>
      </c>
      <c r="B3145" s="42" t="s">
        <v>4165</v>
      </c>
      <c r="C3145" s="43">
        <v>2</v>
      </c>
      <c r="D3145" s="44" t="s">
        <v>26</v>
      </c>
      <c r="E3145" s="45">
        <v>14500</v>
      </c>
      <c r="F3145" s="45">
        <v>29000</v>
      </c>
      <c r="G3145" s="46">
        <v>870</v>
      </c>
      <c r="H3145" s="46">
        <v>4.9000000000000004</v>
      </c>
      <c r="I3145" s="46">
        <v>6</v>
      </c>
      <c r="J3145" s="47">
        <v>5.824E-2</v>
      </c>
      <c r="K3145" s="46">
        <v>9.8000000000000007</v>
      </c>
      <c r="L3145" s="46">
        <v>12</v>
      </c>
      <c r="M3145" s="47">
        <v>0.11648</v>
      </c>
      <c r="N3145" s="48" t="s">
        <v>4166</v>
      </c>
      <c r="O3145" s="49">
        <v>85</v>
      </c>
      <c r="P3145" s="49">
        <v>8528</v>
      </c>
      <c r="Q3145" s="49" t="s">
        <v>100</v>
      </c>
      <c r="R3145" s="50">
        <v>0.03</v>
      </c>
      <c r="S3145" s="51" t="s">
        <v>47</v>
      </c>
      <c r="T3145" s="27" t="str">
        <f>VLOOKUP(S3145,[1]Страна!$A$2:$B$246,2,0)</f>
        <v>РОССИЯ</v>
      </c>
      <c r="W3145" s="34"/>
      <c r="X3145" s="35"/>
      <c r="Y3145" s="35"/>
      <c r="Z3145" s="36"/>
      <c r="AA3145" s="37"/>
      <c r="AB3145" s="38"/>
      <c r="AC3145" s="39"/>
    </row>
    <row r="3146" spans="1:29" ht="10.5" customHeight="1">
      <c r="A3146" s="41">
        <v>242381</v>
      </c>
      <c r="B3146" s="42" t="s">
        <v>4167</v>
      </c>
      <c r="C3146" s="43">
        <v>4</v>
      </c>
      <c r="D3146" s="44" t="s">
        <v>26</v>
      </c>
      <c r="E3146" s="45">
        <v>14442</v>
      </c>
      <c r="F3146" s="45">
        <v>57768</v>
      </c>
      <c r="G3146" s="46">
        <v>1733.04</v>
      </c>
      <c r="H3146" s="46">
        <v>4.7</v>
      </c>
      <c r="I3146" s="46">
        <v>6</v>
      </c>
      <c r="J3146" s="47">
        <v>5.1999999999999998E-2</v>
      </c>
      <c r="K3146" s="46">
        <v>18.8</v>
      </c>
      <c r="L3146" s="46">
        <v>24</v>
      </c>
      <c r="M3146" s="47">
        <v>0.20799999999999999</v>
      </c>
      <c r="N3146" s="48" t="s">
        <v>4168</v>
      </c>
      <c r="O3146" s="49">
        <v>85</v>
      </c>
      <c r="P3146" s="49">
        <v>8528</v>
      </c>
      <c r="Q3146" s="49" t="s">
        <v>100</v>
      </c>
      <c r="R3146" s="50">
        <v>0.03</v>
      </c>
      <c r="S3146" s="51" t="s">
        <v>47</v>
      </c>
      <c r="T3146" s="27" t="str">
        <f>VLOOKUP(S3146,[1]Страна!$A$2:$B$246,2,0)</f>
        <v>РОССИЯ</v>
      </c>
      <c r="W3146" s="40"/>
      <c r="X3146" s="35"/>
      <c r="Y3146" s="35"/>
      <c r="Z3146" s="36"/>
      <c r="AA3146" s="37"/>
      <c r="AB3146" s="38"/>
      <c r="AC3146" s="39"/>
    </row>
    <row r="3147" spans="1:29" ht="10.5" customHeight="1">
      <c r="A3147" s="25">
        <v>234583</v>
      </c>
      <c r="B3147" s="26" t="s">
        <v>4169</v>
      </c>
      <c r="C3147" s="27">
        <v>1</v>
      </c>
      <c r="D3147" s="27" t="s">
        <v>26</v>
      </c>
      <c r="E3147" s="28">
        <v>19207</v>
      </c>
      <c r="F3147" s="28">
        <v>19207</v>
      </c>
      <c r="G3147" s="28">
        <v>576.20999999999992</v>
      </c>
      <c r="H3147" s="28">
        <v>5.7</v>
      </c>
      <c r="I3147" s="28">
        <v>7</v>
      </c>
      <c r="J3147" s="29">
        <v>5.7834000000000003E-2</v>
      </c>
      <c r="K3147" s="28">
        <v>5.7</v>
      </c>
      <c r="L3147" s="28">
        <v>7</v>
      </c>
      <c r="M3147" s="29">
        <v>5.7834000000000003E-2</v>
      </c>
      <c r="N3147" s="30" t="s">
        <v>4170</v>
      </c>
      <c r="O3147" s="27">
        <v>85</v>
      </c>
      <c r="P3147" s="27">
        <v>8528</v>
      </c>
      <c r="Q3147" s="27" t="s">
        <v>100</v>
      </c>
      <c r="R3147" s="31">
        <f>VLOOKUP(Q3147,[1]Страна!D$1:F$120,2,FALSE)</f>
        <v>0.03</v>
      </c>
      <c r="S3147" s="32" t="s">
        <v>47</v>
      </c>
      <c r="T3147" s="27" t="str">
        <f>VLOOKUP(S3147,[1]Страна!$A$2:$B$246,2,0)</f>
        <v>РОССИЯ</v>
      </c>
      <c r="W3147" s="40"/>
      <c r="X3147" s="35"/>
      <c r="Y3147" s="35"/>
      <c r="Z3147" s="36"/>
      <c r="AA3147" s="37"/>
      <c r="AB3147" s="38"/>
      <c r="AC3147" s="39"/>
    </row>
    <row r="3148" spans="1:29" ht="10.5" customHeight="1">
      <c r="A3148" s="25">
        <v>207332</v>
      </c>
      <c r="B3148" s="26" t="s">
        <v>4171</v>
      </c>
      <c r="C3148" s="27">
        <v>1</v>
      </c>
      <c r="D3148" s="27" t="s">
        <v>26</v>
      </c>
      <c r="E3148" s="28">
        <v>19195</v>
      </c>
      <c r="F3148" s="28">
        <v>19195</v>
      </c>
      <c r="G3148" s="28">
        <v>575.85</v>
      </c>
      <c r="H3148" s="28">
        <v>5.9</v>
      </c>
      <c r="I3148" s="28">
        <v>7.5</v>
      </c>
      <c r="J3148" s="29">
        <v>5.4198999999999997E-2</v>
      </c>
      <c r="K3148" s="28">
        <v>5.9</v>
      </c>
      <c r="L3148" s="28">
        <v>7.5</v>
      </c>
      <c r="M3148" s="29">
        <f t="shared" ref="M3148:M3165" si="227">C3148*J3148</f>
        <v>5.4198999999999997E-2</v>
      </c>
      <c r="N3148" s="30">
        <v>8806087484748</v>
      </c>
      <c r="O3148" s="27">
        <v>85</v>
      </c>
      <c r="P3148" s="27">
        <v>8528</v>
      </c>
      <c r="Q3148" s="27" t="s">
        <v>100</v>
      </c>
      <c r="R3148" s="31">
        <f>VLOOKUP(Q3148,[1]Страна!D$1:F$120,2,FALSE)</f>
        <v>0.03</v>
      </c>
      <c r="S3148" s="32" t="s">
        <v>47</v>
      </c>
      <c r="T3148" s="27" t="str">
        <f>VLOOKUP(S3148,[1]Страна!$A$2:$B$246,2,0)</f>
        <v>РОССИЯ</v>
      </c>
      <c r="W3148" s="34"/>
      <c r="X3148" s="35"/>
      <c r="Y3148" s="35"/>
      <c r="Z3148" s="36"/>
      <c r="AA3148" s="37"/>
      <c r="AB3148" s="38"/>
      <c r="AC3148" s="39"/>
    </row>
    <row r="3149" spans="1:29" ht="10.5" customHeight="1">
      <c r="A3149" s="25">
        <v>74478</v>
      </c>
      <c r="B3149" s="26" t="s">
        <v>4172</v>
      </c>
      <c r="C3149" s="27">
        <v>1</v>
      </c>
      <c r="D3149" s="27" t="s">
        <v>26</v>
      </c>
      <c r="E3149" s="28">
        <v>28815</v>
      </c>
      <c r="F3149" s="28">
        <v>28815</v>
      </c>
      <c r="G3149" s="28">
        <v>864.44999999999993</v>
      </c>
      <c r="H3149" s="28">
        <v>8.3000000000000007</v>
      </c>
      <c r="I3149" s="28">
        <v>9.1</v>
      </c>
      <c r="J3149" s="29">
        <v>9.0584999999999999E-2</v>
      </c>
      <c r="K3149" s="28">
        <v>8.3000000000000007</v>
      </c>
      <c r="L3149" s="28">
        <v>9.1</v>
      </c>
      <c r="M3149" s="29">
        <f t="shared" si="227"/>
        <v>9.0584999999999999E-2</v>
      </c>
      <c r="N3149" s="30">
        <v>8806087420630</v>
      </c>
      <c r="O3149" s="27">
        <v>85</v>
      </c>
      <c r="P3149" s="27">
        <v>8528</v>
      </c>
      <c r="Q3149" s="27" t="s">
        <v>100</v>
      </c>
      <c r="R3149" s="31">
        <f>VLOOKUP(Q3149,[1]Страна!D$1:F$120,2,FALSE)</f>
        <v>0.03</v>
      </c>
      <c r="S3149" s="32" t="s">
        <v>47</v>
      </c>
      <c r="T3149" s="27" t="str">
        <f>VLOOKUP(S3149,[1]Страна!$A$2:$B$246,2,0)</f>
        <v>РОССИЯ</v>
      </c>
      <c r="W3149" s="34"/>
      <c r="X3149" s="35"/>
      <c r="Y3149" s="35"/>
      <c r="Z3149" s="36"/>
      <c r="AA3149" s="37"/>
      <c r="AB3149" s="38"/>
      <c r="AC3149" s="39"/>
    </row>
    <row r="3150" spans="1:29" ht="10.5" customHeight="1">
      <c r="A3150" s="25">
        <v>74493</v>
      </c>
      <c r="B3150" s="26" t="s">
        <v>4173</v>
      </c>
      <c r="C3150" s="27">
        <v>1</v>
      </c>
      <c r="D3150" s="27" t="s">
        <v>26</v>
      </c>
      <c r="E3150" s="28">
        <v>28348</v>
      </c>
      <c r="F3150" s="28">
        <v>28348</v>
      </c>
      <c r="G3150" s="28">
        <v>850.43999999999994</v>
      </c>
      <c r="H3150" s="28">
        <v>10.4</v>
      </c>
      <c r="I3150" s="28">
        <v>15</v>
      </c>
      <c r="J3150" s="29">
        <v>8.2837999999999995E-2</v>
      </c>
      <c r="K3150" s="28">
        <v>10.4</v>
      </c>
      <c r="L3150" s="28">
        <v>15</v>
      </c>
      <c r="M3150" s="29">
        <f t="shared" si="227"/>
        <v>8.2837999999999995E-2</v>
      </c>
      <c r="N3150" s="30">
        <v>8806087149258</v>
      </c>
      <c r="O3150" s="27">
        <v>85</v>
      </c>
      <c r="P3150" s="27">
        <v>8528</v>
      </c>
      <c r="Q3150" s="27" t="s">
        <v>100</v>
      </c>
      <c r="R3150" s="31">
        <f>VLOOKUP(Q3150,[1]Страна!D$1:F$120,2,FALSE)</f>
        <v>0.03</v>
      </c>
      <c r="S3150" s="32" t="s">
        <v>47</v>
      </c>
      <c r="T3150" s="27" t="str">
        <f>VLOOKUP(S3150,[1]Страна!$A$2:$B$246,2,0)</f>
        <v>РОССИЯ</v>
      </c>
      <c r="W3150" s="34"/>
      <c r="X3150" s="35"/>
      <c r="Y3150" s="35"/>
      <c r="Z3150" s="36"/>
      <c r="AA3150" s="37"/>
      <c r="AB3150" s="38"/>
      <c r="AC3150" s="39"/>
    </row>
    <row r="3151" spans="1:29" ht="10.5" customHeight="1">
      <c r="A3151" s="25">
        <v>74480</v>
      </c>
      <c r="B3151" s="26" t="s">
        <v>4174</v>
      </c>
      <c r="C3151" s="27">
        <v>2</v>
      </c>
      <c r="D3151" s="27" t="s">
        <v>26</v>
      </c>
      <c r="E3151" s="28">
        <v>22184</v>
      </c>
      <c r="F3151" s="28">
        <v>44368</v>
      </c>
      <c r="G3151" s="28">
        <v>1331.04</v>
      </c>
      <c r="H3151" s="28">
        <v>9.5</v>
      </c>
      <c r="I3151" s="28">
        <v>10.4</v>
      </c>
      <c r="J3151" s="29">
        <v>8.4863999999999995E-2</v>
      </c>
      <c r="K3151" s="28">
        <v>19</v>
      </c>
      <c r="L3151" s="28">
        <v>20.8</v>
      </c>
      <c r="M3151" s="29">
        <f t="shared" si="227"/>
        <v>0.16972799999999999</v>
      </c>
      <c r="N3151" s="30">
        <v>8806087182507</v>
      </c>
      <c r="O3151" s="27">
        <v>85</v>
      </c>
      <c r="P3151" s="27">
        <v>8528</v>
      </c>
      <c r="Q3151" s="27" t="s">
        <v>100</v>
      </c>
      <c r="R3151" s="31">
        <f>VLOOKUP(Q3151,[1]Страна!D$1:F$120,2,FALSE)</f>
        <v>0.03</v>
      </c>
      <c r="S3151" s="32" t="s">
        <v>47</v>
      </c>
      <c r="T3151" s="27" t="str">
        <f>VLOOKUP(S3151,[1]Страна!$A$2:$B$246,2,0)</f>
        <v>РОССИЯ</v>
      </c>
      <c r="W3151" s="34"/>
      <c r="X3151" s="35"/>
      <c r="Y3151" s="35"/>
      <c r="Z3151" s="36"/>
      <c r="AA3151" s="37"/>
      <c r="AB3151" s="38"/>
      <c r="AC3151" s="39"/>
    </row>
    <row r="3152" spans="1:29" ht="10.5" customHeight="1">
      <c r="A3152" s="25">
        <v>74481</v>
      </c>
      <c r="B3152" s="26" t="s">
        <v>4175</v>
      </c>
      <c r="C3152" s="27">
        <v>1</v>
      </c>
      <c r="D3152" s="27" t="s">
        <v>26</v>
      </c>
      <c r="E3152" s="28">
        <v>22191</v>
      </c>
      <c r="F3152" s="28">
        <v>22191</v>
      </c>
      <c r="G3152" s="28">
        <v>665.73</v>
      </c>
      <c r="H3152" s="28">
        <v>9.5</v>
      </c>
      <c r="I3152" s="28">
        <v>13</v>
      </c>
      <c r="J3152" s="29">
        <v>8.3159999999999998E-2</v>
      </c>
      <c r="K3152" s="28">
        <v>9.5</v>
      </c>
      <c r="L3152" s="28">
        <v>13</v>
      </c>
      <c r="M3152" s="29">
        <f t="shared" si="227"/>
        <v>8.3159999999999998E-2</v>
      </c>
      <c r="N3152" s="30">
        <v>8806087321722</v>
      </c>
      <c r="O3152" s="27">
        <v>85</v>
      </c>
      <c r="P3152" s="27">
        <v>8528</v>
      </c>
      <c r="Q3152" s="27" t="s">
        <v>100</v>
      </c>
      <c r="R3152" s="31">
        <f>VLOOKUP(Q3152,[1]Страна!D$1:F$120,2,FALSE)</f>
        <v>0.03</v>
      </c>
      <c r="S3152" s="32" t="s">
        <v>47</v>
      </c>
      <c r="T3152" s="27" t="str">
        <f>VLOOKUP(S3152,[1]Страна!$A$2:$B$246,2,0)</f>
        <v>РОССИЯ</v>
      </c>
      <c r="W3152" s="34"/>
      <c r="X3152" s="35"/>
      <c r="Y3152" s="35"/>
      <c r="Z3152" s="36"/>
      <c r="AA3152" s="37"/>
      <c r="AB3152" s="38"/>
      <c r="AC3152" s="39"/>
    </row>
    <row r="3153" spans="1:29" ht="10.5" customHeight="1">
      <c r="A3153" s="25">
        <v>74483</v>
      </c>
      <c r="B3153" s="26" t="s">
        <v>4176</v>
      </c>
      <c r="C3153" s="27">
        <v>1</v>
      </c>
      <c r="D3153" s="27" t="s">
        <v>26</v>
      </c>
      <c r="E3153" s="28">
        <v>28142</v>
      </c>
      <c r="F3153" s="28">
        <v>28142</v>
      </c>
      <c r="G3153" s="28">
        <v>844.26</v>
      </c>
      <c r="H3153" s="28">
        <v>9.5</v>
      </c>
      <c r="I3153" s="28">
        <v>10.4</v>
      </c>
      <c r="J3153" s="29">
        <v>8.4974999999999995E-2</v>
      </c>
      <c r="K3153" s="28">
        <v>9.5</v>
      </c>
      <c r="L3153" s="28">
        <v>10.4</v>
      </c>
      <c r="M3153" s="29">
        <f t="shared" si="227"/>
        <v>8.4974999999999995E-2</v>
      </c>
      <c r="N3153" s="30">
        <v>8806087196481</v>
      </c>
      <c r="O3153" s="27">
        <v>85</v>
      </c>
      <c r="P3153" s="27">
        <v>8528</v>
      </c>
      <c r="Q3153" s="27" t="s">
        <v>100</v>
      </c>
      <c r="R3153" s="31">
        <f>VLOOKUP(Q3153,[1]Страна!D$1:F$120,2,FALSE)</f>
        <v>0.03</v>
      </c>
      <c r="S3153" s="32" t="s">
        <v>47</v>
      </c>
      <c r="T3153" s="27" t="str">
        <f>VLOOKUP(S3153,[1]Страна!$A$2:$B$246,2,0)</f>
        <v>РОССИЯ</v>
      </c>
      <c r="W3153" s="34"/>
      <c r="X3153" s="35"/>
      <c r="Y3153" s="35"/>
      <c r="Z3153" s="36"/>
      <c r="AA3153" s="37"/>
      <c r="AB3153" s="38"/>
      <c r="AC3153" s="39"/>
    </row>
    <row r="3154" spans="1:29" ht="10.5" customHeight="1">
      <c r="A3154" s="25">
        <v>74484</v>
      </c>
      <c r="B3154" s="26" t="s">
        <v>4177</v>
      </c>
      <c r="C3154" s="27">
        <v>1</v>
      </c>
      <c r="D3154" s="27" t="s">
        <v>26</v>
      </c>
      <c r="E3154" s="28">
        <v>25036</v>
      </c>
      <c r="F3154" s="28">
        <v>25036</v>
      </c>
      <c r="G3154" s="28">
        <v>751.07999999999993</v>
      </c>
      <c r="H3154" s="28">
        <v>9.5</v>
      </c>
      <c r="I3154" s="28">
        <v>11</v>
      </c>
      <c r="J3154" s="29">
        <v>0.10237499999999999</v>
      </c>
      <c r="K3154" s="28">
        <v>9.5</v>
      </c>
      <c r="L3154" s="28">
        <v>11</v>
      </c>
      <c r="M3154" s="29">
        <f t="shared" si="227"/>
        <v>0.10237499999999999</v>
      </c>
      <c r="N3154" s="30">
        <v>8806087149371</v>
      </c>
      <c r="O3154" s="27">
        <v>85</v>
      </c>
      <c r="P3154" s="27">
        <v>8528</v>
      </c>
      <c r="Q3154" s="27" t="s">
        <v>100</v>
      </c>
      <c r="R3154" s="31">
        <f>VLOOKUP(Q3154,[1]Страна!D$1:F$120,2,FALSE)</f>
        <v>0.03</v>
      </c>
      <c r="S3154" s="32" t="s">
        <v>47</v>
      </c>
      <c r="T3154" s="27" t="str">
        <f>VLOOKUP(S3154,[1]Страна!$A$2:$B$246,2,0)</f>
        <v>РОССИЯ</v>
      </c>
      <c r="W3154" s="34"/>
      <c r="X3154" s="35"/>
      <c r="Y3154" s="35"/>
      <c r="Z3154" s="36"/>
      <c r="AA3154" s="37"/>
      <c r="AB3154" s="38"/>
      <c r="AC3154" s="39"/>
    </row>
    <row r="3155" spans="1:29" ht="10.5" customHeight="1">
      <c r="A3155" s="25">
        <v>74486</v>
      </c>
      <c r="B3155" s="26" t="s">
        <v>4178</v>
      </c>
      <c r="C3155" s="27">
        <v>3</v>
      </c>
      <c r="D3155" s="27" t="s">
        <v>26</v>
      </c>
      <c r="E3155" s="28">
        <v>32130</v>
      </c>
      <c r="F3155" s="28">
        <v>96390</v>
      </c>
      <c r="G3155" s="28">
        <v>2891.7</v>
      </c>
      <c r="H3155" s="28">
        <v>12</v>
      </c>
      <c r="I3155" s="28">
        <v>15</v>
      </c>
      <c r="J3155" s="29">
        <v>0.103163</v>
      </c>
      <c r="K3155" s="28">
        <v>36</v>
      </c>
      <c r="L3155" s="28">
        <v>45</v>
      </c>
      <c r="M3155" s="29">
        <f t="shared" si="227"/>
        <v>0.30948900000000001</v>
      </c>
      <c r="N3155" s="30">
        <v>8806087149395</v>
      </c>
      <c r="O3155" s="27">
        <v>85</v>
      </c>
      <c r="P3155" s="27">
        <v>8528</v>
      </c>
      <c r="Q3155" s="27" t="s">
        <v>100</v>
      </c>
      <c r="R3155" s="31">
        <f>VLOOKUP(Q3155,[1]Страна!D$1:F$120,2,FALSE)</f>
        <v>0.03</v>
      </c>
      <c r="S3155" s="32" t="s">
        <v>47</v>
      </c>
      <c r="T3155" s="27" t="str">
        <f>VLOOKUP(S3155,[1]Страна!$A$2:$B$246,2,0)</f>
        <v>РОССИЯ</v>
      </c>
      <c r="W3155" s="34"/>
      <c r="X3155" s="35"/>
      <c r="Y3155" s="35"/>
      <c r="Z3155" s="36"/>
      <c r="AA3155" s="37"/>
      <c r="AB3155" s="38"/>
      <c r="AC3155" s="39"/>
    </row>
    <row r="3156" spans="1:29" ht="10.5" customHeight="1">
      <c r="A3156" s="25">
        <v>167052</v>
      </c>
      <c r="B3156" s="26" t="s">
        <v>4179</v>
      </c>
      <c r="C3156" s="27">
        <v>1</v>
      </c>
      <c r="D3156" s="27" t="s">
        <v>26</v>
      </c>
      <c r="E3156" s="28">
        <v>26367</v>
      </c>
      <c r="F3156" s="28">
        <v>26367</v>
      </c>
      <c r="G3156" s="28">
        <v>791.01</v>
      </c>
      <c r="H3156" s="28">
        <v>9.8000000000000007</v>
      </c>
      <c r="I3156" s="28">
        <v>10.7</v>
      </c>
      <c r="J3156" s="29">
        <v>0.10237499999999999</v>
      </c>
      <c r="K3156" s="28">
        <v>9.8000000000000007</v>
      </c>
      <c r="L3156" s="28">
        <v>10.7</v>
      </c>
      <c r="M3156" s="29">
        <f t="shared" si="227"/>
        <v>0.10237499999999999</v>
      </c>
      <c r="N3156" s="30">
        <v>8806087325539</v>
      </c>
      <c r="O3156" s="27">
        <v>85</v>
      </c>
      <c r="P3156" s="27">
        <v>8528</v>
      </c>
      <c r="Q3156" s="27" t="s">
        <v>100</v>
      </c>
      <c r="R3156" s="31">
        <f>VLOOKUP(Q3156,[1]Страна!D$1:F$120,2,FALSE)</f>
        <v>0.03</v>
      </c>
      <c r="S3156" s="32" t="s">
        <v>47</v>
      </c>
      <c r="T3156" s="27" t="str">
        <f>VLOOKUP(S3156,[1]Страна!$A$2:$B$246,2,0)</f>
        <v>РОССИЯ</v>
      </c>
      <c r="W3156" s="34"/>
      <c r="X3156" s="35"/>
      <c r="Y3156" s="35"/>
      <c r="Z3156" s="36"/>
      <c r="AA3156" s="37"/>
      <c r="AB3156" s="38"/>
      <c r="AC3156" s="39"/>
    </row>
    <row r="3157" spans="1:29" ht="10.5" customHeight="1">
      <c r="A3157" s="25">
        <v>74485</v>
      </c>
      <c r="B3157" s="26" t="s">
        <v>4180</v>
      </c>
      <c r="C3157" s="27">
        <v>1</v>
      </c>
      <c r="D3157" s="27" t="s">
        <v>26</v>
      </c>
      <c r="E3157" s="28">
        <v>29002</v>
      </c>
      <c r="F3157" s="28">
        <v>29002</v>
      </c>
      <c r="G3157" s="28">
        <v>870.06</v>
      </c>
      <c r="H3157" s="28">
        <v>12.7</v>
      </c>
      <c r="I3157" s="28">
        <v>15</v>
      </c>
      <c r="J3157" s="29">
        <v>0.10237499999999999</v>
      </c>
      <c r="K3157" s="28">
        <v>12.7</v>
      </c>
      <c r="L3157" s="28">
        <v>15</v>
      </c>
      <c r="M3157" s="29">
        <f t="shared" si="227"/>
        <v>0.10237499999999999</v>
      </c>
      <c r="N3157" s="30">
        <v>8806087420692</v>
      </c>
      <c r="O3157" s="27">
        <v>85</v>
      </c>
      <c r="P3157" s="27">
        <v>8528</v>
      </c>
      <c r="Q3157" s="27" t="s">
        <v>100</v>
      </c>
      <c r="R3157" s="31">
        <f>VLOOKUP(Q3157,[1]Страна!D$1:F$120,2,FALSE)</f>
        <v>0.03</v>
      </c>
      <c r="S3157" s="32" t="s">
        <v>47</v>
      </c>
      <c r="T3157" s="27" t="str">
        <f>VLOOKUP(S3157,[1]Страна!$A$2:$B$246,2,0)</f>
        <v>РОССИЯ</v>
      </c>
      <c r="W3157" s="34"/>
      <c r="X3157" s="35"/>
      <c r="Y3157" s="35"/>
      <c r="Z3157" s="36"/>
      <c r="AA3157" s="37"/>
      <c r="AB3157" s="38"/>
      <c r="AC3157" s="39"/>
    </row>
    <row r="3158" spans="1:29" ht="10.5" customHeight="1">
      <c r="A3158" s="25">
        <v>222567</v>
      </c>
      <c r="B3158" s="26" t="s">
        <v>4181</v>
      </c>
      <c r="C3158" s="27">
        <v>1</v>
      </c>
      <c r="D3158" s="27" t="s">
        <v>26</v>
      </c>
      <c r="E3158" s="28">
        <v>19717</v>
      </c>
      <c r="F3158" s="28">
        <v>19717</v>
      </c>
      <c r="G3158" s="28">
        <v>591.51</v>
      </c>
      <c r="H3158" s="28">
        <v>12.7</v>
      </c>
      <c r="I3158" s="28">
        <v>13.9</v>
      </c>
      <c r="J3158" s="29">
        <v>8.8192000000000006E-2</v>
      </c>
      <c r="K3158" s="28">
        <v>12.7</v>
      </c>
      <c r="L3158" s="28">
        <v>13.9</v>
      </c>
      <c r="M3158" s="29">
        <f t="shared" si="227"/>
        <v>8.8192000000000006E-2</v>
      </c>
      <c r="N3158" s="30">
        <v>0</v>
      </c>
      <c r="O3158" s="27">
        <v>85</v>
      </c>
      <c r="P3158" s="27">
        <v>8528</v>
      </c>
      <c r="Q3158" s="27" t="s">
        <v>100</v>
      </c>
      <c r="R3158" s="31">
        <f>VLOOKUP(Q3158,[1]Страна!D$1:F$120,2,FALSE)</f>
        <v>0.03</v>
      </c>
      <c r="S3158" s="32" t="s">
        <v>47</v>
      </c>
      <c r="T3158" s="27" t="str">
        <f>VLOOKUP(S3158,[1]Страна!$A$2:$B$246,2,0)</f>
        <v>РОССИЯ</v>
      </c>
      <c r="W3158" s="34"/>
      <c r="X3158" s="35"/>
      <c r="Y3158" s="35"/>
      <c r="Z3158" s="36"/>
      <c r="AA3158" s="37"/>
      <c r="AB3158" s="38"/>
      <c r="AC3158" s="39"/>
    </row>
    <row r="3159" spans="1:29" ht="10.5" customHeight="1">
      <c r="A3159" s="25">
        <v>214060</v>
      </c>
      <c r="B3159" s="26" t="s">
        <v>4182</v>
      </c>
      <c r="C3159" s="27">
        <v>1</v>
      </c>
      <c r="D3159" s="27" t="s">
        <v>26</v>
      </c>
      <c r="E3159" s="28">
        <v>20490</v>
      </c>
      <c r="F3159" s="28">
        <v>20490</v>
      </c>
      <c r="G3159" s="28">
        <v>614.69999999999993</v>
      </c>
      <c r="H3159" s="28">
        <v>12.7</v>
      </c>
      <c r="I3159" s="28">
        <v>13.9</v>
      </c>
      <c r="J3159" s="29">
        <v>0.115328</v>
      </c>
      <c r="K3159" s="28">
        <v>12.7</v>
      </c>
      <c r="L3159" s="28">
        <v>13.9</v>
      </c>
      <c r="M3159" s="29">
        <f t="shared" si="227"/>
        <v>0.115328</v>
      </c>
      <c r="N3159" s="30">
        <v>8806087629248</v>
      </c>
      <c r="O3159" s="27">
        <v>85</v>
      </c>
      <c r="P3159" s="27">
        <v>8528</v>
      </c>
      <c r="Q3159" s="27" t="s">
        <v>100</v>
      </c>
      <c r="R3159" s="31">
        <f>VLOOKUP(Q3159,[1]Страна!D$1:F$120,2,FALSE)</f>
        <v>0.03</v>
      </c>
      <c r="S3159" s="32" t="s">
        <v>47</v>
      </c>
      <c r="T3159" s="27" t="str">
        <f>VLOOKUP(S3159,[1]Страна!$A$2:$B$246,2,0)</f>
        <v>РОССИЯ</v>
      </c>
      <c r="W3159" s="34"/>
      <c r="X3159" s="35"/>
      <c r="Y3159" s="35"/>
      <c r="Z3159" s="36"/>
      <c r="AA3159" s="37"/>
      <c r="AB3159" s="38"/>
      <c r="AC3159" s="39"/>
    </row>
    <row r="3160" spans="1:29" ht="10.5" customHeight="1">
      <c r="A3160" s="25">
        <v>212304</v>
      </c>
      <c r="B3160" s="26" t="s">
        <v>4183</v>
      </c>
      <c r="C3160" s="27">
        <v>5</v>
      </c>
      <c r="D3160" s="27" t="s">
        <v>26</v>
      </c>
      <c r="E3160" s="28">
        <v>20324</v>
      </c>
      <c r="F3160" s="28">
        <v>101620</v>
      </c>
      <c r="G3160" s="28">
        <v>3048.6</v>
      </c>
      <c r="H3160" s="28">
        <v>12.7</v>
      </c>
      <c r="I3160" s="28">
        <v>13.9</v>
      </c>
      <c r="J3160" s="29">
        <v>0.10395</v>
      </c>
      <c r="K3160" s="28">
        <v>63.5</v>
      </c>
      <c r="L3160" s="28">
        <v>69.5</v>
      </c>
      <c r="M3160" s="29">
        <f t="shared" si="227"/>
        <v>0.51975000000000005</v>
      </c>
      <c r="N3160" s="30">
        <v>8806087629286</v>
      </c>
      <c r="O3160" s="27">
        <v>85</v>
      </c>
      <c r="P3160" s="27">
        <v>8528</v>
      </c>
      <c r="Q3160" s="27" t="s">
        <v>100</v>
      </c>
      <c r="R3160" s="31">
        <f>VLOOKUP(Q3160,[1]Страна!D$1:F$120,2,FALSE)</f>
        <v>0.03</v>
      </c>
      <c r="S3160" s="32" t="s">
        <v>47</v>
      </c>
      <c r="T3160" s="27" t="str">
        <f>VLOOKUP(S3160,[1]Страна!$A$2:$B$246,2,0)</f>
        <v>РОССИЯ</v>
      </c>
      <c r="W3160" s="34"/>
      <c r="X3160" s="35"/>
      <c r="Y3160" s="35"/>
      <c r="Z3160" s="36"/>
      <c r="AA3160" s="37"/>
      <c r="AB3160" s="38"/>
      <c r="AC3160" s="39"/>
    </row>
    <row r="3161" spans="1:29" ht="10.5" customHeight="1">
      <c r="A3161" s="25">
        <v>212305</v>
      </c>
      <c r="B3161" s="26" t="s">
        <v>4184</v>
      </c>
      <c r="C3161" s="27">
        <v>5</v>
      </c>
      <c r="D3161" s="27" t="s">
        <v>26</v>
      </c>
      <c r="E3161" s="28">
        <v>21412</v>
      </c>
      <c r="F3161" s="28">
        <v>107060</v>
      </c>
      <c r="G3161" s="28">
        <v>3211.7999999999997</v>
      </c>
      <c r="H3161" s="28">
        <v>12.7</v>
      </c>
      <c r="I3161" s="28">
        <v>13.9</v>
      </c>
      <c r="J3161" s="29">
        <v>0.10395</v>
      </c>
      <c r="K3161" s="28">
        <v>63.5</v>
      </c>
      <c r="L3161" s="28">
        <v>69.5</v>
      </c>
      <c r="M3161" s="29">
        <f t="shared" si="227"/>
        <v>0.51975000000000005</v>
      </c>
      <c r="N3161" s="30">
        <v>8806087713671</v>
      </c>
      <c r="O3161" s="27">
        <v>85</v>
      </c>
      <c r="P3161" s="27">
        <v>8528</v>
      </c>
      <c r="Q3161" s="27" t="s">
        <v>100</v>
      </c>
      <c r="R3161" s="31">
        <f>VLOOKUP(Q3161,[1]Страна!D$1:F$120,2,FALSE)</f>
        <v>0.03</v>
      </c>
      <c r="S3161" s="32" t="s">
        <v>47</v>
      </c>
      <c r="T3161" s="27" t="str">
        <f>VLOOKUP(S3161,[1]Страна!$A$2:$B$246,2,0)</f>
        <v>РОССИЯ</v>
      </c>
      <c r="W3161" s="34"/>
      <c r="X3161" s="35"/>
      <c r="Y3161" s="35"/>
      <c r="Z3161" s="36"/>
      <c r="AA3161" s="37"/>
      <c r="AB3161" s="38"/>
      <c r="AC3161" s="39"/>
    </row>
    <row r="3162" spans="1:29" ht="10.5" customHeight="1">
      <c r="A3162" s="25" t="s">
        <v>4185</v>
      </c>
      <c r="B3162" s="26" t="s">
        <v>4184</v>
      </c>
      <c r="C3162" s="27">
        <v>10</v>
      </c>
      <c r="D3162" s="27" t="s">
        <v>220</v>
      </c>
      <c r="E3162" s="28">
        <v>356</v>
      </c>
      <c r="F3162" s="28">
        <f>C3162*E3162</f>
        <v>3560</v>
      </c>
      <c r="G3162" s="28"/>
      <c r="H3162" s="28">
        <v>10.3</v>
      </c>
      <c r="I3162" s="28">
        <v>11.6</v>
      </c>
      <c r="J3162" s="29">
        <v>0.10395</v>
      </c>
      <c r="K3162" s="28">
        <v>103</v>
      </c>
      <c r="L3162" s="28">
        <v>116</v>
      </c>
      <c r="M3162" s="29">
        <f t="shared" si="227"/>
        <v>1.0395000000000001</v>
      </c>
      <c r="N3162" s="30"/>
      <c r="O3162" s="27">
        <v>85</v>
      </c>
      <c r="P3162" s="27">
        <v>8528</v>
      </c>
      <c r="Q3162" s="27" t="s">
        <v>100</v>
      </c>
      <c r="R3162" s="31">
        <f>VLOOKUP(Q3162,[1]Страна!D$1:F$120,2,FALSE)</f>
        <v>0.03</v>
      </c>
      <c r="S3162" s="32" t="s">
        <v>131</v>
      </c>
      <c r="T3162" s="27" t="str">
        <f>VLOOKUP(S3162,[1]Страна!$A$2:$B$246,2,0)</f>
        <v>КОРЕЯ</v>
      </c>
      <c r="W3162" s="34"/>
      <c r="X3162" s="35"/>
      <c r="Y3162" s="35"/>
      <c r="Z3162" s="36"/>
      <c r="AA3162" s="37"/>
      <c r="AB3162" s="38"/>
      <c r="AC3162" s="39"/>
    </row>
    <row r="3163" spans="1:29" ht="10.5" customHeight="1">
      <c r="A3163" s="25" t="s">
        <v>4186</v>
      </c>
      <c r="B3163" s="26" t="s">
        <v>4187</v>
      </c>
      <c r="C3163" s="27">
        <v>40</v>
      </c>
      <c r="D3163" s="27"/>
      <c r="E3163" s="28">
        <v>327</v>
      </c>
      <c r="F3163" s="28">
        <v>13080</v>
      </c>
      <c r="G3163" s="28">
        <v>392.4</v>
      </c>
      <c r="H3163" s="28">
        <v>9.8000000000000007</v>
      </c>
      <c r="I3163" s="28">
        <v>11.6</v>
      </c>
      <c r="J3163" s="29">
        <v>0.10395</v>
      </c>
      <c r="K3163" s="28"/>
      <c r="L3163" s="28"/>
      <c r="M3163" s="29">
        <f t="shared" si="227"/>
        <v>4.1580000000000004</v>
      </c>
      <c r="N3163" s="30"/>
      <c r="O3163" s="27">
        <v>85</v>
      </c>
      <c r="P3163" s="27">
        <v>8528</v>
      </c>
      <c r="Q3163" s="27" t="s">
        <v>100</v>
      </c>
      <c r="R3163" s="31">
        <f>VLOOKUP(Q3163,[1]Страна!D$1:F$120,2,FALSE)</f>
        <v>0.03</v>
      </c>
      <c r="S3163" s="32" t="s">
        <v>131</v>
      </c>
      <c r="T3163" s="27" t="str">
        <f>VLOOKUP(S3163,[1]Страна!$A$2:$B$246,2,0)</f>
        <v>КОРЕЯ</v>
      </c>
      <c r="W3163" s="34"/>
      <c r="X3163" s="35"/>
      <c r="Y3163" s="35"/>
      <c r="Z3163" s="36"/>
      <c r="AA3163" s="37"/>
      <c r="AB3163" s="38"/>
      <c r="AC3163" s="39"/>
    </row>
    <row r="3164" spans="1:29" ht="10.5" customHeight="1">
      <c r="A3164" s="25">
        <v>219051</v>
      </c>
      <c r="B3164" s="26" t="s">
        <v>4188</v>
      </c>
      <c r="C3164" s="27">
        <v>1</v>
      </c>
      <c r="D3164" s="27" t="s">
        <v>26</v>
      </c>
      <c r="E3164" s="28">
        <v>21412</v>
      </c>
      <c r="F3164" s="28">
        <v>21412</v>
      </c>
      <c r="G3164" s="28">
        <v>642.36</v>
      </c>
      <c r="H3164" s="28">
        <v>13.5</v>
      </c>
      <c r="I3164" s="28">
        <v>15</v>
      </c>
      <c r="J3164" s="29">
        <v>0.11550000000000001</v>
      </c>
      <c r="K3164" s="28">
        <v>13.5</v>
      </c>
      <c r="L3164" s="28">
        <v>15</v>
      </c>
      <c r="M3164" s="29">
        <f t="shared" si="227"/>
        <v>0.11550000000000001</v>
      </c>
      <c r="N3164" s="30">
        <v>8806087865370</v>
      </c>
      <c r="O3164" s="27">
        <v>85</v>
      </c>
      <c r="P3164" s="27">
        <v>8528</v>
      </c>
      <c r="Q3164" s="27" t="s">
        <v>100</v>
      </c>
      <c r="R3164" s="31">
        <f>VLOOKUP(Q3164,[1]Страна!D$1:F$120,2,FALSE)</f>
        <v>0.03</v>
      </c>
      <c r="S3164" s="32" t="s">
        <v>47</v>
      </c>
      <c r="T3164" s="27" t="str">
        <f>VLOOKUP(S3164,[1]Страна!$A$2:$B$246,2,0)</f>
        <v>РОССИЯ</v>
      </c>
      <c r="W3164" s="34"/>
      <c r="X3164" s="35"/>
      <c r="Y3164" s="35"/>
      <c r="Z3164" s="36"/>
      <c r="AA3164" s="37"/>
      <c r="AB3164" s="38"/>
      <c r="AC3164" s="39"/>
    </row>
    <row r="3165" spans="1:29" ht="10.5" customHeight="1">
      <c r="A3165" s="25">
        <v>212415</v>
      </c>
      <c r="B3165" s="26" t="s">
        <v>4189</v>
      </c>
      <c r="C3165" s="27">
        <v>1</v>
      </c>
      <c r="D3165" s="27" t="s">
        <v>26</v>
      </c>
      <c r="E3165" s="28">
        <v>23197</v>
      </c>
      <c r="F3165" s="28">
        <v>23197</v>
      </c>
      <c r="G3165" s="28">
        <v>695.91</v>
      </c>
      <c r="H3165" s="28">
        <v>12.7</v>
      </c>
      <c r="I3165" s="28">
        <v>13.9</v>
      </c>
      <c r="J3165" s="29">
        <v>0.10395</v>
      </c>
      <c r="K3165" s="28">
        <v>12.7</v>
      </c>
      <c r="L3165" s="28">
        <v>13.9</v>
      </c>
      <c r="M3165" s="29">
        <f t="shared" si="227"/>
        <v>0.10395</v>
      </c>
      <c r="N3165" s="30">
        <v>8806087629514</v>
      </c>
      <c r="O3165" s="27">
        <v>85</v>
      </c>
      <c r="P3165" s="27">
        <v>8528</v>
      </c>
      <c r="Q3165" s="27" t="s">
        <v>100</v>
      </c>
      <c r="R3165" s="31">
        <f>VLOOKUP(Q3165,[1]Страна!D$1:F$120,2,FALSE)</f>
        <v>0.03</v>
      </c>
      <c r="S3165" s="32" t="s">
        <v>47</v>
      </c>
      <c r="T3165" s="27" t="str">
        <f>VLOOKUP(S3165,[1]Страна!$A$2:$B$246,2,0)</f>
        <v>РОССИЯ</v>
      </c>
      <c r="W3165" s="34"/>
      <c r="X3165" s="35"/>
      <c r="Y3165" s="35"/>
      <c r="Z3165" s="36"/>
      <c r="AA3165" s="37"/>
      <c r="AB3165" s="38"/>
      <c r="AC3165" s="39"/>
    </row>
    <row r="3166" spans="1:29" ht="10.5" customHeight="1">
      <c r="A3166" s="25" t="s">
        <v>4190</v>
      </c>
      <c r="B3166" s="26" t="s">
        <v>4191</v>
      </c>
      <c r="C3166" s="27">
        <v>6</v>
      </c>
      <c r="D3166" s="27" t="s">
        <v>220</v>
      </c>
      <c r="E3166" s="28">
        <v>400</v>
      </c>
      <c r="F3166" s="28">
        <f>C3166*E3166</f>
        <v>2400</v>
      </c>
      <c r="G3166" s="28"/>
      <c r="H3166" s="28">
        <v>8.4</v>
      </c>
      <c r="I3166" s="28">
        <v>11</v>
      </c>
      <c r="J3166" s="29">
        <v>0.10395</v>
      </c>
      <c r="K3166" s="28"/>
      <c r="L3166" s="28"/>
      <c r="M3166" s="29">
        <v>0.4032</v>
      </c>
      <c r="N3166" s="30"/>
      <c r="O3166" s="27">
        <v>85</v>
      </c>
      <c r="P3166" s="27">
        <v>8528</v>
      </c>
      <c r="Q3166" s="27" t="s">
        <v>100</v>
      </c>
      <c r="R3166" s="31">
        <f>VLOOKUP(Q3166,[1]Страна!D$1:F$120,2,FALSE)</f>
        <v>0.03</v>
      </c>
      <c r="S3166" s="32" t="s">
        <v>131</v>
      </c>
      <c r="T3166" s="27" t="str">
        <f>VLOOKUP(S3166,[1]Страна!$A$2:$B$246,2,0)</f>
        <v>КОРЕЯ</v>
      </c>
      <c r="W3166" s="34"/>
      <c r="X3166" s="35"/>
      <c r="Y3166" s="35"/>
      <c r="Z3166" s="36"/>
      <c r="AA3166" s="37"/>
      <c r="AB3166" s="38"/>
      <c r="AC3166" s="39"/>
    </row>
    <row r="3167" spans="1:29" ht="10.5" customHeight="1">
      <c r="A3167" s="25">
        <v>217718</v>
      </c>
      <c r="B3167" s="26" t="s">
        <v>4192</v>
      </c>
      <c r="C3167" s="27">
        <v>2</v>
      </c>
      <c r="D3167" s="27" t="s">
        <v>26</v>
      </c>
      <c r="E3167" s="28">
        <v>24369</v>
      </c>
      <c r="F3167" s="28">
        <v>48738</v>
      </c>
      <c r="G3167" s="28">
        <v>1462.1399999999999</v>
      </c>
      <c r="H3167" s="28">
        <v>8.4</v>
      </c>
      <c r="I3167" s="28">
        <v>10</v>
      </c>
      <c r="J3167" s="29">
        <v>0.2016</v>
      </c>
      <c r="K3167" s="28">
        <v>16.8</v>
      </c>
      <c r="L3167" s="28">
        <v>20</v>
      </c>
      <c r="M3167" s="29">
        <f>C3167*J3167</f>
        <v>0.4032</v>
      </c>
      <c r="N3167" s="30">
        <v>8806087768763</v>
      </c>
      <c r="O3167" s="27">
        <v>85</v>
      </c>
      <c r="P3167" s="27">
        <v>8528</v>
      </c>
      <c r="Q3167" s="27" t="s">
        <v>100</v>
      </c>
      <c r="R3167" s="31">
        <f>VLOOKUP(Q3167,[1]Страна!D$1:F$120,2,FALSE)</f>
        <v>0.03</v>
      </c>
      <c r="S3167" s="32" t="s">
        <v>47</v>
      </c>
      <c r="T3167" s="27" t="str">
        <f>VLOOKUP(S3167,[1]Страна!$A$2:$B$246,2,0)</f>
        <v>РОССИЯ</v>
      </c>
      <c r="W3167" s="34"/>
      <c r="X3167" s="35"/>
      <c r="Y3167" s="35"/>
      <c r="Z3167" s="36"/>
      <c r="AA3167" s="37"/>
      <c r="AB3167" s="38"/>
      <c r="AC3167" s="39"/>
    </row>
    <row r="3168" spans="1:29" ht="10.5" customHeight="1">
      <c r="A3168" s="25">
        <v>213484</v>
      </c>
      <c r="B3168" s="26" t="s">
        <v>4193</v>
      </c>
      <c r="C3168" s="27">
        <v>10</v>
      </c>
      <c r="D3168" s="27" t="s">
        <v>26</v>
      </c>
      <c r="E3168" s="28">
        <v>25636</v>
      </c>
      <c r="F3168" s="28">
        <v>256360</v>
      </c>
      <c r="G3168" s="28">
        <v>7690.7999999999993</v>
      </c>
      <c r="H3168" s="28">
        <v>12.8</v>
      </c>
      <c r="I3168" s="28">
        <v>14</v>
      </c>
      <c r="J3168" s="29">
        <v>0.12005399999999999</v>
      </c>
      <c r="K3168" s="28">
        <v>128</v>
      </c>
      <c r="L3168" s="28">
        <v>140</v>
      </c>
      <c r="M3168" s="29">
        <f>C3168*J3168</f>
        <v>1.2005399999999999</v>
      </c>
      <c r="N3168" s="30">
        <v>8806087700046</v>
      </c>
      <c r="O3168" s="27">
        <v>85</v>
      </c>
      <c r="P3168" s="27">
        <v>8528</v>
      </c>
      <c r="Q3168" s="27" t="s">
        <v>100</v>
      </c>
      <c r="R3168" s="31">
        <f>VLOOKUP(Q3168,[1]Страна!D$1:F$120,2,FALSE)</f>
        <v>0.03</v>
      </c>
      <c r="S3168" s="32" t="s">
        <v>47</v>
      </c>
      <c r="T3168" s="27" t="str">
        <f>VLOOKUP(S3168,[1]Страна!$A$2:$B$246,2,0)</f>
        <v>РОССИЯ</v>
      </c>
      <c r="W3168" s="34"/>
      <c r="X3168" s="35"/>
      <c r="Y3168" s="35"/>
      <c r="Z3168" s="36"/>
      <c r="AA3168" s="37"/>
      <c r="AB3168" s="38"/>
      <c r="AC3168" s="39"/>
    </row>
    <row r="3169" spans="1:29" ht="10.5" customHeight="1">
      <c r="A3169" s="25">
        <v>235241</v>
      </c>
      <c r="B3169" s="26" t="s">
        <v>4194</v>
      </c>
      <c r="C3169" s="27">
        <v>2</v>
      </c>
      <c r="D3169" s="27" t="s">
        <v>26</v>
      </c>
      <c r="E3169" s="28">
        <v>20408</v>
      </c>
      <c r="F3169" s="28">
        <v>40816</v>
      </c>
      <c r="G3169" s="28">
        <v>1224.48</v>
      </c>
      <c r="H3169" s="28">
        <v>8.4</v>
      </c>
      <c r="I3169" s="28">
        <v>10.3</v>
      </c>
      <c r="J3169" s="29">
        <v>9.5699999999999993E-2</v>
      </c>
      <c r="K3169" s="28">
        <v>16.8</v>
      </c>
      <c r="L3169" s="28">
        <v>20.6</v>
      </c>
      <c r="M3169" s="29">
        <v>0.19139999999999999</v>
      </c>
      <c r="N3169" s="30" t="s">
        <v>4195</v>
      </c>
      <c r="O3169" s="27">
        <v>85</v>
      </c>
      <c r="P3169" s="27">
        <v>8528</v>
      </c>
      <c r="Q3169" s="27" t="s">
        <v>100</v>
      </c>
      <c r="R3169" s="31">
        <f>VLOOKUP(Q3169,[1]Страна!D$1:F$120,2,FALSE)</f>
        <v>0.03</v>
      </c>
      <c r="S3169" s="32" t="s">
        <v>47</v>
      </c>
      <c r="T3169" s="27" t="str">
        <f>VLOOKUP(S3169,[1]Страна!$A$2:$B$246,2,0)</f>
        <v>РОССИЯ</v>
      </c>
      <c r="W3169" s="34"/>
      <c r="X3169" s="35"/>
      <c r="Y3169" s="35"/>
      <c r="Z3169" s="36"/>
      <c r="AA3169" s="37"/>
      <c r="AB3169" s="38"/>
      <c r="AC3169" s="39"/>
    </row>
    <row r="3170" spans="1:29" ht="10.5" customHeight="1">
      <c r="A3170" s="25">
        <v>234584</v>
      </c>
      <c r="B3170" s="26" t="s">
        <v>4196</v>
      </c>
      <c r="C3170" s="27">
        <v>3</v>
      </c>
      <c r="D3170" s="27" t="s">
        <v>26</v>
      </c>
      <c r="E3170" s="28">
        <v>20103</v>
      </c>
      <c r="F3170" s="28">
        <v>60309</v>
      </c>
      <c r="G3170" s="28">
        <v>1809.27</v>
      </c>
      <c r="H3170" s="28">
        <v>9.4</v>
      </c>
      <c r="I3170" s="28">
        <v>11.5</v>
      </c>
      <c r="J3170" s="29">
        <v>0.10553</v>
      </c>
      <c r="K3170" s="28">
        <v>28.200000000000003</v>
      </c>
      <c r="L3170" s="28">
        <v>34.5</v>
      </c>
      <c r="M3170" s="29">
        <v>0.31658999999999998</v>
      </c>
      <c r="N3170" s="30">
        <v>8806084176875</v>
      </c>
      <c r="O3170" s="27">
        <v>85</v>
      </c>
      <c r="P3170" s="27">
        <v>8528</v>
      </c>
      <c r="Q3170" s="27" t="s">
        <v>100</v>
      </c>
      <c r="R3170" s="31">
        <f>VLOOKUP(Q3170,[1]Страна!D$1:F$120,2,FALSE)</f>
        <v>0.03</v>
      </c>
      <c r="S3170" s="32" t="s">
        <v>47</v>
      </c>
      <c r="T3170" s="27" t="str">
        <f>VLOOKUP(S3170,[1]Страна!$A$2:$B$246,2,0)</f>
        <v>РОССИЯ</v>
      </c>
      <c r="W3170" s="34"/>
      <c r="X3170" s="35"/>
      <c r="Y3170" s="35"/>
      <c r="Z3170" s="36"/>
      <c r="AA3170" s="37"/>
      <c r="AB3170" s="38"/>
      <c r="AC3170" s="39"/>
    </row>
    <row r="3171" spans="1:29" ht="10.5" customHeight="1">
      <c r="A3171" s="25">
        <v>235242</v>
      </c>
      <c r="B3171" s="26" t="s">
        <v>4197</v>
      </c>
      <c r="C3171" s="27">
        <v>2</v>
      </c>
      <c r="D3171" s="27" t="s">
        <v>26</v>
      </c>
      <c r="E3171" s="28">
        <v>20877</v>
      </c>
      <c r="F3171" s="28">
        <v>41754</v>
      </c>
      <c r="G3171" s="28">
        <v>1252.6199999999999</v>
      </c>
      <c r="H3171" s="28">
        <v>12.7</v>
      </c>
      <c r="I3171" s="28">
        <v>13.9</v>
      </c>
      <c r="J3171" s="29">
        <v>9.5699999999999993E-2</v>
      </c>
      <c r="K3171" s="28">
        <v>25.4</v>
      </c>
      <c r="L3171" s="28">
        <v>27.8</v>
      </c>
      <c r="M3171" s="29">
        <v>0.19139999999999999</v>
      </c>
      <c r="N3171" s="30" t="s">
        <v>4198</v>
      </c>
      <c r="O3171" s="27">
        <v>85</v>
      </c>
      <c r="P3171" s="27">
        <v>8528</v>
      </c>
      <c r="Q3171" s="27" t="s">
        <v>100</v>
      </c>
      <c r="R3171" s="31">
        <f>VLOOKUP(Q3171,[1]Страна!D$1:F$120,2,FALSE)</f>
        <v>0.03</v>
      </c>
      <c r="S3171" s="32" t="s">
        <v>47</v>
      </c>
      <c r="T3171" s="27" t="str">
        <f>VLOOKUP(S3171,[1]Страна!$A$2:$B$246,2,0)</f>
        <v>РОССИЯ</v>
      </c>
      <c r="W3171" s="34"/>
      <c r="X3171" s="35"/>
      <c r="Y3171" s="35"/>
      <c r="Z3171" s="36"/>
      <c r="AA3171" s="37"/>
      <c r="AB3171" s="38"/>
      <c r="AC3171" s="39"/>
    </row>
    <row r="3172" spans="1:29" ht="10.5" customHeight="1">
      <c r="A3172" s="25">
        <v>234585</v>
      </c>
      <c r="B3172" s="26" t="s">
        <v>4199</v>
      </c>
      <c r="C3172" s="27">
        <v>2</v>
      </c>
      <c r="D3172" s="27" t="s">
        <v>26</v>
      </c>
      <c r="E3172" s="28">
        <v>21580</v>
      </c>
      <c r="F3172" s="28">
        <v>43160</v>
      </c>
      <c r="G3172" s="28">
        <v>1294.8</v>
      </c>
      <c r="H3172" s="28">
        <v>12.7</v>
      </c>
      <c r="I3172" s="28">
        <v>14.3</v>
      </c>
      <c r="J3172" s="29">
        <v>0.10296</v>
      </c>
      <c r="K3172" s="28">
        <v>25.4</v>
      </c>
      <c r="L3172" s="28">
        <v>28.6</v>
      </c>
      <c r="M3172" s="29">
        <v>0.20591999999999999</v>
      </c>
      <c r="N3172" s="30" t="s">
        <v>4200</v>
      </c>
      <c r="O3172" s="27">
        <v>85</v>
      </c>
      <c r="P3172" s="27">
        <v>8528</v>
      </c>
      <c r="Q3172" s="27" t="s">
        <v>100</v>
      </c>
      <c r="R3172" s="31">
        <f>VLOOKUP(Q3172,[1]Страна!D$1:F$120,2,FALSE)</f>
        <v>0.03</v>
      </c>
      <c r="S3172" s="32" t="s">
        <v>47</v>
      </c>
      <c r="T3172" s="27" t="str">
        <f>VLOOKUP(S3172,[1]Страна!$A$2:$B$246,2,0)</f>
        <v>РОССИЯ</v>
      </c>
      <c r="W3172" s="34"/>
      <c r="X3172" s="35"/>
      <c r="Y3172" s="35"/>
      <c r="Z3172" s="36"/>
      <c r="AA3172" s="37"/>
      <c r="AB3172" s="38"/>
      <c r="AC3172" s="39"/>
    </row>
    <row r="3173" spans="1:29" ht="10.5" customHeight="1">
      <c r="A3173" s="25">
        <v>239397</v>
      </c>
      <c r="B3173" s="26" t="s">
        <v>4201</v>
      </c>
      <c r="C3173" s="27">
        <v>2</v>
      </c>
      <c r="D3173" s="27" t="s">
        <v>26</v>
      </c>
      <c r="E3173" s="28">
        <v>23800</v>
      </c>
      <c r="F3173" s="28">
        <v>47600</v>
      </c>
      <c r="G3173" s="28">
        <v>1428</v>
      </c>
      <c r="H3173" s="28">
        <v>9.3000000000000007</v>
      </c>
      <c r="I3173" s="28">
        <v>11</v>
      </c>
      <c r="J3173" s="29">
        <v>0.10494000000000001</v>
      </c>
      <c r="K3173" s="28">
        <v>18.600000000000001</v>
      </c>
      <c r="L3173" s="28">
        <v>22</v>
      </c>
      <c r="M3173" s="29">
        <v>0.20988000000000001</v>
      </c>
      <c r="N3173" s="30" t="s">
        <v>4202</v>
      </c>
      <c r="O3173" s="27">
        <v>85</v>
      </c>
      <c r="P3173" s="27">
        <v>8528</v>
      </c>
      <c r="Q3173" s="27" t="s">
        <v>100</v>
      </c>
      <c r="R3173" s="31">
        <f>VLOOKUP(Q3173,[1]Страна!D$1:F$120,2,FALSE)</f>
        <v>0.03</v>
      </c>
      <c r="S3173" s="32" t="s">
        <v>47</v>
      </c>
      <c r="T3173" s="27" t="str">
        <f>VLOOKUP(S3173,[1]Страна!$A$2:$B$246,2,0)</f>
        <v>РОССИЯ</v>
      </c>
      <c r="W3173" s="34"/>
      <c r="X3173" s="35"/>
      <c r="Y3173" s="35"/>
      <c r="Z3173" s="36"/>
      <c r="AA3173" s="37"/>
      <c r="AB3173" s="38"/>
      <c r="AC3173" s="39"/>
    </row>
    <row r="3174" spans="1:29" ht="10.5" customHeight="1">
      <c r="A3174" s="25">
        <v>239398</v>
      </c>
      <c r="B3174" s="26" t="s">
        <v>4203</v>
      </c>
      <c r="C3174" s="27">
        <v>1</v>
      </c>
      <c r="D3174" s="27" t="s">
        <v>26</v>
      </c>
      <c r="E3174" s="28">
        <v>24200</v>
      </c>
      <c r="F3174" s="28">
        <v>24200</v>
      </c>
      <c r="G3174" s="28">
        <v>726</v>
      </c>
      <c r="H3174" s="28">
        <v>9</v>
      </c>
      <c r="I3174" s="28">
        <v>11</v>
      </c>
      <c r="J3174" s="29">
        <v>0.12005399999999999</v>
      </c>
      <c r="K3174" s="28">
        <v>9</v>
      </c>
      <c r="L3174" s="28">
        <v>11</v>
      </c>
      <c r="M3174" s="29">
        <v>0.12005399999999999</v>
      </c>
      <c r="N3174" s="30">
        <v>8806087260977</v>
      </c>
      <c r="O3174" s="27">
        <v>85</v>
      </c>
      <c r="P3174" s="27">
        <v>8528</v>
      </c>
      <c r="Q3174" s="27" t="s">
        <v>100</v>
      </c>
      <c r="R3174" s="31">
        <f>VLOOKUP(Q3174,[1]Страна!D$1:F$120,2,FALSE)</f>
        <v>0.03</v>
      </c>
      <c r="S3174" s="32" t="s">
        <v>47</v>
      </c>
      <c r="T3174" s="27" t="str">
        <f>VLOOKUP(S3174,[1]Страна!$A$2:$B$246,2,0)</f>
        <v>РОССИЯ</v>
      </c>
      <c r="W3174" s="34"/>
      <c r="X3174" s="35"/>
      <c r="Y3174" s="35"/>
      <c r="Z3174" s="36"/>
      <c r="AA3174" s="37"/>
      <c r="AB3174" s="38"/>
      <c r="AC3174" s="39"/>
    </row>
    <row r="3175" spans="1:29" ht="10.5" customHeight="1">
      <c r="A3175" s="25">
        <v>239158</v>
      </c>
      <c r="B3175" s="26" t="s">
        <v>4204</v>
      </c>
      <c r="C3175" s="27">
        <v>2</v>
      </c>
      <c r="D3175" s="27" t="s">
        <v>26</v>
      </c>
      <c r="E3175" s="28">
        <v>24485</v>
      </c>
      <c r="F3175" s="28">
        <v>48970</v>
      </c>
      <c r="G3175" s="28">
        <v>1469.1</v>
      </c>
      <c r="H3175" s="28">
        <v>9</v>
      </c>
      <c r="I3175" s="28">
        <v>11</v>
      </c>
      <c r="J3175" s="29">
        <v>0.10335</v>
      </c>
      <c r="K3175" s="28">
        <v>18</v>
      </c>
      <c r="L3175" s="28">
        <v>22</v>
      </c>
      <c r="M3175" s="29">
        <v>0.20669999999999999</v>
      </c>
      <c r="N3175" s="30" t="s">
        <v>4205</v>
      </c>
      <c r="O3175" s="27">
        <v>85</v>
      </c>
      <c r="P3175" s="27">
        <v>8528</v>
      </c>
      <c r="Q3175" s="27" t="s">
        <v>100</v>
      </c>
      <c r="R3175" s="31">
        <f>VLOOKUP(Q3175,[1]Страна!D$1:F$120,2,FALSE)</f>
        <v>0.03</v>
      </c>
      <c r="S3175" s="32" t="s">
        <v>47</v>
      </c>
      <c r="T3175" s="27" t="str">
        <f>VLOOKUP(S3175,[1]Страна!$A$2:$B$246,2,0)</f>
        <v>РОССИЯ</v>
      </c>
      <c r="W3175" s="34"/>
      <c r="X3175" s="35"/>
      <c r="Y3175" s="35"/>
      <c r="Z3175" s="36"/>
      <c r="AA3175" s="37"/>
      <c r="AB3175" s="38"/>
      <c r="AC3175" s="39"/>
    </row>
    <row r="3176" spans="1:29" ht="10.5" customHeight="1">
      <c r="A3176" s="25">
        <v>202010</v>
      </c>
      <c r="B3176" s="26" t="s">
        <v>4206</v>
      </c>
      <c r="C3176" s="27">
        <v>1</v>
      </c>
      <c r="D3176" s="27" t="s">
        <v>26</v>
      </c>
      <c r="E3176" s="28">
        <v>28575</v>
      </c>
      <c r="F3176" s="28">
        <v>28575</v>
      </c>
      <c r="G3176" s="28">
        <v>857.25</v>
      </c>
      <c r="H3176" s="28">
        <v>6.1</v>
      </c>
      <c r="I3176" s="28">
        <v>6.7</v>
      </c>
      <c r="J3176" s="29">
        <v>0.10395</v>
      </c>
      <c r="K3176" s="28">
        <v>6.1</v>
      </c>
      <c r="L3176" s="28">
        <v>6.7</v>
      </c>
      <c r="M3176" s="29">
        <f>C3176*J3176</f>
        <v>0.10395</v>
      </c>
      <c r="N3176" s="30">
        <v>8806087510966</v>
      </c>
      <c r="O3176" s="27">
        <v>85</v>
      </c>
      <c r="P3176" s="27">
        <v>8528</v>
      </c>
      <c r="Q3176" s="27" t="s">
        <v>100</v>
      </c>
      <c r="R3176" s="31">
        <f>VLOOKUP(Q3176,[1]Страна!D$1:F$120,2,FALSE)</f>
        <v>0.03</v>
      </c>
      <c r="S3176" s="32" t="s">
        <v>47</v>
      </c>
      <c r="T3176" s="27" t="str">
        <f>VLOOKUP(S3176,[1]Страна!$A$2:$B$246,2,0)</f>
        <v>РОССИЯ</v>
      </c>
      <c r="W3176" s="34"/>
      <c r="X3176" s="35"/>
      <c r="Y3176" s="35"/>
      <c r="Z3176" s="36"/>
      <c r="AA3176" s="37"/>
      <c r="AB3176" s="38"/>
      <c r="AC3176" s="39"/>
    </row>
    <row r="3177" spans="1:29" ht="10.5" customHeight="1">
      <c r="A3177" s="25">
        <v>223210</v>
      </c>
      <c r="B3177" s="26" t="s">
        <v>4207</v>
      </c>
      <c r="C3177" s="27">
        <v>1</v>
      </c>
      <c r="D3177" s="27" t="s">
        <v>26</v>
      </c>
      <c r="E3177" s="28">
        <v>25135</v>
      </c>
      <c r="F3177" s="28">
        <v>25135</v>
      </c>
      <c r="G3177" s="28">
        <v>754.05</v>
      </c>
      <c r="H3177" s="28">
        <v>8.6999999999999993</v>
      </c>
      <c r="I3177" s="28">
        <v>10</v>
      </c>
      <c r="J3177" s="29">
        <v>0.18060000000000001</v>
      </c>
      <c r="K3177" s="28">
        <v>8.6999999999999993</v>
      </c>
      <c r="L3177" s="28">
        <v>10</v>
      </c>
      <c r="M3177" s="29">
        <f>C3177*J3177</f>
        <v>0.18060000000000001</v>
      </c>
      <c r="N3177" s="30">
        <v>8806087909067</v>
      </c>
      <c r="O3177" s="27">
        <v>85</v>
      </c>
      <c r="P3177" s="27">
        <v>8528</v>
      </c>
      <c r="Q3177" s="27" t="s">
        <v>100</v>
      </c>
      <c r="R3177" s="31">
        <f>VLOOKUP(Q3177,[1]Страна!D$1:F$120,2,FALSE)</f>
        <v>0.03</v>
      </c>
      <c r="S3177" s="32" t="s">
        <v>47</v>
      </c>
      <c r="T3177" s="27" t="str">
        <f>VLOOKUP(S3177,[1]Страна!$A$2:$B$246,2,0)</f>
        <v>РОССИЯ</v>
      </c>
      <c r="W3177" s="34"/>
      <c r="X3177" s="35"/>
      <c r="Y3177" s="35"/>
      <c r="Z3177" s="36"/>
      <c r="AA3177" s="37"/>
      <c r="AB3177" s="38"/>
      <c r="AC3177" s="39"/>
    </row>
    <row r="3178" spans="1:29" ht="10.5" customHeight="1">
      <c r="A3178" s="25">
        <v>212512</v>
      </c>
      <c r="B3178" s="26" t="s">
        <v>4208</v>
      </c>
      <c r="C3178" s="27">
        <v>1</v>
      </c>
      <c r="D3178" s="27" t="s">
        <v>26</v>
      </c>
      <c r="E3178" s="28">
        <v>25577</v>
      </c>
      <c r="F3178" s="28">
        <v>25577</v>
      </c>
      <c r="G3178" s="28">
        <v>767.31</v>
      </c>
      <c r="H3178" s="28">
        <v>12.7</v>
      </c>
      <c r="I3178" s="28">
        <v>13.9</v>
      </c>
      <c r="J3178" s="29">
        <v>0.10395</v>
      </c>
      <c r="K3178" s="28">
        <v>12.7</v>
      </c>
      <c r="L3178" s="28">
        <v>13.9</v>
      </c>
      <c r="M3178" s="29">
        <f>C3178*J3178</f>
        <v>0.10395</v>
      </c>
      <c r="N3178" s="30">
        <v>8806087629941</v>
      </c>
      <c r="O3178" s="27">
        <v>85</v>
      </c>
      <c r="P3178" s="27">
        <v>8528</v>
      </c>
      <c r="Q3178" s="27" t="s">
        <v>100</v>
      </c>
      <c r="R3178" s="31">
        <f>VLOOKUP(Q3178,[1]Страна!D$1:F$120,2,FALSE)</f>
        <v>0.03</v>
      </c>
      <c r="S3178" s="32" t="s">
        <v>47</v>
      </c>
      <c r="T3178" s="27" t="str">
        <f>VLOOKUP(S3178,[1]Страна!$A$2:$B$246,2,0)</f>
        <v>РОССИЯ</v>
      </c>
      <c r="W3178" s="34"/>
      <c r="X3178" s="35"/>
      <c r="Y3178" s="35"/>
      <c r="Z3178" s="36"/>
      <c r="AA3178" s="37"/>
      <c r="AB3178" s="38"/>
      <c r="AC3178" s="39"/>
    </row>
    <row r="3179" spans="1:29" ht="10.5" customHeight="1">
      <c r="A3179" s="25">
        <v>217511</v>
      </c>
      <c r="B3179" s="26" t="s">
        <v>4209</v>
      </c>
      <c r="C3179" s="27">
        <v>2</v>
      </c>
      <c r="D3179" s="27" t="s">
        <v>26</v>
      </c>
      <c r="E3179" s="28">
        <v>26411</v>
      </c>
      <c r="F3179" s="28">
        <v>52822</v>
      </c>
      <c r="G3179" s="28">
        <v>1584.6599999999999</v>
      </c>
      <c r="H3179" s="28">
        <v>15</v>
      </c>
      <c r="I3179" s="28">
        <v>17</v>
      </c>
      <c r="J3179" s="29">
        <v>0.1014</v>
      </c>
      <c r="K3179" s="28">
        <v>30</v>
      </c>
      <c r="L3179" s="28">
        <v>34</v>
      </c>
      <c r="M3179" s="29">
        <f>C3179*J3179</f>
        <v>0.20280000000000001</v>
      </c>
      <c r="N3179" s="30">
        <v>8806087630053</v>
      </c>
      <c r="O3179" s="27">
        <v>85</v>
      </c>
      <c r="P3179" s="27">
        <v>8528</v>
      </c>
      <c r="Q3179" s="27" t="s">
        <v>100</v>
      </c>
      <c r="R3179" s="31">
        <f>VLOOKUP(Q3179,[1]Страна!D$1:F$120,2,FALSE)</f>
        <v>0.03</v>
      </c>
      <c r="S3179" s="32" t="s">
        <v>47</v>
      </c>
      <c r="T3179" s="27" t="str">
        <f>VLOOKUP(S3179,[1]Страна!$A$2:$B$246,2,0)</f>
        <v>РОССИЯ</v>
      </c>
      <c r="W3179" s="34"/>
      <c r="X3179" s="35"/>
      <c r="Y3179" s="35"/>
      <c r="Z3179" s="36"/>
      <c r="AA3179" s="37"/>
      <c r="AB3179" s="38"/>
      <c r="AC3179" s="39"/>
    </row>
    <row r="3180" spans="1:29" ht="10.5" customHeight="1">
      <c r="A3180" s="25">
        <v>217452</v>
      </c>
      <c r="B3180" s="26" t="s">
        <v>4210</v>
      </c>
      <c r="C3180" s="27">
        <v>1</v>
      </c>
      <c r="D3180" s="27" t="s">
        <v>26</v>
      </c>
      <c r="E3180" s="28">
        <v>32124</v>
      </c>
      <c r="F3180" s="28">
        <v>32124</v>
      </c>
      <c r="G3180" s="28">
        <v>963.71999999999991</v>
      </c>
      <c r="H3180" s="28">
        <v>13.5</v>
      </c>
      <c r="I3180" s="28">
        <v>15</v>
      </c>
      <c r="J3180" s="29">
        <v>0.108</v>
      </c>
      <c r="K3180" s="28">
        <v>13.5</v>
      </c>
      <c r="L3180" s="28">
        <v>15</v>
      </c>
      <c r="M3180" s="29">
        <f>C3180*J3180</f>
        <v>0.108</v>
      </c>
      <c r="N3180" s="30">
        <v>8806087678017</v>
      </c>
      <c r="O3180" s="27">
        <v>85</v>
      </c>
      <c r="P3180" s="27">
        <v>8528</v>
      </c>
      <c r="Q3180" s="27" t="s">
        <v>100</v>
      </c>
      <c r="R3180" s="31">
        <f>VLOOKUP(Q3180,[1]Страна!D$1:F$120,2,FALSE)</f>
        <v>0.03</v>
      </c>
      <c r="S3180" s="32" t="s">
        <v>47</v>
      </c>
      <c r="T3180" s="27" t="str">
        <f>VLOOKUP(S3180,[1]Страна!$A$2:$B$246,2,0)</f>
        <v>РОССИЯ</v>
      </c>
      <c r="W3180" s="34"/>
      <c r="X3180" s="35"/>
      <c r="Y3180" s="35"/>
      <c r="Z3180" s="36"/>
      <c r="AA3180" s="37"/>
      <c r="AB3180" s="38"/>
      <c r="AC3180" s="39"/>
    </row>
    <row r="3181" spans="1:29" ht="10.5" customHeight="1">
      <c r="A3181" s="25">
        <v>234586</v>
      </c>
      <c r="B3181" s="26" t="s">
        <v>4211</v>
      </c>
      <c r="C3181" s="27">
        <v>1</v>
      </c>
      <c r="D3181" s="27" t="s">
        <v>26</v>
      </c>
      <c r="E3181" s="28">
        <v>29206</v>
      </c>
      <c r="F3181" s="28">
        <f>C3181*E3181</f>
        <v>29206</v>
      </c>
      <c r="G3181" s="28">
        <f>F3181*R3181</f>
        <v>876.18</v>
      </c>
      <c r="H3181" s="28">
        <v>8.4</v>
      </c>
      <c r="I3181" s="28">
        <v>14</v>
      </c>
      <c r="J3181" s="29">
        <v>0.10494000000000001</v>
      </c>
      <c r="K3181" s="28">
        <f>H3181*C3181</f>
        <v>8.4</v>
      </c>
      <c r="L3181" s="28">
        <f>I3181*C3181</f>
        <v>14</v>
      </c>
      <c r="M3181" s="29">
        <f>J3181*C3181</f>
        <v>0.10494000000000001</v>
      </c>
      <c r="N3181" s="30" t="s">
        <v>4212</v>
      </c>
      <c r="O3181" s="27">
        <v>85</v>
      </c>
      <c r="P3181" s="27">
        <v>8528</v>
      </c>
      <c r="Q3181" s="27" t="s">
        <v>100</v>
      </c>
      <c r="R3181" s="31">
        <f>VLOOKUP(Q3181,[1]Страна!D$1:F$120,2,FALSE)</f>
        <v>0.03</v>
      </c>
      <c r="S3181" s="32" t="s">
        <v>47</v>
      </c>
      <c r="T3181" s="27" t="str">
        <f>VLOOKUP(S3181,[1]Страна!$A$2:$B$246,2,0)</f>
        <v>РОССИЯ</v>
      </c>
      <c r="W3181" s="34"/>
      <c r="X3181" s="35"/>
      <c r="Y3181" s="35"/>
      <c r="Z3181" s="36"/>
      <c r="AA3181" s="37"/>
      <c r="AB3181" s="38"/>
      <c r="AC3181" s="39"/>
    </row>
    <row r="3182" spans="1:29" ht="10.5" customHeight="1">
      <c r="A3182" s="25">
        <v>237933</v>
      </c>
      <c r="B3182" s="26" t="s">
        <v>4213</v>
      </c>
      <c r="C3182" s="27">
        <v>1</v>
      </c>
      <c r="D3182" s="27" t="s">
        <v>26</v>
      </c>
      <c r="E3182" s="28">
        <v>26871</v>
      </c>
      <c r="F3182" s="28">
        <v>26871</v>
      </c>
      <c r="G3182" s="28">
        <v>806.13</v>
      </c>
      <c r="H3182" s="28">
        <v>8.4</v>
      </c>
      <c r="I3182" s="28">
        <v>11</v>
      </c>
      <c r="J3182" s="29">
        <v>0.12187000000000001</v>
      </c>
      <c r="K3182" s="28">
        <v>8.4</v>
      </c>
      <c r="L3182" s="28">
        <v>11</v>
      </c>
      <c r="M3182" s="29">
        <v>0.12187000000000001</v>
      </c>
      <c r="N3182" s="30" t="s">
        <v>4214</v>
      </c>
      <c r="O3182" s="27">
        <v>85</v>
      </c>
      <c r="P3182" s="27">
        <v>8528</v>
      </c>
      <c r="Q3182" s="27" t="s">
        <v>100</v>
      </c>
      <c r="R3182" s="31">
        <f>VLOOKUP(Q3182,[1]Страна!D$1:F$120,2,FALSE)</f>
        <v>0.03</v>
      </c>
      <c r="S3182" s="32" t="s">
        <v>47</v>
      </c>
      <c r="T3182" s="27" t="str">
        <f>VLOOKUP(S3182,[1]Страна!$A$2:$B$246,2,0)</f>
        <v>РОССИЯ</v>
      </c>
      <c r="W3182" s="34"/>
      <c r="X3182" s="35"/>
      <c r="Y3182" s="35"/>
      <c r="Z3182" s="36"/>
      <c r="AA3182" s="37"/>
      <c r="AB3182" s="38"/>
      <c r="AC3182" s="39"/>
    </row>
    <row r="3183" spans="1:29" ht="10.5" customHeight="1">
      <c r="A3183" s="25">
        <v>237934</v>
      </c>
      <c r="B3183" s="26" t="s">
        <v>4215</v>
      </c>
      <c r="C3183" s="27">
        <v>5</v>
      </c>
      <c r="D3183" s="27" t="s">
        <v>26</v>
      </c>
      <c r="E3183" s="28">
        <v>26817</v>
      </c>
      <c r="F3183" s="28">
        <v>134085</v>
      </c>
      <c r="G3183" s="28">
        <v>4022.5499999999997</v>
      </c>
      <c r="H3183" s="28">
        <v>9.3000000000000007</v>
      </c>
      <c r="I3183" s="28">
        <v>11.2</v>
      </c>
      <c r="J3183" s="29">
        <v>0.10494000000000001</v>
      </c>
      <c r="K3183" s="28">
        <v>46.5</v>
      </c>
      <c r="L3183" s="28">
        <v>56</v>
      </c>
      <c r="M3183" s="29">
        <v>0.52470000000000006</v>
      </c>
      <c r="N3183" s="30" t="s">
        <v>4216</v>
      </c>
      <c r="O3183" s="27">
        <v>85</v>
      </c>
      <c r="P3183" s="27">
        <v>8528</v>
      </c>
      <c r="Q3183" s="27" t="s">
        <v>100</v>
      </c>
      <c r="R3183" s="31">
        <f>VLOOKUP(Q3183,[1]Страна!D$1:F$120,2,FALSE)</f>
        <v>0.03</v>
      </c>
      <c r="S3183" s="32" t="s">
        <v>47</v>
      </c>
      <c r="T3183" s="27" t="str">
        <f>VLOOKUP(S3183,[1]Страна!$A$2:$B$246,2,0)</f>
        <v>РОССИЯ</v>
      </c>
      <c r="W3183" s="34"/>
      <c r="X3183" s="35"/>
      <c r="Y3183" s="35"/>
      <c r="Z3183" s="36"/>
      <c r="AA3183" s="37"/>
      <c r="AB3183" s="38"/>
      <c r="AC3183" s="39"/>
    </row>
    <row r="3184" spans="1:29" ht="10.5" customHeight="1">
      <c r="A3184" s="25">
        <v>123735</v>
      </c>
      <c r="B3184" s="26" t="s">
        <v>4217</v>
      </c>
      <c r="C3184" s="27">
        <v>1</v>
      </c>
      <c r="D3184" s="27" t="s">
        <v>26</v>
      </c>
      <c r="E3184" s="28">
        <v>25492</v>
      </c>
      <c r="F3184" s="28">
        <v>25492</v>
      </c>
      <c r="G3184" s="28">
        <v>509.84</v>
      </c>
      <c r="H3184" s="28">
        <v>13.6</v>
      </c>
      <c r="I3184" s="28">
        <v>14.9</v>
      </c>
      <c r="J3184" s="29">
        <v>0.139845</v>
      </c>
      <c r="K3184" s="28">
        <v>13.6</v>
      </c>
      <c r="L3184" s="28">
        <v>14.9</v>
      </c>
      <c r="M3184" s="29">
        <f t="shared" ref="M3184:M3190" si="228">C3184*J3184</f>
        <v>0.139845</v>
      </c>
      <c r="N3184" s="30">
        <v>8806087325126</v>
      </c>
      <c r="O3184" s="27">
        <v>85</v>
      </c>
      <c r="P3184" s="27">
        <v>8528</v>
      </c>
      <c r="Q3184" s="27" t="s">
        <v>100</v>
      </c>
      <c r="R3184" s="31">
        <f>VLOOKUP(Q3184,[1]Страна!D$1:F$120,2,FALSE)</f>
        <v>0.03</v>
      </c>
      <c r="S3184" s="32" t="s">
        <v>47</v>
      </c>
      <c r="T3184" s="27" t="str">
        <f>VLOOKUP(S3184,[1]Страна!$A$2:$B$246,2,0)</f>
        <v>РОССИЯ</v>
      </c>
      <c r="W3184" s="34"/>
      <c r="X3184" s="35"/>
      <c r="Y3184" s="35"/>
      <c r="Z3184" s="36"/>
      <c r="AA3184" s="37"/>
      <c r="AB3184" s="38"/>
      <c r="AC3184" s="39"/>
    </row>
    <row r="3185" spans="1:29" ht="10.5" customHeight="1">
      <c r="A3185" s="25">
        <v>167053</v>
      </c>
      <c r="B3185" s="26" t="s">
        <v>4218</v>
      </c>
      <c r="C3185" s="27">
        <v>1</v>
      </c>
      <c r="D3185" s="27" t="s">
        <v>26</v>
      </c>
      <c r="E3185" s="28">
        <v>37001</v>
      </c>
      <c r="F3185" s="28">
        <v>37001</v>
      </c>
      <c r="G3185" s="28">
        <v>1110.03</v>
      </c>
      <c r="H3185" s="28">
        <v>13.4</v>
      </c>
      <c r="I3185" s="28">
        <v>18</v>
      </c>
      <c r="J3185" s="29">
        <v>0.116025</v>
      </c>
      <c r="K3185" s="28">
        <v>13.4</v>
      </c>
      <c r="L3185" s="28">
        <v>18</v>
      </c>
      <c r="M3185" s="29">
        <f t="shared" si="228"/>
        <v>0.116025</v>
      </c>
      <c r="N3185" s="30">
        <v>8806087325577</v>
      </c>
      <c r="O3185" s="27">
        <v>85</v>
      </c>
      <c r="P3185" s="27">
        <v>8528</v>
      </c>
      <c r="Q3185" s="27" t="s">
        <v>100</v>
      </c>
      <c r="R3185" s="31">
        <f>VLOOKUP(Q3185,[1]Страна!D$1:F$120,2,FALSE)</f>
        <v>0.03</v>
      </c>
      <c r="S3185" s="32" t="s">
        <v>47</v>
      </c>
      <c r="T3185" s="27" t="str">
        <f>VLOOKUP(S3185,[1]Страна!$A$2:$B$246,2,0)</f>
        <v>РОССИЯ</v>
      </c>
      <c r="W3185" s="34"/>
      <c r="X3185" s="35"/>
      <c r="Y3185" s="35"/>
      <c r="Z3185" s="36"/>
      <c r="AA3185" s="37"/>
      <c r="AB3185" s="38"/>
      <c r="AC3185" s="39"/>
    </row>
    <row r="3186" spans="1:29" ht="10.5" customHeight="1">
      <c r="A3186" s="25">
        <v>74489</v>
      </c>
      <c r="B3186" s="26" t="s">
        <v>4219</v>
      </c>
      <c r="C3186" s="27">
        <v>1</v>
      </c>
      <c r="D3186" s="27" t="s">
        <v>26</v>
      </c>
      <c r="E3186" s="28">
        <v>34483</v>
      </c>
      <c r="F3186" s="28">
        <v>34483</v>
      </c>
      <c r="G3186" s="28">
        <v>1034.49</v>
      </c>
      <c r="H3186" s="28">
        <v>13.6</v>
      </c>
      <c r="I3186" s="28">
        <v>15</v>
      </c>
      <c r="J3186" s="29">
        <v>0.129413</v>
      </c>
      <c r="K3186" s="28">
        <v>13.6</v>
      </c>
      <c r="L3186" s="28">
        <v>15</v>
      </c>
      <c r="M3186" s="29">
        <f t="shared" si="228"/>
        <v>0.129413</v>
      </c>
      <c r="N3186" s="30">
        <v>8806087149760</v>
      </c>
      <c r="O3186" s="27">
        <v>85</v>
      </c>
      <c r="P3186" s="27">
        <v>8528</v>
      </c>
      <c r="Q3186" s="27" t="s">
        <v>100</v>
      </c>
      <c r="R3186" s="31">
        <f>VLOOKUP(Q3186,[1]Страна!D$1:F$120,2,FALSE)</f>
        <v>0.03</v>
      </c>
      <c r="S3186" s="32" t="s">
        <v>47</v>
      </c>
      <c r="T3186" s="27" t="str">
        <f>VLOOKUP(S3186,[1]Страна!$A$2:$B$246,2,0)</f>
        <v>РОССИЯ</v>
      </c>
      <c r="W3186" s="34"/>
      <c r="X3186" s="35"/>
      <c r="Y3186" s="35"/>
      <c r="Z3186" s="36"/>
      <c r="AA3186" s="37"/>
      <c r="AB3186" s="38"/>
      <c r="AC3186" s="39"/>
    </row>
    <row r="3187" spans="1:29" ht="10.5" customHeight="1">
      <c r="A3187" s="25">
        <v>74490</v>
      </c>
      <c r="B3187" s="26" t="s">
        <v>4220</v>
      </c>
      <c r="C3187" s="27">
        <v>1</v>
      </c>
      <c r="D3187" s="27" t="s">
        <v>26</v>
      </c>
      <c r="E3187" s="28">
        <v>36950</v>
      </c>
      <c r="F3187" s="28">
        <v>36950</v>
      </c>
      <c r="G3187" s="28">
        <v>1108.5</v>
      </c>
      <c r="H3187" s="28">
        <v>13.6</v>
      </c>
      <c r="I3187" s="28">
        <v>20</v>
      </c>
      <c r="J3187" s="29">
        <v>0.12661600000000001</v>
      </c>
      <c r="K3187" s="28">
        <v>13.6</v>
      </c>
      <c r="L3187" s="28">
        <v>27</v>
      </c>
      <c r="M3187" s="29">
        <f t="shared" si="228"/>
        <v>0.12661600000000001</v>
      </c>
      <c r="N3187" s="30">
        <v>8806087282122</v>
      </c>
      <c r="O3187" s="27">
        <v>85</v>
      </c>
      <c r="P3187" s="27">
        <v>8528</v>
      </c>
      <c r="Q3187" s="27" t="s">
        <v>100</v>
      </c>
      <c r="R3187" s="31">
        <f>VLOOKUP(Q3187,[1]Страна!D$1:F$120,2,FALSE)</f>
        <v>0.03</v>
      </c>
      <c r="S3187" s="32" t="s">
        <v>47</v>
      </c>
      <c r="T3187" s="27" t="str">
        <f>VLOOKUP(S3187,[1]Страна!$A$2:$B$246,2,0)</f>
        <v>РОССИЯ</v>
      </c>
      <c r="W3187" s="34"/>
      <c r="X3187" s="35"/>
      <c r="Y3187" s="35"/>
      <c r="Z3187" s="36"/>
      <c r="AA3187" s="37"/>
      <c r="AB3187" s="38"/>
      <c r="AC3187" s="39"/>
    </row>
    <row r="3188" spans="1:29" ht="10.5" customHeight="1">
      <c r="A3188" s="25" t="s">
        <v>4221</v>
      </c>
      <c r="B3188" s="26" t="s">
        <v>4222</v>
      </c>
      <c r="C3188" s="27">
        <v>15</v>
      </c>
      <c r="D3188" s="27"/>
      <c r="E3188" s="28">
        <v>448</v>
      </c>
      <c r="F3188" s="28">
        <v>6720</v>
      </c>
      <c r="G3188" s="28">
        <v>201.6</v>
      </c>
      <c r="H3188" s="28">
        <v>10.9</v>
      </c>
      <c r="I3188" s="28">
        <v>14</v>
      </c>
      <c r="J3188" s="29">
        <v>0.12661600000000001</v>
      </c>
      <c r="K3188" s="28"/>
      <c r="L3188" s="28"/>
      <c r="M3188" s="29">
        <f t="shared" si="228"/>
        <v>1.89924</v>
      </c>
      <c r="N3188" s="30"/>
      <c r="O3188" s="27">
        <v>85</v>
      </c>
      <c r="P3188" s="27">
        <v>8528</v>
      </c>
      <c r="Q3188" s="27" t="s">
        <v>100</v>
      </c>
      <c r="R3188" s="31">
        <f>VLOOKUP(Q3188,[1]Страна!D$1:F$120,2,FALSE)</f>
        <v>0.03</v>
      </c>
      <c r="S3188" s="32" t="s">
        <v>131</v>
      </c>
      <c r="T3188" s="27" t="str">
        <f>VLOOKUP(S3188,[1]Страна!$A$2:$B$246,2,0)</f>
        <v>КОРЕЯ</v>
      </c>
      <c r="W3188" s="34"/>
      <c r="X3188" s="35"/>
      <c r="Y3188" s="35"/>
      <c r="Z3188" s="36"/>
      <c r="AA3188" s="37"/>
      <c r="AB3188" s="38"/>
      <c r="AC3188" s="39"/>
    </row>
    <row r="3189" spans="1:29" ht="10.5" customHeight="1">
      <c r="A3189" s="25">
        <v>212416</v>
      </c>
      <c r="B3189" s="26" t="s">
        <v>4223</v>
      </c>
      <c r="C3189" s="27">
        <v>3</v>
      </c>
      <c r="D3189" s="27" t="s">
        <v>26</v>
      </c>
      <c r="E3189" s="28">
        <v>30099</v>
      </c>
      <c r="F3189" s="28">
        <v>90297</v>
      </c>
      <c r="G3189" s="28">
        <v>2708.91</v>
      </c>
      <c r="H3189" s="28">
        <v>16.8</v>
      </c>
      <c r="I3189" s="28">
        <v>18</v>
      </c>
      <c r="J3189" s="29">
        <v>0.14537600000000001</v>
      </c>
      <c r="K3189" s="28">
        <v>50.400000000000006</v>
      </c>
      <c r="L3189" s="28">
        <v>54</v>
      </c>
      <c r="M3189" s="29">
        <f t="shared" si="228"/>
        <v>0.43612800000000002</v>
      </c>
      <c r="N3189" s="30">
        <v>8806087630541</v>
      </c>
      <c r="O3189" s="27">
        <v>85</v>
      </c>
      <c r="P3189" s="27">
        <v>8528</v>
      </c>
      <c r="Q3189" s="27" t="s">
        <v>100</v>
      </c>
      <c r="R3189" s="31">
        <f>VLOOKUP(Q3189,[1]Страна!D$1:F$120,2,FALSE)</f>
        <v>0.03</v>
      </c>
      <c r="S3189" s="32" t="s">
        <v>47</v>
      </c>
      <c r="T3189" s="27" t="str">
        <f>VLOOKUP(S3189,[1]Страна!$A$2:$B$246,2,0)</f>
        <v>РОССИЯ</v>
      </c>
      <c r="W3189" s="34"/>
      <c r="X3189" s="35"/>
      <c r="Y3189" s="35"/>
      <c r="Z3189" s="36"/>
      <c r="AA3189" s="37"/>
      <c r="AB3189" s="38"/>
      <c r="AC3189" s="39"/>
    </row>
    <row r="3190" spans="1:29" ht="10.5" customHeight="1">
      <c r="A3190" s="25" t="s">
        <v>4224</v>
      </c>
      <c r="B3190" s="26" t="s">
        <v>4225</v>
      </c>
      <c r="C3190" s="27">
        <v>15</v>
      </c>
      <c r="D3190" s="27"/>
      <c r="E3190" s="28">
        <v>467</v>
      </c>
      <c r="F3190" s="28">
        <v>7005</v>
      </c>
      <c r="G3190" s="28">
        <v>210.15</v>
      </c>
      <c r="H3190" s="28">
        <v>13.1</v>
      </c>
      <c r="I3190" s="28">
        <v>16.8</v>
      </c>
      <c r="J3190" s="29">
        <v>0.14537600000000001</v>
      </c>
      <c r="K3190" s="28"/>
      <c r="L3190" s="28"/>
      <c r="M3190" s="29">
        <f t="shared" si="228"/>
        <v>2.1806399999999999</v>
      </c>
      <c r="N3190" s="30"/>
      <c r="O3190" s="27">
        <v>85</v>
      </c>
      <c r="P3190" s="27">
        <v>8528</v>
      </c>
      <c r="Q3190" s="27" t="s">
        <v>100</v>
      </c>
      <c r="R3190" s="31">
        <f>VLOOKUP(Q3190,[1]Страна!D$1:F$120,2,FALSE)</f>
        <v>0.03</v>
      </c>
      <c r="S3190" s="32" t="s">
        <v>131</v>
      </c>
      <c r="T3190" s="27" t="str">
        <f>VLOOKUP(S3190,[1]Страна!$A$2:$B$246,2,0)</f>
        <v>КОРЕЯ</v>
      </c>
      <c r="W3190" s="34"/>
      <c r="X3190" s="35"/>
      <c r="Y3190" s="35"/>
      <c r="Z3190" s="36"/>
      <c r="AA3190" s="37"/>
      <c r="AB3190" s="38"/>
      <c r="AC3190" s="39"/>
    </row>
    <row r="3191" spans="1:29" ht="10.5" customHeight="1">
      <c r="A3191" s="25">
        <v>214062</v>
      </c>
      <c r="B3191" s="26" t="s">
        <v>4225</v>
      </c>
      <c r="C3191" s="27">
        <v>2</v>
      </c>
      <c r="D3191" s="27" t="s">
        <v>26</v>
      </c>
      <c r="E3191" s="28">
        <v>27556</v>
      </c>
      <c r="F3191" s="28">
        <v>55112</v>
      </c>
      <c r="G3191" s="28">
        <v>1653.36</v>
      </c>
      <c r="H3191" s="28">
        <v>14.8</v>
      </c>
      <c r="I3191" s="28">
        <v>18</v>
      </c>
      <c r="J3191" s="29">
        <v>0.116025</v>
      </c>
      <c r="K3191" s="28">
        <v>29.6</v>
      </c>
      <c r="L3191" s="28">
        <v>36</v>
      </c>
      <c r="M3191" s="29">
        <v>0.23205000000000001</v>
      </c>
      <c r="N3191" s="30" t="s">
        <v>4226</v>
      </c>
      <c r="O3191" s="27">
        <v>85</v>
      </c>
      <c r="P3191" s="27">
        <v>8528</v>
      </c>
      <c r="Q3191" s="27" t="s">
        <v>100</v>
      </c>
      <c r="R3191" s="31">
        <f>VLOOKUP(Q3191,[1]Страна!D$1:F$120,2,FALSE)</f>
        <v>0.03</v>
      </c>
      <c r="S3191" s="32" t="s">
        <v>47</v>
      </c>
      <c r="T3191" s="27" t="str">
        <f>VLOOKUP(S3191,[1]Страна!$A$2:$B$246,2,0)</f>
        <v>РОССИЯ</v>
      </c>
      <c r="W3191" s="34"/>
      <c r="X3191" s="35"/>
      <c r="Y3191" s="35"/>
      <c r="Z3191" s="36"/>
      <c r="AA3191" s="37"/>
      <c r="AB3191" s="38"/>
      <c r="AC3191" s="39"/>
    </row>
    <row r="3192" spans="1:29" ht="10.5" customHeight="1">
      <c r="A3192" s="25">
        <v>214063</v>
      </c>
      <c r="B3192" s="26" t="s">
        <v>4227</v>
      </c>
      <c r="C3192" s="27">
        <v>1</v>
      </c>
      <c r="D3192" s="27" t="s">
        <v>26</v>
      </c>
      <c r="E3192" s="28">
        <v>29580</v>
      </c>
      <c r="F3192" s="28">
        <f>C3192*E3192</f>
        <v>29580</v>
      </c>
      <c r="G3192" s="28">
        <f>F3192*R3192</f>
        <v>887.4</v>
      </c>
      <c r="H3192" s="28">
        <v>21</v>
      </c>
      <c r="I3192" s="28">
        <v>22</v>
      </c>
      <c r="J3192" s="29">
        <v>0.13922999999999999</v>
      </c>
      <c r="K3192" s="28">
        <f>H3192*C3192</f>
        <v>21</v>
      </c>
      <c r="L3192" s="28">
        <f>I3192*C3192</f>
        <v>22</v>
      </c>
      <c r="M3192" s="29">
        <f>J3192*C3192</f>
        <v>0.13922999999999999</v>
      </c>
      <c r="N3192" s="30" t="s">
        <v>4228</v>
      </c>
      <c r="O3192" s="27">
        <v>85</v>
      </c>
      <c r="P3192" s="27">
        <v>8528</v>
      </c>
      <c r="Q3192" s="27" t="s">
        <v>100</v>
      </c>
      <c r="R3192" s="31">
        <f>VLOOKUP(Q3192,[1]Страна!D$1:F$120,2,FALSE)</f>
        <v>0.03</v>
      </c>
      <c r="S3192" s="32" t="s">
        <v>47</v>
      </c>
      <c r="T3192" s="27" t="str">
        <f>VLOOKUP(S3192,[1]Страна!$A$2:$B$246,2,0)</f>
        <v>РОССИЯ</v>
      </c>
      <c r="W3192" s="34"/>
      <c r="X3192" s="35"/>
      <c r="Y3192" s="35"/>
      <c r="Z3192" s="36"/>
      <c r="AA3192" s="37"/>
      <c r="AB3192" s="38"/>
      <c r="AC3192" s="39"/>
    </row>
    <row r="3193" spans="1:29" ht="10.5" customHeight="1">
      <c r="A3193" s="25" t="s">
        <v>4229</v>
      </c>
      <c r="B3193" s="26" t="s">
        <v>4230</v>
      </c>
      <c r="C3193" s="27">
        <v>5</v>
      </c>
      <c r="D3193" s="27" t="s">
        <v>220</v>
      </c>
      <c r="E3193" s="28">
        <v>467</v>
      </c>
      <c r="F3193" s="28">
        <f>C3193*E3193</f>
        <v>2335</v>
      </c>
      <c r="G3193" s="28"/>
      <c r="H3193" s="28">
        <v>15.6</v>
      </c>
      <c r="I3193" s="28">
        <v>17.600000000000001</v>
      </c>
      <c r="J3193" s="29">
        <v>0.14537600000000001</v>
      </c>
      <c r="K3193" s="28">
        <v>78</v>
      </c>
      <c r="L3193" s="28">
        <v>88</v>
      </c>
      <c r="M3193" s="29">
        <f>C3193*J3193</f>
        <v>0.72687999999999997</v>
      </c>
      <c r="N3193" s="30"/>
      <c r="O3193" s="27">
        <v>85</v>
      </c>
      <c r="P3193" s="27">
        <v>8528</v>
      </c>
      <c r="Q3193" s="27" t="s">
        <v>100</v>
      </c>
      <c r="R3193" s="31">
        <f>VLOOKUP(Q3193,[1]Страна!D$1:F$120,2,FALSE)</f>
        <v>0.03</v>
      </c>
      <c r="S3193" s="32" t="s">
        <v>131</v>
      </c>
      <c r="T3193" s="27" t="str">
        <f>VLOOKUP(S3193,[1]Страна!$A$2:$B$246,2,0)</f>
        <v>КОРЕЯ</v>
      </c>
      <c r="W3193" s="34"/>
      <c r="X3193" s="35"/>
      <c r="Y3193" s="35"/>
      <c r="Z3193" s="36"/>
      <c r="AA3193" s="37"/>
      <c r="AB3193" s="38"/>
      <c r="AC3193" s="39"/>
    </row>
    <row r="3194" spans="1:29" ht="10.5" customHeight="1">
      <c r="A3194" s="25">
        <v>217720</v>
      </c>
      <c r="B3194" s="26" t="s">
        <v>4231</v>
      </c>
      <c r="C3194" s="27">
        <v>1</v>
      </c>
      <c r="D3194" s="27" t="s">
        <v>26</v>
      </c>
      <c r="E3194" s="28">
        <v>35700</v>
      </c>
      <c r="F3194" s="28">
        <v>35700</v>
      </c>
      <c r="G3194" s="28">
        <v>1071</v>
      </c>
      <c r="H3194" s="28">
        <v>18</v>
      </c>
      <c r="I3194" s="28">
        <v>22</v>
      </c>
      <c r="J3194" s="29">
        <v>0.1411</v>
      </c>
      <c r="K3194" s="28">
        <v>18</v>
      </c>
      <c r="L3194" s="28">
        <v>22</v>
      </c>
      <c r="M3194" s="29">
        <f>C3194*J3194</f>
        <v>0.1411</v>
      </c>
      <c r="N3194" s="30">
        <v>0</v>
      </c>
      <c r="O3194" s="27">
        <v>85</v>
      </c>
      <c r="P3194" s="27">
        <v>8528</v>
      </c>
      <c r="Q3194" s="27" t="s">
        <v>100</v>
      </c>
      <c r="R3194" s="31">
        <f>VLOOKUP(Q3194,[1]Страна!D$1:F$120,2,FALSE)</f>
        <v>0.03</v>
      </c>
      <c r="S3194" s="32" t="s">
        <v>47</v>
      </c>
      <c r="T3194" s="27" t="str">
        <f>VLOOKUP(S3194,[1]Страна!$A$2:$B$246,2,0)</f>
        <v>РОССИЯ</v>
      </c>
      <c r="W3194" s="34"/>
      <c r="X3194" s="35"/>
      <c r="Y3194" s="35"/>
      <c r="Z3194" s="36"/>
      <c r="AA3194" s="37"/>
      <c r="AB3194" s="38"/>
      <c r="AC3194" s="39"/>
    </row>
    <row r="3195" spans="1:29" ht="10.5" customHeight="1">
      <c r="A3195" s="25">
        <v>217453</v>
      </c>
      <c r="B3195" s="26" t="s">
        <v>4232</v>
      </c>
      <c r="C3195" s="27">
        <v>2</v>
      </c>
      <c r="D3195" s="27" t="s">
        <v>26</v>
      </c>
      <c r="E3195" s="28">
        <v>32496</v>
      </c>
      <c r="F3195" s="28">
        <v>64992</v>
      </c>
      <c r="G3195" s="28">
        <v>1949.76</v>
      </c>
      <c r="H3195" s="28">
        <v>18</v>
      </c>
      <c r="I3195" s="28">
        <v>22</v>
      </c>
      <c r="J3195" s="29">
        <v>0.1239</v>
      </c>
      <c r="K3195" s="28">
        <v>36</v>
      </c>
      <c r="L3195" s="28">
        <v>44</v>
      </c>
      <c r="M3195" s="29">
        <f>C3195*J3195</f>
        <v>0.24779999999999999</v>
      </c>
      <c r="N3195" s="30">
        <v>8806087768633</v>
      </c>
      <c r="O3195" s="27">
        <v>85</v>
      </c>
      <c r="P3195" s="27">
        <v>8528</v>
      </c>
      <c r="Q3195" s="27" t="s">
        <v>100</v>
      </c>
      <c r="R3195" s="31">
        <f>VLOOKUP(Q3195,[1]Страна!D$1:F$120,2,FALSE)</f>
        <v>0.03</v>
      </c>
      <c r="S3195" s="32" t="s">
        <v>47</v>
      </c>
      <c r="T3195" s="27" t="str">
        <f>VLOOKUP(S3195,[1]Страна!$A$2:$B$246,2,0)</f>
        <v>РОССИЯ</v>
      </c>
      <c r="W3195" s="34"/>
      <c r="X3195" s="35"/>
      <c r="Y3195" s="35"/>
      <c r="Z3195" s="36"/>
      <c r="AA3195" s="37"/>
      <c r="AB3195" s="38"/>
      <c r="AC3195" s="39"/>
    </row>
    <row r="3196" spans="1:29" ht="10.5" customHeight="1">
      <c r="A3196" s="25">
        <v>216644</v>
      </c>
      <c r="B3196" s="26" t="s">
        <v>4233</v>
      </c>
      <c r="C3196" s="27">
        <v>1</v>
      </c>
      <c r="D3196" s="27" t="s">
        <v>26</v>
      </c>
      <c r="E3196" s="28">
        <v>35964</v>
      </c>
      <c r="F3196" s="28">
        <v>35964</v>
      </c>
      <c r="G3196" s="28">
        <v>1078.92</v>
      </c>
      <c r="H3196" s="28">
        <v>25</v>
      </c>
      <c r="I3196" s="28">
        <v>27</v>
      </c>
      <c r="J3196" s="29">
        <v>0.33</v>
      </c>
      <c r="K3196" s="28">
        <v>25</v>
      </c>
      <c r="L3196" s="28">
        <v>27</v>
      </c>
      <c r="M3196" s="29">
        <f>C3196*J3196</f>
        <v>0.33</v>
      </c>
      <c r="N3196" s="30">
        <v>8806087700022</v>
      </c>
      <c r="O3196" s="27">
        <v>85</v>
      </c>
      <c r="P3196" s="27">
        <v>8528</v>
      </c>
      <c r="Q3196" s="27" t="s">
        <v>100</v>
      </c>
      <c r="R3196" s="31">
        <f>VLOOKUP(Q3196,[1]Страна!D$1:F$120,2,FALSE)</f>
        <v>0.03</v>
      </c>
      <c r="S3196" s="32" t="s">
        <v>47</v>
      </c>
      <c r="T3196" s="27" t="str">
        <f>VLOOKUP(S3196,[1]Страна!$A$2:$B$246,2,0)</f>
        <v>РОССИЯ</v>
      </c>
      <c r="W3196" s="34"/>
      <c r="X3196" s="35"/>
      <c r="Y3196" s="35"/>
      <c r="Z3196" s="36"/>
      <c r="AA3196" s="37"/>
      <c r="AB3196" s="38"/>
      <c r="AC3196" s="39"/>
    </row>
    <row r="3197" spans="1:29" ht="10.5" customHeight="1">
      <c r="A3197" s="25">
        <v>234589</v>
      </c>
      <c r="B3197" s="26" t="s">
        <v>4234</v>
      </c>
      <c r="C3197" s="27">
        <v>1</v>
      </c>
      <c r="D3197" s="27" t="s">
        <v>26</v>
      </c>
      <c r="E3197" s="28">
        <v>26386</v>
      </c>
      <c r="F3197" s="28">
        <v>26386</v>
      </c>
      <c r="G3197" s="28">
        <v>791.57999999999993</v>
      </c>
      <c r="H3197" s="28">
        <v>11.5</v>
      </c>
      <c r="I3197" s="28">
        <v>18</v>
      </c>
      <c r="J3197" s="29">
        <v>0.13566</v>
      </c>
      <c r="K3197" s="28">
        <v>11.5</v>
      </c>
      <c r="L3197" s="28">
        <v>18</v>
      </c>
      <c r="M3197" s="29">
        <v>0.13566</v>
      </c>
      <c r="N3197" s="30" t="s">
        <v>4235</v>
      </c>
      <c r="O3197" s="27">
        <v>85</v>
      </c>
      <c r="P3197" s="27">
        <v>8528</v>
      </c>
      <c r="Q3197" s="27" t="s">
        <v>100</v>
      </c>
      <c r="R3197" s="31">
        <f>VLOOKUP(Q3197,[1]Страна!D$1:F$120,2,FALSE)</f>
        <v>0.03</v>
      </c>
      <c r="S3197" s="32" t="s">
        <v>47</v>
      </c>
      <c r="T3197" s="27" t="str">
        <f>VLOOKUP(S3197,[1]Страна!$A$2:$B$246,2,0)</f>
        <v>РОССИЯ</v>
      </c>
      <c r="W3197" s="34"/>
      <c r="X3197" s="35"/>
      <c r="Y3197" s="35"/>
      <c r="Z3197" s="36"/>
      <c r="AA3197" s="37"/>
      <c r="AB3197" s="38"/>
      <c r="AC3197" s="39"/>
    </row>
    <row r="3198" spans="1:29" ht="10.5" customHeight="1">
      <c r="A3198" s="25">
        <v>239437</v>
      </c>
      <c r="B3198" s="26" t="s">
        <v>4236</v>
      </c>
      <c r="C3198" s="27">
        <v>1</v>
      </c>
      <c r="D3198" s="27" t="s">
        <v>26</v>
      </c>
      <c r="E3198" s="28">
        <v>29164</v>
      </c>
      <c r="F3198" s="28">
        <v>29164</v>
      </c>
      <c r="G3198" s="28">
        <v>874.92</v>
      </c>
      <c r="H3198" s="28">
        <v>11.5</v>
      </c>
      <c r="I3198" s="28">
        <v>17</v>
      </c>
      <c r="J3198" s="29">
        <v>0.151</v>
      </c>
      <c r="K3198" s="28">
        <v>11.5</v>
      </c>
      <c r="L3198" s="28">
        <v>17</v>
      </c>
      <c r="M3198" s="29">
        <v>0.151</v>
      </c>
      <c r="N3198" s="30">
        <v>8806087843354</v>
      </c>
      <c r="O3198" s="27">
        <v>85</v>
      </c>
      <c r="P3198" s="27">
        <v>8528</v>
      </c>
      <c r="Q3198" s="27" t="s">
        <v>100</v>
      </c>
      <c r="R3198" s="31">
        <f>VLOOKUP(Q3198,[1]Страна!D$1:F$120,2,FALSE)</f>
        <v>0.03</v>
      </c>
      <c r="S3198" s="32" t="s">
        <v>47</v>
      </c>
      <c r="T3198" s="27" t="str">
        <f>VLOOKUP(S3198,[1]Страна!$A$2:$B$246,2,0)</f>
        <v>РОССИЯ</v>
      </c>
      <c r="W3198" s="34"/>
      <c r="X3198" s="35"/>
      <c r="Y3198" s="35"/>
      <c r="Z3198" s="36"/>
      <c r="AA3198" s="37"/>
      <c r="AB3198" s="38"/>
      <c r="AC3198" s="39"/>
    </row>
    <row r="3199" spans="1:29" ht="10.5" customHeight="1">
      <c r="A3199" s="25">
        <v>236508</v>
      </c>
      <c r="B3199" s="26" t="s">
        <v>4237</v>
      </c>
      <c r="C3199" s="27">
        <v>1</v>
      </c>
      <c r="D3199" s="27" t="s">
        <v>26</v>
      </c>
      <c r="E3199" s="28">
        <v>30038</v>
      </c>
      <c r="F3199" s="28">
        <v>30038</v>
      </c>
      <c r="G3199" s="28">
        <v>901.14</v>
      </c>
      <c r="H3199" s="28">
        <v>16.8</v>
      </c>
      <c r="I3199" s="28">
        <v>18</v>
      </c>
      <c r="J3199" s="29">
        <v>0.13744999999999999</v>
      </c>
      <c r="K3199" s="28">
        <v>16.8</v>
      </c>
      <c r="L3199" s="28">
        <v>18</v>
      </c>
      <c r="M3199" s="29">
        <v>0.13744999999999999</v>
      </c>
      <c r="N3199" s="30" t="s">
        <v>4238</v>
      </c>
      <c r="O3199" s="27">
        <v>85</v>
      </c>
      <c r="P3199" s="27">
        <v>8528</v>
      </c>
      <c r="Q3199" s="27" t="s">
        <v>100</v>
      </c>
      <c r="R3199" s="31">
        <f>VLOOKUP(Q3199,[1]Страна!D$1:F$120,2,FALSE)</f>
        <v>0.03</v>
      </c>
      <c r="S3199" s="32" t="s">
        <v>47</v>
      </c>
      <c r="T3199" s="27" t="str">
        <f>VLOOKUP(S3199,[1]Страна!$A$2:$B$246,2,0)</f>
        <v>РОССИЯ</v>
      </c>
      <c r="W3199" s="34"/>
      <c r="X3199" s="35"/>
      <c r="Y3199" s="35"/>
      <c r="Z3199" s="36"/>
      <c r="AA3199" s="37"/>
      <c r="AB3199" s="38"/>
      <c r="AC3199" s="39"/>
    </row>
    <row r="3200" spans="1:29" ht="10.5" customHeight="1">
      <c r="A3200" s="25">
        <v>240248</v>
      </c>
      <c r="B3200" s="26" t="s">
        <v>4239</v>
      </c>
      <c r="C3200" s="27">
        <v>1</v>
      </c>
      <c r="D3200" s="27" t="s">
        <v>26</v>
      </c>
      <c r="E3200" s="28">
        <v>30583</v>
      </c>
      <c r="F3200" s="28">
        <v>30583</v>
      </c>
      <c r="G3200" s="28">
        <v>917.49</v>
      </c>
      <c r="H3200" s="28">
        <v>16.5</v>
      </c>
      <c r="I3200" s="28">
        <v>18</v>
      </c>
      <c r="J3200" s="29">
        <v>0.16048000000000001</v>
      </c>
      <c r="K3200" s="28">
        <v>16.5</v>
      </c>
      <c r="L3200" s="28">
        <v>18</v>
      </c>
      <c r="M3200" s="29">
        <v>0.16048000000000001</v>
      </c>
      <c r="N3200" s="30" t="s">
        <v>4240</v>
      </c>
      <c r="O3200" s="27">
        <v>85</v>
      </c>
      <c r="P3200" s="27">
        <v>8528</v>
      </c>
      <c r="Q3200" s="27" t="s">
        <v>100</v>
      </c>
      <c r="R3200" s="31">
        <f>VLOOKUP(Q3200,[1]Страна!D$1:F$120,2,FALSE)</f>
        <v>0.03</v>
      </c>
      <c r="S3200" s="32" t="s">
        <v>47</v>
      </c>
      <c r="T3200" s="27" t="str">
        <f>VLOOKUP(S3200,[1]Страна!$A$2:$B$246,2,0)</f>
        <v>РОССИЯ</v>
      </c>
      <c r="W3200" s="34"/>
      <c r="X3200" s="35"/>
      <c r="Y3200" s="35"/>
      <c r="Z3200" s="36"/>
      <c r="AA3200" s="37"/>
      <c r="AB3200" s="38"/>
      <c r="AC3200" s="39"/>
    </row>
    <row r="3201" spans="1:29" ht="10.5" customHeight="1">
      <c r="A3201" s="25">
        <v>234590</v>
      </c>
      <c r="B3201" s="26" t="s">
        <v>4241</v>
      </c>
      <c r="C3201" s="27">
        <v>1</v>
      </c>
      <c r="D3201" s="27" t="s">
        <v>26</v>
      </c>
      <c r="E3201" s="28">
        <v>29084</v>
      </c>
      <c r="F3201" s="28">
        <v>29084</v>
      </c>
      <c r="G3201" s="28">
        <v>872.52</v>
      </c>
      <c r="H3201" s="28">
        <v>8.6</v>
      </c>
      <c r="I3201" s="28">
        <v>11.4</v>
      </c>
      <c r="J3201" s="29">
        <v>0.13566</v>
      </c>
      <c r="K3201" s="28">
        <v>8.6</v>
      </c>
      <c r="L3201" s="28">
        <v>11.4</v>
      </c>
      <c r="M3201" s="29">
        <v>0.13566</v>
      </c>
      <c r="N3201" s="30">
        <v>8806084177803</v>
      </c>
      <c r="O3201" s="27">
        <v>85</v>
      </c>
      <c r="P3201" s="27">
        <v>8528</v>
      </c>
      <c r="Q3201" s="27" t="s">
        <v>100</v>
      </c>
      <c r="R3201" s="31">
        <v>0.03</v>
      </c>
      <c r="S3201" s="32" t="s">
        <v>47</v>
      </c>
      <c r="T3201" s="27" t="str">
        <f>VLOOKUP(S3201,[1]Страна!$A$2:$B$246,2,0)</f>
        <v>РОССИЯ</v>
      </c>
      <c r="W3201" s="34"/>
      <c r="X3201" s="35"/>
      <c r="Y3201" s="35"/>
      <c r="Z3201" s="36"/>
      <c r="AA3201" s="37"/>
      <c r="AB3201" s="38"/>
      <c r="AC3201" s="39"/>
    </row>
    <row r="3202" spans="1:29" ht="10.5" customHeight="1">
      <c r="A3202" s="25">
        <v>241509</v>
      </c>
      <c r="B3202" s="26" t="s">
        <v>4242</v>
      </c>
      <c r="C3202" s="27">
        <v>1</v>
      </c>
      <c r="D3202" s="27" t="s">
        <v>26</v>
      </c>
      <c r="E3202" s="28">
        <v>32020</v>
      </c>
      <c r="F3202" s="28">
        <v>32020</v>
      </c>
      <c r="G3202" s="28">
        <v>960.59999999999991</v>
      </c>
      <c r="H3202" s="28">
        <v>12.7</v>
      </c>
      <c r="I3202" s="28">
        <v>14</v>
      </c>
      <c r="J3202" s="29">
        <v>0.16048000000000001</v>
      </c>
      <c r="K3202" s="28">
        <v>12.7</v>
      </c>
      <c r="L3202" s="28">
        <v>14</v>
      </c>
      <c r="M3202" s="29">
        <v>0.16048000000000001</v>
      </c>
      <c r="N3202" s="30" t="s">
        <v>4243</v>
      </c>
      <c r="O3202" s="27">
        <v>85</v>
      </c>
      <c r="P3202" s="27">
        <v>8528</v>
      </c>
      <c r="Q3202" s="27" t="s">
        <v>100</v>
      </c>
      <c r="R3202" s="31">
        <f>VLOOKUP(Q3202,[1]Страна!D$1:F$120,2,FALSE)</f>
        <v>0.03</v>
      </c>
      <c r="S3202" s="32" t="s">
        <v>28</v>
      </c>
      <c r="T3202" s="27" t="str">
        <f>VLOOKUP(S3202,[1]Страна!$A$2:$B$246,2,0)</f>
        <v>КИТАЙ</v>
      </c>
      <c r="W3202" s="40"/>
      <c r="X3202" s="35"/>
      <c r="Y3202" s="35"/>
      <c r="Z3202" s="36"/>
      <c r="AA3202" s="37"/>
      <c r="AB3202" s="38"/>
      <c r="AC3202" s="39"/>
    </row>
    <row r="3203" spans="1:29" ht="10.5" customHeight="1">
      <c r="A3203" s="25">
        <v>207333</v>
      </c>
      <c r="B3203" s="26" t="s">
        <v>4244</v>
      </c>
      <c r="C3203" s="27">
        <v>1</v>
      </c>
      <c r="D3203" s="27" t="s">
        <v>26</v>
      </c>
      <c r="E3203" s="28">
        <v>40894</v>
      </c>
      <c r="F3203" s="28">
        <v>40894</v>
      </c>
      <c r="G3203" s="28">
        <v>1226.82</v>
      </c>
      <c r="H3203" s="28">
        <v>17.600000000000001</v>
      </c>
      <c r="I3203" s="28">
        <v>19</v>
      </c>
      <c r="J3203" s="29">
        <v>0.13200100000000001</v>
      </c>
      <c r="K3203" s="28">
        <v>17.600000000000001</v>
      </c>
      <c r="L3203" s="28">
        <v>19</v>
      </c>
      <c r="M3203" s="29">
        <f>C3203*J3203</f>
        <v>0.13200100000000001</v>
      </c>
      <c r="N3203" s="30">
        <v>8806087534153</v>
      </c>
      <c r="O3203" s="27">
        <v>85</v>
      </c>
      <c r="P3203" s="27">
        <v>8528</v>
      </c>
      <c r="Q3203" s="27" t="s">
        <v>100</v>
      </c>
      <c r="R3203" s="31">
        <f>VLOOKUP(Q3203,[1]Страна!D$1:F$120,2,FALSE)</f>
        <v>0.03</v>
      </c>
      <c r="S3203" s="32" t="s">
        <v>47</v>
      </c>
      <c r="T3203" s="27" t="str">
        <f>VLOOKUP(S3203,[1]Страна!$A$2:$B$246,2,0)</f>
        <v>РОССИЯ</v>
      </c>
      <c r="W3203" s="34"/>
      <c r="X3203" s="35"/>
      <c r="Y3203" s="35"/>
      <c r="Z3203" s="36"/>
      <c r="AA3203" s="37"/>
      <c r="AB3203" s="38"/>
      <c r="AC3203" s="39"/>
    </row>
    <row r="3204" spans="1:29" ht="10.5" customHeight="1">
      <c r="A3204" s="25">
        <v>231398</v>
      </c>
      <c r="B3204" s="26" t="s">
        <v>4245</v>
      </c>
      <c r="C3204" s="27">
        <v>1</v>
      </c>
      <c r="D3204" s="27" t="s">
        <v>26</v>
      </c>
      <c r="E3204" s="28">
        <v>30463</v>
      </c>
      <c r="F3204" s="28">
        <v>30463</v>
      </c>
      <c r="G3204" s="28">
        <v>615.35259999999994</v>
      </c>
      <c r="H3204" s="28">
        <v>12</v>
      </c>
      <c r="I3204" s="28">
        <v>13.5</v>
      </c>
      <c r="J3204" s="29">
        <v>0.13387499999999999</v>
      </c>
      <c r="K3204" s="28">
        <v>12</v>
      </c>
      <c r="L3204" s="28">
        <v>13.5</v>
      </c>
      <c r="M3204" s="29">
        <v>0.13387499999999999</v>
      </c>
      <c r="N3204" s="30" t="s">
        <v>4246</v>
      </c>
      <c r="O3204" s="27">
        <v>85</v>
      </c>
      <c r="P3204" s="27">
        <v>8528</v>
      </c>
      <c r="Q3204" s="27" t="s">
        <v>100</v>
      </c>
      <c r="R3204" s="31">
        <f>VLOOKUP(Q3204,[1]Страна!D$1:F$120,2,FALSE)</f>
        <v>0.03</v>
      </c>
      <c r="S3204" s="32" t="s">
        <v>47</v>
      </c>
      <c r="T3204" s="27" t="str">
        <f>VLOOKUP(S3204,[1]Страна!$A$2:$B$246,2,0)</f>
        <v>РОССИЯ</v>
      </c>
      <c r="W3204" s="34"/>
      <c r="X3204" s="35"/>
      <c r="Y3204" s="35"/>
      <c r="Z3204" s="36"/>
      <c r="AA3204" s="37"/>
      <c r="AB3204" s="38"/>
      <c r="AC3204" s="39"/>
    </row>
    <row r="3205" spans="1:29" ht="10.5" customHeight="1">
      <c r="A3205" s="25">
        <v>217454</v>
      </c>
      <c r="B3205" s="26" t="s">
        <v>4247</v>
      </c>
      <c r="C3205" s="27">
        <v>1</v>
      </c>
      <c r="D3205" s="27" t="s">
        <v>26</v>
      </c>
      <c r="E3205" s="28">
        <v>32505</v>
      </c>
      <c r="F3205" s="28">
        <v>32505</v>
      </c>
      <c r="G3205" s="28">
        <v>975.15</v>
      </c>
      <c r="H3205" s="28">
        <v>12</v>
      </c>
      <c r="I3205" s="28">
        <v>12.7</v>
      </c>
      <c r="J3205" s="29">
        <v>0.14537600000000001</v>
      </c>
      <c r="K3205" s="28">
        <v>12</v>
      </c>
      <c r="L3205" s="28">
        <v>12.7</v>
      </c>
      <c r="M3205" s="29">
        <f>C3205*J3205</f>
        <v>0.14537600000000001</v>
      </c>
      <c r="N3205" s="30">
        <v>8806087631050</v>
      </c>
      <c r="O3205" s="27">
        <v>85</v>
      </c>
      <c r="P3205" s="27">
        <v>8528</v>
      </c>
      <c r="Q3205" s="27" t="s">
        <v>100</v>
      </c>
      <c r="R3205" s="31">
        <f>VLOOKUP(Q3205,[1]Страна!D$1:F$120,2,FALSE)</f>
        <v>0.03</v>
      </c>
      <c r="S3205" s="32" t="s">
        <v>47</v>
      </c>
      <c r="T3205" s="27" t="str">
        <f>VLOOKUP(S3205,[1]Страна!$A$2:$B$246,2,0)</f>
        <v>РОССИЯ</v>
      </c>
      <c r="W3205" s="34"/>
      <c r="X3205" s="35"/>
      <c r="Y3205" s="35"/>
      <c r="Z3205" s="36"/>
      <c r="AA3205" s="37"/>
      <c r="AB3205" s="38"/>
      <c r="AC3205" s="39"/>
    </row>
    <row r="3206" spans="1:29" ht="10.5" customHeight="1">
      <c r="A3206" s="25">
        <v>217721</v>
      </c>
      <c r="B3206" s="26" t="s">
        <v>4248</v>
      </c>
      <c r="C3206" s="27">
        <v>1</v>
      </c>
      <c r="D3206" s="27" t="s">
        <v>26</v>
      </c>
      <c r="E3206" s="28">
        <v>33235</v>
      </c>
      <c r="F3206" s="28">
        <v>33235</v>
      </c>
      <c r="G3206" s="28">
        <v>671.34699999999998</v>
      </c>
      <c r="H3206" s="28">
        <v>12.1</v>
      </c>
      <c r="I3206" s="28">
        <v>12.8</v>
      </c>
      <c r="J3206" s="29">
        <v>0.2142</v>
      </c>
      <c r="K3206" s="28">
        <v>12.1</v>
      </c>
      <c r="L3206" s="28">
        <v>12.8</v>
      </c>
      <c r="M3206" s="29">
        <v>0.2142</v>
      </c>
      <c r="N3206" s="30" t="s">
        <v>4249</v>
      </c>
      <c r="O3206" s="27">
        <v>85</v>
      </c>
      <c r="P3206" s="27">
        <v>8528</v>
      </c>
      <c r="Q3206" s="27" t="s">
        <v>100</v>
      </c>
      <c r="R3206" s="31">
        <f>VLOOKUP(Q3206,[1]Страна!D$1:F$120,2,FALSE)</f>
        <v>0.03</v>
      </c>
      <c r="S3206" s="32" t="s">
        <v>47</v>
      </c>
      <c r="T3206" s="27" t="str">
        <f>VLOOKUP(S3206,[1]Страна!$A$2:$B$246,2,0)</f>
        <v>РОССИЯ</v>
      </c>
      <c r="W3206" s="34"/>
      <c r="X3206" s="35"/>
      <c r="Y3206" s="35"/>
      <c r="Z3206" s="36"/>
      <c r="AA3206" s="37"/>
      <c r="AB3206" s="38"/>
      <c r="AC3206" s="39"/>
    </row>
    <row r="3207" spans="1:29" ht="10.5" customHeight="1">
      <c r="A3207" s="25">
        <v>216645</v>
      </c>
      <c r="B3207" s="26" t="s">
        <v>4250</v>
      </c>
      <c r="C3207" s="27">
        <v>1</v>
      </c>
      <c r="D3207" s="27" t="s">
        <v>26</v>
      </c>
      <c r="E3207" s="28">
        <v>41072</v>
      </c>
      <c r="F3207" s="28">
        <v>41072</v>
      </c>
      <c r="G3207" s="28">
        <v>1232.1599999999999</v>
      </c>
      <c r="H3207" s="28">
        <v>13.5</v>
      </c>
      <c r="I3207" s="28">
        <v>15</v>
      </c>
      <c r="J3207" s="29">
        <v>0.126</v>
      </c>
      <c r="K3207" s="28">
        <v>13.5</v>
      </c>
      <c r="L3207" s="28">
        <v>15</v>
      </c>
      <c r="M3207" s="29">
        <f>C3207*J3207</f>
        <v>0.126</v>
      </c>
      <c r="N3207" s="30">
        <v>8806087678062</v>
      </c>
      <c r="O3207" s="27">
        <v>85</v>
      </c>
      <c r="P3207" s="27">
        <v>8528</v>
      </c>
      <c r="Q3207" s="27" t="s">
        <v>100</v>
      </c>
      <c r="R3207" s="31">
        <f>VLOOKUP(Q3207,[1]Страна!D$1:F$120,2,FALSE)</f>
        <v>0.03</v>
      </c>
      <c r="S3207" s="32" t="s">
        <v>47</v>
      </c>
      <c r="T3207" s="27" t="str">
        <f>VLOOKUP(S3207,[1]Страна!$A$2:$B$246,2,0)</f>
        <v>РОССИЯ</v>
      </c>
      <c r="W3207" s="34"/>
      <c r="X3207" s="35"/>
      <c r="Y3207" s="35"/>
      <c r="Z3207" s="36"/>
      <c r="AA3207" s="37"/>
      <c r="AB3207" s="38"/>
      <c r="AC3207" s="39"/>
    </row>
    <row r="3208" spans="1:29" ht="10.5" customHeight="1">
      <c r="A3208" s="25">
        <v>237338</v>
      </c>
      <c r="B3208" s="26" t="s">
        <v>4251</v>
      </c>
      <c r="C3208" s="27">
        <v>5</v>
      </c>
      <c r="D3208" s="27" t="s">
        <v>26</v>
      </c>
      <c r="E3208" s="28">
        <v>33001</v>
      </c>
      <c r="F3208" s="28">
        <v>165005</v>
      </c>
      <c r="G3208" s="28">
        <v>4950.1499999999996</v>
      </c>
      <c r="H3208" s="28">
        <v>11.5</v>
      </c>
      <c r="I3208" s="28">
        <v>13</v>
      </c>
      <c r="J3208" s="29">
        <v>0.13566</v>
      </c>
      <c r="K3208" s="28">
        <v>57.5</v>
      </c>
      <c r="L3208" s="28">
        <v>65</v>
      </c>
      <c r="M3208" s="29">
        <v>0.67830000000000001</v>
      </c>
      <c r="N3208" s="30" t="s">
        <v>4252</v>
      </c>
      <c r="O3208" s="27">
        <v>85</v>
      </c>
      <c r="P3208" s="27">
        <v>8528</v>
      </c>
      <c r="Q3208" s="27" t="s">
        <v>100</v>
      </c>
      <c r="R3208" s="31">
        <f>VLOOKUP(Q3208,[1]Страна!D$1:F$120,2,FALSE)</f>
        <v>0.03</v>
      </c>
      <c r="S3208" s="32" t="s">
        <v>47</v>
      </c>
      <c r="T3208" s="27" t="str">
        <f>VLOOKUP(S3208,[1]Страна!$A$2:$B$246,2,0)</f>
        <v>РОССИЯ</v>
      </c>
      <c r="W3208" s="34"/>
      <c r="X3208" s="35"/>
      <c r="Y3208" s="35"/>
      <c r="Z3208" s="36"/>
      <c r="AA3208" s="37"/>
      <c r="AB3208" s="38"/>
      <c r="AC3208" s="39"/>
    </row>
    <row r="3209" spans="1:29" ht="10.5" customHeight="1">
      <c r="A3209" s="25">
        <v>237935</v>
      </c>
      <c r="B3209" s="26" t="s">
        <v>4253</v>
      </c>
      <c r="C3209" s="27">
        <v>1</v>
      </c>
      <c r="D3209" s="27" t="s">
        <v>26</v>
      </c>
      <c r="E3209" s="28">
        <v>33133</v>
      </c>
      <c r="F3209" s="28">
        <v>33133</v>
      </c>
      <c r="G3209" s="28">
        <v>993.99</v>
      </c>
      <c r="H3209" s="28">
        <v>9.1999999999999993</v>
      </c>
      <c r="I3209" s="28">
        <v>11.4</v>
      </c>
      <c r="J3209" s="29">
        <v>0.16184000000000001</v>
      </c>
      <c r="K3209" s="28">
        <v>9.1999999999999993</v>
      </c>
      <c r="L3209" s="28">
        <v>11.4</v>
      </c>
      <c r="M3209" s="29">
        <v>0.16184000000000001</v>
      </c>
      <c r="N3209" s="30" t="s">
        <v>4254</v>
      </c>
      <c r="O3209" s="27">
        <v>85</v>
      </c>
      <c r="P3209" s="27">
        <v>8528</v>
      </c>
      <c r="Q3209" s="27" t="s">
        <v>100</v>
      </c>
      <c r="R3209" s="31">
        <f>VLOOKUP(Q3209,[1]Страна!D$1:F$120,2,FALSE)</f>
        <v>0.03</v>
      </c>
      <c r="S3209" s="32" t="s">
        <v>28</v>
      </c>
      <c r="T3209" s="27" t="str">
        <f>VLOOKUP(S3209,[1]Страна!$A$2:$B$246,2,0)</f>
        <v>КИТАЙ</v>
      </c>
      <c r="W3209" s="34"/>
      <c r="X3209" s="35"/>
      <c r="Y3209" s="35"/>
      <c r="Z3209" s="36"/>
      <c r="AA3209" s="37"/>
      <c r="AB3209" s="38"/>
      <c r="AC3209" s="39"/>
    </row>
    <row r="3210" spans="1:29" ht="10.5" customHeight="1">
      <c r="A3210" s="25">
        <v>239439</v>
      </c>
      <c r="B3210" s="26" t="s">
        <v>4255</v>
      </c>
      <c r="C3210" s="27">
        <v>1</v>
      </c>
      <c r="D3210" s="27" t="s">
        <v>26</v>
      </c>
      <c r="E3210" s="28">
        <v>33228</v>
      </c>
      <c r="F3210" s="28">
        <v>33228</v>
      </c>
      <c r="G3210" s="28">
        <v>996.83999999999992</v>
      </c>
      <c r="H3210" s="28">
        <v>11.5</v>
      </c>
      <c r="I3210" s="28">
        <v>12.9</v>
      </c>
      <c r="J3210" s="29">
        <v>0.1447</v>
      </c>
      <c r="K3210" s="28">
        <v>11.5</v>
      </c>
      <c r="L3210" s="28">
        <v>12.9</v>
      </c>
      <c r="M3210" s="29">
        <v>0.1447</v>
      </c>
      <c r="N3210" s="30">
        <v>8806098031146</v>
      </c>
      <c r="O3210" s="27">
        <v>85</v>
      </c>
      <c r="P3210" s="27">
        <v>8528</v>
      </c>
      <c r="Q3210" s="27" t="s">
        <v>100</v>
      </c>
      <c r="R3210" s="31">
        <f>VLOOKUP(Q3210,[1]Страна!D$1:F$120,2,FALSE)</f>
        <v>0.03</v>
      </c>
      <c r="S3210" s="32" t="s">
        <v>47</v>
      </c>
      <c r="T3210" s="27" t="str">
        <f>VLOOKUP(S3210,[1]Страна!$A$2:$B$246,2,0)</f>
        <v>РОССИЯ</v>
      </c>
      <c r="W3210" s="34"/>
      <c r="X3210" s="35"/>
      <c r="Y3210" s="35"/>
      <c r="Z3210" s="36"/>
      <c r="AA3210" s="37"/>
      <c r="AB3210" s="38"/>
      <c r="AC3210" s="39"/>
    </row>
    <row r="3211" spans="1:29" ht="10.5" customHeight="1">
      <c r="A3211" s="25">
        <v>214065</v>
      </c>
      <c r="B3211" s="26" t="s">
        <v>4256</v>
      </c>
      <c r="C3211" s="27">
        <v>1</v>
      </c>
      <c r="D3211" s="27" t="s">
        <v>26</v>
      </c>
      <c r="E3211" s="28">
        <v>39730</v>
      </c>
      <c r="F3211" s="28">
        <v>39730</v>
      </c>
      <c r="G3211" s="28">
        <v>1191.9000000000001</v>
      </c>
      <c r="H3211" s="28">
        <v>16</v>
      </c>
      <c r="I3211" s="28">
        <v>22</v>
      </c>
      <c r="J3211" s="29">
        <v>0.223686</v>
      </c>
      <c r="K3211" s="28">
        <v>16</v>
      </c>
      <c r="L3211" s="28">
        <v>22</v>
      </c>
      <c r="M3211" s="29">
        <v>0.223686</v>
      </c>
      <c r="N3211" s="30">
        <v>8806087699999</v>
      </c>
      <c r="O3211" s="27">
        <v>85</v>
      </c>
      <c r="P3211" s="27">
        <v>8528</v>
      </c>
      <c r="Q3211" s="27" t="s">
        <v>100</v>
      </c>
      <c r="R3211" s="31">
        <f>VLOOKUP(Q3211,[1]Страна!D$1:F$120,2,FALSE)</f>
        <v>0.03</v>
      </c>
      <c r="S3211" s="32" t="s">
        <v>47</v>
      </c>
      <c r="T3211" s="27" t="str">
        <f>VLOOKUP(S3211,[1]Страна!$A$2:$B$246,2,0)</f>
        <v>РОССИЯ</v>
      </c>
      <c r="W3211" s="34"/>
      <c r="X3211" s="35"/>
      <c r="Y3211" s="35"/>
      <c r="Z3211" s="36"/>
      <c r="AA3211" s="37"/>
      <c r="AB3211" s="38"/>
      <c r="AC3211" s="39"/>
    </row>
    <row r="3212" spans="1:29" ht="10.5" customHeight="1">
      <c r="A3212" s="25">
        <v>239440</v>
      </c>
      <c r="B3212" s="26" t="s">
        <v>4257</v>
      </c>
      <c r="C3212" s="27">
        <v>1</v>
      </c>
      <c r="D3212" s="27" t="s">
        <v>26</v>
      </c>
      <c r="E3212" s="28">
        <v>38947</v>
      </c>
      <c r="F3212" s="28">
        <v>38947</v>
      </c>
      <c r="G3212" s="28">
        <v>1168.4099999999999</v>
      </c>
      <c r="H3212" s="28">
        <v>17</v>
      </c>
      <c r="I3212" s="28">
        <v>20</v>
      </c>
      <c r="J3212" s="29">
        <v>0.17699999999999999</v>
      </c>
      <c r="K3212" s="28">
        <v>17</v>
      </c>
      <c r="L3212" s="28">
        <v>20</v>
      </c>
      <c r="M3212" s="29">
        <v>0.17699999999999999</v>
      </c>
      <c r="N3212" s="30" t="s">
        <v>4258</v>
      </c>
      <c r="O3212" s="27">
        <v>85</v>
      </c>
      <c r="P3212" s="27">
        <v>8528</v>
      </c>
      <c r="Q3212" s="27" t="s">
        <v>100</v>
      </c>
      <c r="R3212" s="31">
        <f>VLOOKUP(Q3212,[1]Страна!D$1:F$120,2,FALSE)</f>
        <v>0.03</v>
      </c>
      <c r="S3212" s="32" t="s">
        <v>47</v>
      </c>
      <c r="T3212" s="27" t="str">
        <f>VLOOKUP(S3212,[1]Страна!$A$2:$B$246,2,0)</f>
        <v>РОССИЯ</v>
      </c>
      <c r="W3212" s="34"/>
      <c r="X3212" s="35"/>
      <c r="Y3212" s="35"/>
      <c r="Z3212" s="36"/>
      <c r="AA3212" s="37"/>
      <c r="AB3212" s="38"/>
      <c r="AC3212" s="39"/>
    </row>
    <row r="3213" spans="1:29" ht="10.5" customHeight="1">
      <c r="A3213" s="25">
        <v>238064</v>
      </c>
      <c r="B3213" s="26" t="s">
        <v>4259</v>
      </c>
      <c r="C3213" s="27">
        <v>1</v>
      </c>
      <c r="D3213" s="27" t="s">
        <v>26</v>
      </c>
      <c r="E3213" s="28">
        <v>42056</v>
      </c>
      <c r="F3213" s="28">
        <v>42056</v>
      </c>
      <c r="G3213" s="28">
        <v>1261.68</v>
      </c>
      <c r="H3213" s="28">
        <v>13</v>
      </c>
      <c r="I3213" s="28">
        <v>15.1</v>
      </c>
      <c r="J3213" s="29">
        <v>0.195075</v>
      </c>
      <c r="K3213" s="28">
        <v>13</v>
      </c>
      <c r="L3213" s="28">
        <v>15.1</v>
      </c>
      <c r="M3213" s="29">
        <v>0.195075</v>
      </c>
      <c r="N3213" s="30" t="s">
        <v>4260</v>
      </c>
      <c r="O3213" s="27">
        <v>85</v>
      </c>
      <c r="P3213" s="27">
        <v>8528</v>
      </c>
      <c r="Q3213" s="27" t="s">
        <v>100</v>
      </c>
      <c r="R3213" s="31">
        <f>VLOOKUP(Q3213,[1]Страна!D$1:F$120,2,FALSE)</f>
        <v>0.03</v>
      </c>
      <c r="S3213" s="32" t="s">
        <v>47</v>
      </c>
      <c r="T3213" s="27" t="str">
        <f>VLOOKUP(S3213,[1]Страна!$A$2:$B$246,2,0)</f>
        <v>РОССИЯ</v>
      </c>
      <c r="W3213" s="34"/>
      <c r="X3213" s="35"/>
      <c r="Y3213" s="35"/>
      <c r="Z3213" s="36"/>
      <c r="AA3213" s="37"/>
      <c r="AB3213" s="38"/>
      <c r="AC3213" s="39"/>
    </row>
    <row r="3214" spans="1:29" ht="10.5" customHeight="1">
      <c r="A3214" s="25">
        <v>234596</v>
      </c>
      <c r="B3214" s="26" t="s">
        <v>4261</v>
      </c>
      <c r="C3214" s="27">
        <v>1</v>
      </c>
      <c r="D3214" s="27" t="s">
        <v>26</v>
      </c>
      <c r="E3214" s="28">
        <v>69422</v>
      </c>
      <c r="F3214" s="28">
        <v>69422</v>
      </c>
      <c r="G3214" s="28">
        <v>2082.66</v>
      </c>
      <c r="H3214" s="28">
        <v>13.1</v>
      </c>
      <c r="I3214" s="28">
        <v>14.3</v>
      </c>
      <c r="J3214" s="29">
        <v>0.19500000000000001</v>
      </c>
      <c r="K3214" s="28">
        <v>13.1</v>
      </c>
      <c r="L3214" s="28">
        <v>14.3</v>
      </c>
      <c r="M3214" s="29">
        <v>0.19500000000000001</v>
      </c>
      <c r="N3214" s="30" t="s">
        <v>4262</v>
      </c>
      <c r="O3214" s="27">
        <v>85</v>
      </c>
      <c r="P3214" s="27">
        <v>8528</v>
      </c>
      <c r="Q3214" s="27" t="s">
        <v>100</v>
      </c>
      <c r="R3214" s="31">
        <v>0.03</v>
      </c>
      <c r="S3214" s="32" t="s">
        <v>47</v>
      </c>
      <c r="T3214" s="27" t="str">
        <f>VLOOKUP(S3214,[1]Страна!$A$2:$B$246,2,0)</f>
        <v>РОССИЯ</v>
      </c>
      <c r="W3214" s="34"/>
      <c r="X3214" s="35"/>
      <c r="Y3214" s="35"/>
      <c r="Z3214" s="36"/>
      <c r="AA3214" s="37"/>
      <c r="AB3214" s="38"/>
      <c r="AC3214" s="39"/>
    </row>
    <row r="3215" spans="1:29" ht="10.5" customHeight="1">
      <c r="A3215" s="25">
        <v>222417</v>
      </c>
      <c r="B3215" s="26" t="s">
        <v>4263</v>
      </c>
      <c r="C3215" s="27">
        <v>1</v>
      </c>
      <c r="D3215" s="27" t="s">
        <v>26</v>
      </c>
      <c r="E3215" s="28">
        <v>45510</v>
      </c>
      <c r="F3215" s="28">
        <v>45510</v>
      </c>
      <c r="G3215" s="28">
        <v>1365.3</v>
      </c>
      <c r="H3215" s="28">
        <v>18.100000000000001</v>
      </c>
      <c r="I3215" s="28">
        <v>19</v>
      </c>
      <c r="J3215" s="29">
        <v>0.19736999999999999</v>
      </c>
      <c r="K3215" s="28">
        <v>18.100000000000001</v>
      </c>
      <c r="L3215" s="28">
        <v>19</v>
      </c>
      <c r="M3215" s="29">
        <f>C3215*J3215</f>
        <v>0.19736999999999999</v>
      </c>
      <c r="N3215" s="30">
        <v>0</v>
      </c>
      <c r="O3215" s="27">
        <v>85</v>
      </c>
      <c r="P3215" s="27">
        <v>8528</v>
      </c>
      <c r="Q3215" s="27" t="s">
        <v>100</v>
      </c>
      <c r="R3215" s="31">
        <f>VLOOKUP(Q3215,[1]Страна!D$1:F$120,2,FALSE)</f>
        <v>0.03</v>
      </c>
      <c r="S3215" s="32" t="s">
        <v>47</v>
      </c>
      <c r="T3215" s="27" t="str">
        <f>VLOOKUP(S3215,[1]Страна!$A$2:$B$246,2,0)</f>
        <v>РОССИЯ</v>
      </c>
      <c r="W3215" s="40"/>
      <c r="X3215" s="35"/>
      <c r="Y3215" s="35"/>
      <c r="Z3215" s="36"/>
      <c r="AA3215" s="37"/>
      <c r="AB3215" s="38"/>
      <c r="AC3215" s="39"/>
    </row>
    <row r="3216" spans="1:29" ht="10.5" customHeight="1">
      <c r="A3216" s="25">
        <v>236377</v>
      </c>
      <c r="B3216" s="26" t="s">
        <v>4264</v>
      </c>
      <c r="C3216" s="27">
        <v>1</v>
      </c>
      <c r="D3216" s="27" t="s">
        <v>26</v>
      </c>
      <c r="E3216" s="28">
        <v>44306</v>
      </c>
      <c r="F3216" s="28">
        <v>44306</v>
      </c>
      <c r="G3216" s="28">
        <v>1329.18</v>
      </c>
      <c r="H3216" s="28">
        <v>13.1</v>
      </c>
      <c r="I3216" s="28">
        <v>14.3</v>
      </c>
      <c r="J3216" s="29">
        <v>0.19048499999999999</v>
      </c>
      <c r="K3216" s="28">
        <v>13.1</v>
      </c>
      <c r="L3216" s="28">
        <v>14.3</v>
      </c>
      <c r="M3216" s="29">
        <v>0.19048499999999999</v>
      </c>
      <c r="N3216" s="30" t="s">
        <v>4265</v>
      </c>
      <c r="O3216" s="27">
        <v>85</v>
      </c>
      <c r="P3216" s="27">
        <v>8528</v>
      </c>
      <c r="Q3216" s="27" t="s">
        <v>100</v>
      </c>
      <c r="R3216" s="31">
        <f>VLOOKUP(Q3216,[1]Страна!D$1:F$120,2,FALSE)</f>
        <v>0.03</v>
      </c>
      <c r="S3216" s="32" t="s">
        <v>47</v>
      </c>
      <c r="T3216" s="27" t="str">
        <f>VLOOKUP(S3216,[1]Страна!$A$2:$B$246,2,0)</f>
        <v>РОССИЯ</v>
      </c>
      <c r="W3216" s="34"/>
      <c r="X3216" s="35"/>
      <c r="Y3216" s="35"/>
      <c r="Z3216" s="36"/>
      <c r="AA3216" s="37"/>
      <c r="AB3216" s="38"/>
      <c r="AC3216" s="39"/>
    </row>
    <row r="3217" spans="1:29" ht="10.5" customHeight="1">
      <c r="A3217" s="25">
        <v>234594</v>
      </c>
      <c r="B3217" s="26" t="s">
        <v>4266</v>
      </c>
      <c r="C3217" s="27">
        <v>3</v>
      </c>
      <c r="D3217" s="27" t="s">
        <v>26</v>
      </c>
      <c r="E3217" s="28">
        <v>45368</v>
      </c>
      <c r="F3217" s="28">
        <v>136104</v>
      </c>
      <c r="G3217" s="28">
        <v>4083.12</v>
      </c>
      <c r="H3217" s="28">
        <v>24</v>
      </c>
      <c r="I3217" s="28">
        <v>27</v>
      </c>
      <c r="J3217" s="29">
        <v>0.16800000000000001</v>
      </c>
      <c r="K3217" s="28">
        <v>72</v>
      </c>
      <c r="L3217" s="28">
        <v>81</v>
      </c>
      <c r="M3217" s="29">
        <v>0.504</v>
      </c>
      <c r="N3217" s="30" t="s">
        <v>4267</v>
      </c>
      <c r="O3217" s="27">
        <v>85</v>
      </c>
      <c r="P3217" s="27">
        <v>8528</v>
      </c>
      <c r="Q3217" s="27" t="s">
        <v>100</v>
      </c>
      <c r="R3217" s="31">
        <f>VLOOKUP(Q3217,[1]Страна!D$1:F$120,2,FALSE)</f>
        <v>0.03</v>
      </c>
      <c r="S3217" s="32" t="s">
        <v>47</v>
      </c>
      <c r="T3217" s="27" t="str">
        <f>VLOOKUP(S3217,[1]Страна!$A$2:$B$246,2,0)</f>
        <v>РОССИЯ</v>
      </c>
      <c r="W3217" s="34"/>
      <c r="X3217" s="35"/>
      <c r="Y3217" s="35"/>
      <c r="Z3217" s="36"/>
      <c r="AA3217" s="37"/>
      <c r="AB3217" s="38"/>
      <c r="AC3217" s="39"/>
    </row>
    <row r="3218" spans="1:29" ht="10.5" customHeight="1">
      <c r="A3218" s="25">
        <v>182913</v>
      </c>
      <c r="B3218" s="26" t="s">
        <v>4268</v>
      </c>
      <c r="C3218" s="27">
        <v>1</v>
      </c>
      <c r="D3218" s="27" t="s">
        <v>26</v>
      </c>
      <c r="E3218" s="28">
        <v>113135</v>
      </c>
      <c r="F3218" s="28">
        <v>113135</v>
      </c>
      <c r="G3218" s="28">
        <v>3394.0499999999997</v>
      </c>
      <c r="H3218" s="28">
        <v>25.4</v>
      </c>
      <c r="I3218" s="28">
        <v>30</v>
      </c>
      <c r="J3218" s="29">
        <v>0.19314000000000001</v>
      </c>
      <c r="K3218" s="28">
        <v>25.4</v>
      </c>
      <c r="L3218" s="28">
        <v>30</v>
      </c>
      <c r="M3218" s="29">
        <f>C3218*J3218</f>
        <v>0.19314000000000001</v>
      </c>
      <c r="N3218" s="30">
        <v>0</v>
      </c>
      <c r="O3218" s="27">
        <v>85</v>
      </c>
      <c r="P3218" s="27">
        <v>8528</v>
      </c>
      <c r="Q3218" s="27" t="s">
        <v>100</v>
      </c>
      <c r="R3218" s="31">
        <f>VLOOKUP(Q3218,[1]Страна!D$1:F$120,2,FALSE)</f>
        <v>0.03</v>
      </c>
      <c r="S3218" s="32" t="s">
        <v>47</v>
      </c>
      <c r="T3218" s="27" t="str">
        <f>VLOOKUP(S3218,[1]Страна!$A$2:$B$246,2,0)</f>
        <v>РОССИЯ</v>
      </c>
      <c r="W3218" s="40"/>
      <c r="X3218" s="35"/>
      <c r="Y3218" s="35"/>
      <c r="Z3218" s="36"/>
      <c r="AA3218" s="37"/>
      <c r="AB3218" s="38"/>
      <c r="AC3218" s="39"/>
    </row>
    <row r="3219" spans="1:29" ht="10.5" customHeight="1">
      <c r="A3219" s="25">
        <v>238287</v>
      </c>
      <c r="B3219" s="26" t="s">
        <v>4269</v>
      </c>
      <c r="C3219" s="27">
        <v>1</v>
      </c>
      <c r="D3219" s="27" t="s">
        <v>26</v>
      </c>
      <c r="E3219" s="28">
        <v>65653</v>
      </c>
      <c r="F3219" s="28">
        <v>65653</v>
      </c>
      <c r="G3219" s="28">
        <v>1969.59</v>
      </c>
      <c r="H3219" s="28">
        <v>19</v>
      </c>
      <c r="I3219" s="28">
        <v>22</v>
      </c>
      <c r="J3219" s="29">
        <v>0.28880699999999998</v>
      </c>
      <c r="K3219" s="28">
        <v>19</v>
      </c>
      <c r="L3219" s="28">
        <v>22</v>
      </c>
      <c r="M3219" s="29">
        <v>0.28880699999999998</v>
      </c>
      <c r="N3219" s="30" t="s">
        <v>4270</v>
      </c>
      <c r="O3219" s="27">
        <v>85</v>
      </c>
      <c r="P3219" s="27">
        <v>8528</v>
      </c>
      <c r="Q3219" s="27" t="s">
        <v>100</v>
      </c>
      <c r="R3219" s="31">
        <f>VLOOKUP(Q3219,[1]Страна!D$1:F$120,2,FALSE)</f>
        <v>0.03</v>
      </c>
      <c r="S3219" s="32" t="s">
        <v>47</v>
      </c>
      <c r="T3219" s="27" t="str">
        <f>VLOOKUP(S3219,[1]Страна!$A$2:$B$246,2,0)</f>
        <v>РОССИЯ</v>
      </c>
      <c r="W3219" s="34"/>
      <c r="X3219" s="35"/>
      <c r="Y3219" s="35"/>
      <c r="Z3219" s="36"/>
      <c r="AA3219" s="37"/>
      <c r="AB3219" s="38"/>
      <c r="AC3219" s="39"/>
    </row>
    <row r="3220" spans="1:29" ht="10.5" customHeight="1">
      <c r="A3220" s="25">
        <v>182915</v>
      </c>
      <c r="B3220" s="26" t="s">
        <v>4271</v>
      </c>
      <c r="C3220" s="27">
        <v>1</v>
      </c>
      <c r="D3220" s="27" t="s">
        <v>26</v>
      </c>
      <c r="E3220" s="28">
        <v>153485</v>
      </c>
      <c r="F3220" s="28">
        <v>153485</v>
      </c>
      <c r="G3220" s="28">
        <v>4604.55</v>
      </c>
      <c r="H3220" s="28">
        <v>32.799999999999997</v>
      </c>
      <c r="I3220" s="28">
        <v>34</v>
      </c>
      <c r="J3220" s="29">
        <v>0.26275199999999999</v>
      </c>
      <c r="K3220" s="28">
        <v>32.799999999999997</v>
      </c>
      <c r="L3220" s="28">
        <v>34</v>
      </c>
      <c r="M3220" s="29">
        <f>C3220*J3220</f>
        <v>0.26275199999999999</v>
      </c>
      <c r="N3220" s="30">
        <v>8806087317336</v>
      </c>
      <c r="O3220" s="27">
        <v>85</v>
      </c>
      <c r="P3220" s="27">
        <v>8528</v>
      </c>
      <c r="Q3220" s="27" t="s">
        <v>100</v>
      </c>
      <c r="R3220" s="31">
        <f>VLOOKUP(Q3220,[1]Страна!D$1:F$120,2,FALSE)</f>
        <v>0.03</v>
      </c>
      <c r="S3220" s="32" t="s">
        <v>47</v>
      </c>
      <c r="T3220" s="27" t="str">
        <f>VLOOKUP(S3220,[1]Страна!$A$2:$B$246,2,0)</f>
        <v>РОССИЯ</v>
      </c>
      <c r="W3220" s="34"/>
      <c r="X3220" s="35"/>
      <c r="Y3220" s="35"/>
      <c r="Z3220" s="36"/>
      <c r="AA3220" s="37"/>
      <c r="AB3220" s="38"/>
      <c r="AC3220" s="39"/>
    </row>
    <row r="3221" spans="1:29" ht="10.5" customHeight="1">
      <c r="A3221" s="25">
        <v>231935</v>
      </c>
      <c r="B3221" s="26" t="s">
        <v>4272</v>
      </c>
      <c r="C3221" s="27">
        <v>1</v>
      </c>
      <c r="D3221" s="27" t="s">
        <v>26</v>
      </c>
      <c r="E3221" s="28">
        <v>262650</v>
      </c>
      <c r="F3221" s="28">
        <f>C3221*E3221</f>
        <v>262650</v>
      </c>
      <c r="G3221" s="28">
        <f>F3221*R3221</f>
        <v>7879.5</v>
      </c>
      <c r="H3221" s="28">
        <v>48.8</v>
      </c>
      <c r="I3221" s="28">
        <v>54</v>
      </c>
      <c r="J3221" s="29">
        <v>0.44444</v>
      </c>
      <c r="K3221" s="28">
        <f>H3221*C3221</f>
        <v>48.8</v>
      </c>
      <c r="L3221" s="28">
        <f>I3221*C3221</f>
        <v>54</v>
      </c>
      <c r="M3221" s="29">
        <f>J3221*C3221</f>
        <v>0.44444</v>
      </c>
      <c r="N3221" s="30">
        <v>0</v>
      </c>
      <c r="O3221" s="27">
        <v>85</v>
      </c>
      <c r="P3221" s="27">
        <v>8528</v>
      </c>
      <c r="Q3221" s="27" t="s">
        <v>100</v>
      </c>
      <c r="R3221" s="31">
        <f>VLOOKUP(Q3221,[1]Страна!D$1:F$120,2,FALSE)</f>
        <v>0.03</v>
      </c>
      <c r="S3221" s="32" t="s">
        <v>47</v>
      </c>
      <c r="T3221" s="27" t="str">
        <f>VLOOKUP(S3221,[1]Страна!$A$2:$B$246,2,0)</f>
        <v>РОССИЯ</v>
      </c>
      <c r="W3221" s="34"/>
      <c r="X3221" s="35"/>
      <c r="Y3221" s="35"/>
      <c r="Z3221" s="36"/>
      <c r="AA3221" s="37"/>
      <c r="AB3221" s="38"/>
      <c r="AC3221" s="39"/>
    </row>
    <row r="3222" spans="1:29" ht="10.5" customHeight="1">
      <c r="A3222" s="25">
        <v>222697</v>
      </c>
      <c r="B3222" s="26" t="s">
        <v>4273</v>
      </c>
      <c r="C3222" s="27">
        <v>10</v>
      </c>
      <c r="D3222" s="27" t="s">
        <v>26</v>
      </c>
      <c r="E3222" s="28">
        <v>9257</v>
      </c>
      <c r="F3222" s="28">
        <v>92570</v>
      </c>
      <c r="G3222" s="28">
        <v>2777.1</v>
      </c>
      <c r="H3222" s="28">
        <v>5.5</v>
      </c>
      <c r="I3222" s="28">
        <v>6.3</v>
      </c>
      <c r="J3222" s="29">
        <v>8.4699999999999998E-2</v>
      </c>
      <c r="K3222" s="28">
        <v>55</v>
      </c>
      <c r="L3222" s="28">
        <v>63</v>
      </c>
      <c r="M3222" s="29">
        <f t="shared" ref="M3222:M3230" si="229">C3222*J3222</f>
        <v>0.84699999999999998</v>
      </c>
      <c r="N3222" s="30">
        <v>0</v>
      </c>
      <c r="O3222" s="27">
        <v>85</v>
      </c>
      <c r="P3222" s="27">
        <v>8528</v>
      </c>
      <c r="Q3222" s="27" t="s">
        <v>100</v>
      </c>
      <c r="R3222" s="31">
        <f>VLOOKUP(Q3222,[1]Страна!D$1:F$120,2,FALSE)</f>
        <v>0.03</v>
      </c>
      <c r="S3222" s="32" t="s">
        <v>28</v>
      </c>
      <c r="T3222" s="27" t="str">
        <f>VLOOKUP(S3222,[1]Страна!$A$2:$B$246,2,0)</f>
        <v>КИТАЙ</v>
      </c>
      <c r="W3222" s="34"/>
      <c r="X3222" s="35"/>
      <c r="Y3222" s="35"/>
      <c r="Z3222" s="36"/>
      <c r="AA3222" s="37"/>
      <c r="AB3222" s="38"/>
      <c r="AC3222" s="39"/>
    </row>
    <row r="3223" spans="1:29" ht="10.5" customHeight="1">
      <c r="A3223" s="25">
        <v>222698</v>
      </c>
      <c r="B3223" s="26" t="s">
        <v>4274</v>
      </c>
      <c r="C3223" s="27">
        <v>25</v>
      </c>
      <c r="D3223" s="27" t="s">
        <v>26</v>
      </c>
      <c r="E3223" s="28">
        <v>9257</v>
      </c>
      <c r="F3223" s="28">
        <v>231425</v>
      </c>
      <c r="G3223" s="28">
        <v>6942.75</v>
      </c>
      <c r="H3223" s="28">
        <v>5.7</v>
      </c>
      <c r="I3223" s="28">
        <v>6.3</v>
      </c>
      <c r="J3223" s="29">
        <v>8.4699999999999998E-2</v>
      </c>
      <c r="K3223" s="28">
        <v>142.5</v>
      </c>
      <c r="L3223" s="28">
        <v>157.5</v>
      </c>
      <c r="M3223" s="29">
        <f t="shared" si="229"/>
        <v>2.1174999999999997</v>
      </c>
      <c r="N3223" s="30">
        <v>0</v>
      </c>
      <c r="O3223" s="27">
        <v>85</v>
      </c>
      <c r="P3223" s="27">
        <v>8528</v>
      </c>
      <c r="Q3223" s="27" t="s">
        <v>100</v>
      </c>
      <c r="R3223" s="31">
        <f>VLOOKUP(Q3223,[1]Страна!D$1:F$120,2,FALSE)</f>
        <v>0.03</v>
      </c>
      <c r="S3223" s="32" t="s">
        <v>28</v>
      </c>
      <c r="T3223" s="27" t="str">
        <f>VLOOKUP(S3223,[1]Страна!$A$2:$B$246,2,0)</f>
        <v>КИТАЙ</v>
      </c>
      <c r="W3223" s="34"/>
      <c r="X3223" s="35"/>
      <c r="Y3223" s="35"/>
      <c r="Z3223" s="36"/>
      <c r="AA3223" s="37"/>
      <c r="AB3223" s="38"/>
      <c r="AC3223" s="39"/>
    </row>
    <row r="3224" spans="1:29" ht="10.5" customHeight="1">
      <c r="A3224" s="25">
        <v>222699</v>
      </c>
      <c r="B3224" s="26" t="s">
        <v>4275</v>
      </c>
      <c r="C3224" s="27">
        <v>10</v>
      </c>
      <c r="D3224" s="27" t="s">
        <v>26</v>
      </c>
      <c r="E3224" s="28">
        <v>12750</v>
      </c>
      <c r="F3224" s="28">
        <v>127500</v>
      </c>
      <c r="G3224" s="28">
        <v>3825</v>
      </c>
      <c r="H3224" s="28">
        <v>11</v>
      </c>
      <c r="I3224" s="28">
        <v>12</v>
      </c>
      <c r="J3224" s="29">
        <v>9.0584999999999999E-2</v>
      </c>
      <c r="K3224" s="28">
        <v>110</v>
      </c>
      <c r="L3224" s="28">
        <v>120</v>
      </c>
      <c r="M3224" s="29">
        <f t="shared" si="229"/>
        <v>0.90585000000000004</v>
      </c>
      <c r="N3224" s="30">
        <v>0</v>
      </c>
      <c r="O3224" s="27">
        <v>85</v>
      </c>
      <c r="P3224" s="27">
        <v>8528</v>
      </c>
      <c r="Q3224" s="27" t="s">
        <v>100</v>
      </c>
      <c r="R3224" s="31">
        <f>VLOOKUP(Q3224,[1]Страна!D$1:F$120,2,FALSE)</f>
        <v>0.03</v>
      </c>
      <c r="S3224" s="32" t="s">
        <v>28</v>
      </c>
      <c r="T3224" s="27" t="str">
        <f>VLOOKUP(S3224,[1]Страна!$A$2:$B$246,2,0)</f>
        <v>КИТАЙ</v>
      </c>
      <c r="W3224" s="34"/>
      <c r="X3224" s="35"/>
      <c r="Y3224" s="35"/>
      <c r="Z3224" s="36"/>
      <c r="AA3224" s="37"/>
      <c r="AB3224" s="38"/>
      <c r="AC3224" s="39"/>
    </row>
    <row r="3225" spans="1:29" ht="10.5" customHeight="1">
      <c r="A3225" s="25">
        <v>52975</v>
      </c>
      <c r="B3225" s="26" t="s">
        <v>4276</v>
      </c>
      <c r="C3225" s="27">
        <v>1</v>
      </c>
      <c r="D3225" s="27" t="s">
        <v>26</v>
      </c>
      <c r="E3225" s="28">
        <v>6041</v>
      </c>
      <c r="F3225" s="28">
        <v>6041</v>
      </c>
      <c r="G3225" s="28">
        <v>181.23</v>
      </c>
      <c r="H3225" s="28">
        <v>2.7</v>
      </c>
      <c r="I3225" s="28">
        <v>3</v>
      </c>
      <c r="J3225" s="29">
        <v>1.6199999999999999E-2</v>
      </c>
      <c r="K3225" s="28">
        <v>2.7</v>
      </c>
      <c r="L3225" s="28">
        <v>3</v>
      </c>
      <c r="M3225" s="29">
        <f t="shared" si="229"/>
        <v>1.6199999999999999E-2</v>
      </c>
      <c r="N3225" s="30">
        <v>4895156858270</v>
      </c>
      <c r="O3225" s="27">
        <v>85</v>
      </c>
      <c r="P3225" s="27">
        <v>8528</v>
      </c>
      <c r="Q3225" s="27" t="s">
        <v>100</v>
      </c>
      <c r="R3225" s="31">
        <f>VLOOKUP(Q3225,[1]Страна!D$1:F$120,2,FALSE)</f>
        <v>0.03</v>
      </c>
      <c r="S3225" s="32" t="s">
        <v>47</v>
      </c>
      <c r="T3225" s="27" t="str">
        <f>VLOOKUP(S3225,[1]Страна!$A$2:$B$246,2,0)</f>
        <v>РОССИЯ</v>
      </c>
      <c r="W3225" s="34"/>
      <c r="X3225" s="35"/>
      <c r="Y3225" s="35"/>
      <c r="Z3225" s="36"/>
      <c r="AA3225" s="37"/>
      <c r="AB3225" s="38"/>
      <c r="AC3225" s="39"/>
    </row>
    <row r="3226" spans="1:29" ht="10.5" customHeight="1">
      <c r="A3226" s="25">
        <v>206525</v>
      </c>
      <c r="B3226" s="26" t="s">
        <v>4277</v>
      </c>
      <c r="C3226" s="27">
        <v>1</v>
      </c>
      <c r="D3226" s="27" t="s">
        <v>26</v>
      </c>
      <c r="E3226" s="28">
        <v>6043</v>
      </c>
      <c r="F3226" s="28">
        <v>6043</v>
      </c>
      <c r="G3226" s="28">
        <v>181.29</v>
      </c>
      <c r="H3226" s="28">
        <v>3.8</v>
      </c>
      <c r="I3226" s="28">
        <v>4.7</v>
      </c>
      <c r="J3226" s="29">
        <v>1.7963E-2</v>
      </c>
      <c r="K3226" s="28">
        <v>3.8</v>
      </c>
      <c r="L3226" s="28">
        <v>4.7</v>
      </c>
      <c r="M3226" s="29">
        <f t="shared" si="229"/>
        <v>1.7963E-2</v>
      </c>
      <c r="N3226" s="30">
        <v>4895156875055</v>
      </c>
      <c r="O3226" s="27">
        <v>85</v>
      </c>
      <c r="P3226" s="27">
        <v>8528</v>
      </c>
      <c r="Q3226" s="27" t="s">
        <v>100</v>
      </c>
      <c r="R3226" s="31">
        <f>VLOOKUP(Q3226,[1]Страна!D$1:F$120,2,FALSE)</f>
        <v>0.03</v>
      </c>
      <c r="S3226" s="32" t="s">
        <v>47</v>
      </c>
      <c r="T3226" s="27" t="str">
        <f>VLOOKUP(S3226,[1]Страна!$A$2:$B$246,2,0)</f>
        <v>РОССИЯ</v>
      </c>
      <c r="W3226" s="34"/>
      <c r="X3226" s="35"/>
      <c r="Y3226" s="35"/>
      <c r="Z3226" s="36"/>
      <c r="AA3226" s="37"/>
      <c r="AB3226" s="38"/>
      <c r="AC3226" s="39"/>
    </row>
    <row r="3227" spans="1:29" ht="10.5" customHeight="1">
      <c r="A3227" s="25">
        <v>232424</v>
      </c>
      <c r="B3227" s="26" t="s">
        <v>4278</v>
      </c>
      <c r="C3227" s="27">
        <v>1</v>
      </c>
      <c r="D3227" s="27" t="s">
        <v>26</v>
      </c>
      <c r="E3227" s="28">
        <v>6554</v>
      </c>
      <c r="F3227" s="28">
        <v>6554</v>
      </c>
      <c r="G3227" s="28">
        <v>196.62</v>
      </c>
      <c r="H3227" s="28">
        <v>4</v>
      </c>
      <c r="I3227" s="28">
        <v>5</v>
      </c>
      <c r="J3227" s="29">
        <v>2.4864000000000001E-2</v>
      </c>
      <c r="K3227" s="28">
        <v>4</v>
      </c>
      <c r="L3227" s="28">
        <v>5</v>
      </c>
      <c r="M3227" s="29">
        <f t="shared" si="229"/>
        <v>2.4864000000000001E-2</v>
      </c>
      <c r="N3227" s="30">
        <v>4895156888666</v>
      </c>
      <c r="O3227" s="27">
        <v>85</v>
      </c>
      <c r="P3227" s="27">
        <v>8528</v>
      </c>
      <c r="Q3227" s="27" t="s">
        <v>100</v>
      </c>
      <c r="R3227" s="31">
        <f>VLOOKUP(Q3227,[1]Страна!D$1:F$120,2,FALSE)</f>
        <v>0.03</v>
      </c>
      <c r="S3227" s="32" t="s">
        <v>47</v>
      </c>
      <c r="T3227" s="27" t="str">
        <f>VLOOKUP(S3227,[1]Страна!$A$2:$B$246,2,0)</f>
        <v>РОССИЯ</v>
      </c>
      <c r="W3227" s="34"/>
      <c r="X3227" s="35"/>
      <c r="Y3227" s="35"/>
      <c r="Z3227" s="36"/>
      <c r="AA3227" s="37"/>
      <c r="AB3227" s="38"/>
      <c r="AC3227" s="39"/>
    </row>
    <row r="3228" spans="1:29" ht="10.5" customHeight="1">
      <c r="A3228" s="25">
        <v>61773</v>
      </c>
      <c r="B3228" s="26" t="s">
        <v>4279</v>
      </c>
      <c r="C3228" s="27">
        <v>1</v>
      </c>
      <c r="D3228" s="27" t="s">
        <v>26</v>
      </c>
      <c r="E3228" s="28">
        <v>8058</v>
      </c>
      <c r="F3228" s="28">
        <v>8058</v>
      </c>
      <c r="G3228" s="28">
        <v>241.73999999999998</v>
      </c>
      <c r="H3228" s="28">
        <v>3</v>
      </c>
      <c r="I3228" s="28">
        <v>4</v>
      </c>
      <c r="J3228" s="29">
        <v>2.0719999999999999E-2</v>
      </c>
      <c r="K3228" s="28">
        <v>3</v>
      </c>
      <c r="L3228" s="28">
        <v>4</v>
      </c>
      <c r="M3228" s="29">
        <f t="shared" si="229"/>
        <v>2.0719999999999999E-2</v>
      </c>
      <c r="N3228" s="30">
        <v>4895156858287</v>
      </c>
      <c r="O3228" s="27">
        <v>85</v>
      </c>
      <c r="P3228" s="27">
        <v>8528</v>
      </c>
      <c r="Q3228" s="27" t="s">
        <v>100</v>
      </c>
      <c r="R3228" s="31">
        <f>VLOOKUP(Q3228,[1]Страна!D$1:F$120,2,FALSE)</f>
        <v>0.03</v>
      </c>
      <c r="S3228" s="32" t="s">
        <v>47</v>
      </c>
      <c r="T3228" s="27" t="str">
        <f>VLOOKUP(S3228,[1]Страна!$A$2:$B$246,2,0)</f>
        <v>РОССИЯ</v>
      </c>
      <c r="W3228" s="34"/>
      <c r="X3228" s="35"/>
      <c r="Y3228" s="35"/>
      <c r="Z3228" s="36"/>
      <c r="AA3228" s="37"/>
      <c r="AB3228" s="38"/>
      <c r="AC3228" s="39"/>
    </row>
    <row r="3229" spans="1:29" ht="10.5" customHeight="1">
      <c r="A3229" s="25">
        <v>232423</v>
      </c>
      <c r="B3229" s="26" t="s">
        <v>4280</v>
      </c>
      <c r="C3229" s="27">
        <v>2</v>
      </c>
      <c r="D3229" s="27" t="s">
        <v>26</v>
      </c>
      <c r="E3229" s="28">
        <v>6825</v>
      </c>
      <c r="F3229" s="28">
        <v>13650</v>
      </c>
      <c r="G3229" s="28">
        <v>409.5</v>
      </c>
      <c r="H3229" s="28">
        <v>5</v>
      </c>
      <c r="I3229" s="28">
        <v>6</v>
      </c>
      <c r="J3229" s="29">
        <v>4.0508000000000002E-2</v>
      </c>
      <c r="K3229" s="28">
        <v>10</v>
      </c>
      <c r="L3229" s="28">
        <v>12</v>
      </c>
      <c r="M3229" s="29">
        <f t="shared" si="229"/>
        <v>8.1016000000000005E-2</v>
      </c>
      <c r="N3229" s="30">
        <v>4895156888673</v>
      </c>
      <c r="O3229" s="27">
        <v>85</v>
      </c>
      <c r="P3229" s="27">
        <v>8528</v>
      </c>
      <c r="Q3229" s="27" t="s">
        <v>100</v>
      </c>
      <c r="R3229" s="31">
        <f>VLOOKUP(Q3229,[1]Страна!D$1:F$120,2,FALSE)</f>
        <v>0.03</v>
      </c>
      <c r="S3229" s="32" t="s">
        <v>47</v>
      </c>
      <c r="T3229" s="27" t="str">
        <f>VLOOKUP(S3229,[1]Страна!$A$2:$B$246,2,0)</f>
        <v>РОССИЯ</v>
      </c>
      <c r="W3229" s="34"/>
      <c r="X3229" s="35"/>
      <c r="Y3229" s="35"/>
      <c r="Z3229" s="36"/>
      <c r="AA3229" s="37"/>
      <c r="AB3229" s="38"/>
      <c r="AC3229" s="39"/>
    </row>
    <row r="3230" spans="1:29" ht="10.5" customHeight="1">
      <c r="A3230" s="25">
        <v>206526</v>
      </c>
      <c r="B3230" s="26" t="s">
        <v>4281</v>
      </c>
      <c r="C3230" s="27">
        <v>1</v>
      </c>
      <c r="D3230" s="27" t="s">
        <v>26</v>
      </c>
      <c r="E3230" s="28">
        <v>8416</v>
      </c>
      <c r="F3230" s="28">
        <v>8416</v>
      </c>
      <c r="G3230" s="28">
        <v>252.48</v>
      </c>
      <c r="H3230" s="28">
        <v>3.9</v>
      </c>
      <c r="I3230" s="28">
        <v>4.2</v>
      </c>
      <c r="J3230" s="29">
        <v>2.8181999999999999E-2</v>
      </c>
      <c r="K3230" s="28">
        <v>3.9</v>
      </c>
      <c r="L3230" s="28">
        <v>4.2</v>
      </c>
      <c r="M3230" s="29">
        <f t="shared" si="229"/>
        <v>2.8181999999999999E-2</v>
      </c>
      <c r="N3230" s="30">
        <v>4895156875062</v>
      </c>
      <c r="O3230" s="27">
        <v>85</v>
      </c>
      <c r="P3230" s="27">
        <v>8528</v>
      </c>
      <c r="Q3230" s="27" t="s">
        <v>100</v>
      </c>
      <c r="R3230" s="31">
        <f>VLOOKUP(Q3230,[1]Страна!D$1:F$120,2,FALSE)</f>
        <v>0.03</v>
      </c>
      <c r="S3230" s="32" t="s">
        <v>47</v>
      </c>
      <c r="T3230" s="27" t="str">
        <f>VLOOKUP(S3230,[1]Страна!$A$2:$B$246,2,0)</f>
        <v>РОССИЯ</v>
      </c>
      <c r="W3230" s="34"/>
      <c r="X3230" s="35"/>
      <c r="Y3230" s="35"/>
      <c r="Z3230" s="36"/>
      <c r="AA3230" s="37"/>
      <c r="AB3230" s="38"/>
      <c r="AC3230" s="39"/>
    </row>
    <row r="3231" spans="1:29" ht="10.5" customHeight="1">
      <c r="A3231" s="25">
        <v>238717</v>
      </c>
      <c r="B3231" s="26" t="s">
        <v>4282</v>
      </c>
      <c r="C3231" s="27">
        <v>2</v>
      </c>
      <c r="D3231" s="27" t="s">
        <v>26</v>
      </c>
      <c r="E3231" s="28">
        <v>6460</v>
      </c>
      <c r="F3231" s="28">
        <f>C3231*E3231</f>
        <v>12920</v>
      </c>
      <c r="G3231" s="28">
        <f>F3231*R3231</f>
        <v>387.59999999999997</v>
      </c>
      <c r="H3231" s="28">
        <v>0</v>
      </c>
      <c r="I3231" s="28">
        <v>8</v>
      </c>
      <c r="J3231" s="29">
        <v>0.28999999999999998</v>
      </c>
      <c r="K3231" s="28">
        <f>H3231*C3231</f>
        <v>0</v>
      </c>
      <c r="L3231" s="28">
        <f>I3231*C3231</f>
        <v>16</v>
      </c>
      <c r="M3231" s="29">
        <v>2.1000000000000001E-2</v>
      </c>
      <c r="N3231" s="30">
        <v>0</v>
      </c>
      <c r="O3231" s="27">
        <v>85</v>
      </c>
      <c r="P3231" s="27">
        <v>8528</v>
      </c>
      <c r="Q3231" s="27" t="s">
        <v>100</v>
      </c>
      <c r="R3231" s="31">
        <f>VLOOKUP(Q3231,[1]Страна!D$1:F$120,2,FALSE)</f>
        <v>0.03</v>
      </c>
      <c r="S3231" s="32" t="s">
        <v>47</v>
      </c>
      <c r="T3231" s="27" t="str">
        <f>VLOOKUP(S3231,[1]Страна!$A$2:$B$246,2,0)</f>
        <v>РОССИЯ</v>
      </c>
      <c r="W3231" s="34"/>
      <c r="X3231" s="35"/>
      <c r="Y3231" s="35"/>
      <c r="Z3231" s="36"/>
      <c r="AA3231" s="37"/>
      <c r="AB3231" s="38"/>
      <c r="AC3231" s="39"/>
    </row>
    <row r="3232" spans="1:29" ht="10.5" customHeight="1">
      <c r="A3232" s="25">
        <v>107340</v>
      </c>
      <c r="B3232" s="26" t="s">
        <v>4283</v>
      </c>
      <c r="C3232" s="27">
        <v>1</v>
      </c>
      <c r="D3232" s="27" t="s">
        <v>26</v>
      </c>
      <c r="E3232" s="28">
        <v>12195</v>
      </c>
      <c r="F3232" s="28">
        <v>12195</v>
      </c>
      <c r="G3232" s="28">
        <v>365.84999999999997</v>
      </c>
      <c r="H3232" s="28">
        <v>4.5999999999999996</v>
      </c>
      <c r="I3232" s="28">
        <v>6</v>
      </c>
      <c r="J3232" s="29">
        <v>6.4990999999999993E-2</v>
      </c>
      <c r="K3232" s="28">
        <v>4.5999999999999996</v>
      </c>
      <c r="L3232" s="28">
        <v>6</v>
      </c>
      <c r="M3232" s="29">
        <f>C3232*J3232</f>
        <v>6.4990999999999993E-2</v>
      </c>
      <c r="N3232" s="30">
        <v>4895156874249</v>
      </c>
      <c r="O3232" s="27">
        <v>85</v>
      </c>
      <c r="P3232" s="27">
        <v>8528</v>
      </c>
      <c r="Q3232" s="27" t="s">
        <v>100</v>
      </c>
      <c r="R3232" s="31">
        <f>VLOOKUP(Q3232,[1]Страна!D$1:F$120,2,FALSE)</f>
        <v>0.03</v>
      </c>
      <c r="S3232" s="32" t="s">
        <v>47</v>
      </c>
      <c r="T3232" s="27" t="str">
        <f>VLOOKUP(S3232,[1]Страна!$A$2:$B$246,2,0)</f>
        <v>РОССИЯ</v>
      </c>
      <c r="W3232" s="34"/>
      <c r="X3232" s="35"/>
      <c r="Y3232" s="35"/>
      <c r="Z3232" s="36"/>
      <c r="AA3232" s="37"/>
      <c r="AB3232" s="38"/>
      <c r="AC3232" s="39"/>
    </row>
    <row r="3233" spans="1:29" ht="10.5" customHeight="1">
      <c r="A3233" s="25">
        <v>238716</v>
      </c>
      <c r="B3233" s="26" t="s">
        <v>4284</v>
      </c>
      <c r="C3233" s="27">
        <v>1</v>
      </c>
      <c r="D3233" s="27" t="s">
        <v>26</v>
      </c>
      <c r="E3233" s="28">
        <v>9078</v>
      </c>
      <c r="F3233" s="28">
        <v>9078</v>
      </c>
      <c r="G3233" s="28">
        <v>272.33999999999997</v>
      </c>
      <c r="H3233" s="28">
        <v>4.7</v>
      </c>
      <c r="I3233" s="28">
        <v>6.2</v>
      </c>
      <c r="J3233" s="29">
        <v>0.08</v>
      </c>
      <c r="K3233" s="28">
        <v>4.7</v>
      </c>
      <c r="L3233" s="28">
        <v>6.2</v>
      </c>
      <c r="M3233" s="29">
        <v>0</v>
      </c>
      <c r="N3233" s="30" t="s">
        <v>4285</v>
      </c>
      <c r="O3233" s="27">
        <v>85</v>
      </c>
      <c r="P3233" s="27">
        <v>8528</v>
      </c>
      <c r="Q3233" s="27" t="s">
        <v>100</v>
      </c>
      <c r="R3233" s="31">
        <f>VLOOKUP(Q3233,[1]Страна!D$1:F$120,2,FALSE)</f>
        <v>0.03</v>
      </c>
      <c r="S3233" s="32" t="s">
        <v>47</v>
      </c>
      <c r="T3233" s="27" t="str">
        <f>VLOOKUP(S3233,[1]Страна!$A$2:$B$246,2,0)</f>
        <v>РОССИЯ</v>
      </c>
      <c r="W3233" s="34"/>
      <c r="X3233" s="35"/>
      <c r="Y3233" s="35"/>
      <c r="Z3233" s="36"/>
      <c r="AA3233" s="37"/>
      <c r="AB3233" s="38"/>
      <c r="AC3233" s="39"/>
    </row>
    <row r="3234" spans="1:29" ht="10.5" customHeight="1">
      <c r="A3234" s="25">
        <v>74054</v>
      </c>
      <c r="B3234" s="26" t="s">
        <v>4286</v>
      </c>
      <c r="C3234" s="27">
        <v>4</v>
      </c>
      <c r="D3234" s="27" t="s">
        <v>26</v>
      </c>
      <c r="E3234" s="28">
        <v>11521</v>
      </c>
      <c r="F3234" s="28">
        <v>46084</v>
      </c>
      <c r="G3234" s="28">
        <v>1382.52</v>
      </c>
      <c r="H3234" s="28">
        <v>4.5999999999999996</v>
      </c>
      <c r="I3234" s="28">
        <v>6</v>
      </c>
      <c r="J3234" s="29">
        <v>5.5120000000000002E-2</v>
      </c>
      <c r="K3234" s="28">
        <v>18.399999999999999</v>
      </c>
      <c r="L3234" s="28">
        <v>24</v>
      </c>
      <c r="M3234" s="29">
        <f>C3234*J3234</f>
        <v>0.22048000000000001</v>
      </c>
      <c r="N3234" s="30">
        <v>4895156858317</v>
      </c>
      <c r="O3234" s="27">
        <v>85</v>
      </c>
      <c r="P3234" s="27">
        <v>8528</v>
      </c>
      <c r="Q3234" s="27" t="s">
        <v>100</v>
      </c>
      <c r="R3234" s="31">
        <f>VLOOKUP(Q3234,[1]Страна!D$1:F$120,2,FALSE)</f>
        <v>0.03</v>
      </c>
      <c r="S3234" s="32" t="s">
        <v>47</v>
      </c>
      <c r="T3234" s="27" t="str">
        <f>VLOOKUP(S3234,[1]Страна!$A$2:$B$246,2,0)</f>
        <v>РОССИЯ</v>
      </c>
      <c r="W3234" s="34"/>
      <c r="X3234" s="35"/>
      <c r="Y3234" s="35"/>
      <c r="Z3234" s="36"/>
      <c r="AA3234" s="37"/>
      <c r="AB3234" s="38"/>
      <c r="AC3234" s="39"/>
    </row>
    <row r="3235" spans="1:29" ht="10.5" customHeight="1">
      <c r="A3235" s="25">
        <v>212290</v>
      </c>
      <c r="B3235" s="26" t="s">
        <v>4287</v>
      </c>
      <c r="C3235" s="27">
        <v>1</v>
      </c>
      <c r="D3235" s="27" t="s">
        <v>26</v>
      </c>
      <c r="E3235" s="28">
        <v>11356</v>
      </c>
      <c r="F3235" s="28">
        <v>11356</v>
      </c>
      <c r="G3235" s="28">
        <v>340.68</v>
      </c>
      <c r="H3235" s="28">
        <v>8</v>
      </c>
      <c r="I3235" s="28">
        <v>9</v>
      </c>
      <c r="J3235" s="29">
        <v>5.4080000000000003E-2</v>
      </c>
      <c r="K3235" s="28">
        <v>8</v>
      </c>
      <c r="L3235" s="28">
        <v>9</v>
      </c>
      <c r="M3235" s="29">
        <f>C3235*J3235</f>
        <v>5.4080000000000003E-2</v>
      </c>
      <c r="N3235" s="30">
        <v>4895156875079</v>
      </c>
      <c r="O3235" s="27">
        <v>85</v>
      </c>
      <c r="P3235" s="27">
        <v>8528</v>
      </c>
      <c r="Q3235" s="27" t="s">
        <v>100</v>
      </c>
      <c r="R3235" s="31">
        <f>VLOOKUP(Q3235,[1]Страна!D$1:F$120,2,FALSE)</f>
        <v>0.03</v>
      </c>
      <c r="S3235" s="32" t="s">
        <v>47</v>
      </c>
      <c r="T3235" s="27" t="str">
        <f>VLOOKUP(S3235,[1]Страна!$A$2:$B$246,2,0)</f>
        <v>РОССИЯ</v>
      </c>
      <c r="W3235" s="34"/>
      <c r="X3235" s="35"/>
      <c r="Y3235" s="35"/>
      <c r="Z3235" s="36"/>
      <c r="AA3235" s="37"/>
      <c r="AB3235" s="38"/>
      <c r="AC3235" s="39"/>
    </row>
    <row r="3236" spans="1:29" ht="10.5" customHeight="1">
      <c r="A3236" s="25">
        <v>218004</v>
      </c>
      <c r="B3236" s="26" t="s">
        <v>4288</v>
      </c>
      <c r="C3236" s="27">
        <v>2</v>
      </c>
      <c r="D3236" s="27" t="s">
        <v>26</v>
      </c>
      <c r="E3236" s="28">
        <v>10217</v>
      </c>
      <c r="F3236" s="28">
        <v>20434</v>
      </c>
      <c r="G3236" s="28">
        <v>613.02</v>
      </c>
      <c r="H3236" s="28">
        <v>8</v>
      </c>
      <c r="I3236" s="28">
        <v>9</v>
      </c>
      <c r="J3236" s="29">
        <v>6.0164000000000002E-2</v>
      </c>
      <c r="K3236" s="28">
        <v>16</v>
      </c>
      <c r="L3236" s="28">
        <v>18</v>
      </c>
      <c r="M3236" s="29">
        <f>C3236*J3236</f>
        <v>0.120328</v>
      </c>
      <c r="N3236" s="30">
        <v>4895156883951</v>
      </c>
      <c r="O3236" s="27">
        <v>85</v>
      </c>
      <c r="P3236" s="27">
        <v>8528</v>
      </c>
      <c r="Q3236" s="27" t="s">
        <v>100</v>
      </c>
      <c r="R3236" s="31">
        <f>VLOOKUP(Q3236,[1]Страна!D$1:F$120,2,FALSE)</f>
        <v>0.03</v>
      </c>
      <c r="S3236" s="32" t="s">
        <v>47</v>
      </c>
      <c r="T3236" s="27" t="str">
        <f>VLOOKUP(S3236,[1]Страна!$A$2:$B$246,2,0)</f>
        <v>РОССИЯ</v>
      </c>
      <c r="W3236" s="34"/>
      <c r="X3236" s="35"/>
      <c r="Y3236" s="35"/>
      <c r="Z3236" s="36"/>
      <c r="AA3236" s="37"/>
      <c r="AB3236" s="38"/>
      <c r="AC3236" s="39"/>
    </row>
    <row r="3237" spans="1:29" ht="10.5" customHeight="1">
      <c r="A3237" s="25">
        <v>231746</v>
      </c>
      <c r="B3237" s="26" t="s">
        <v>4289</v>
      </c>
      <c r="C3237" s="27">
        <v>1</v>
      </c>
      <c r="D3237" s="27" t="s">
        <v>26</v>
      </c>
      <c r="E3237" s="28">
        <v>8628</v>
      </c>
      <c r="F3237" s="28">
        <v>8628</v>
      </c>
      <c r="G3237" s="28">
        <v>258.83999999999997</v>
      </c>
      <c r="H3237" s="28">
        <v>4.5</v>
      </c>
      <c r="I3237" s="28">
        <v>6</v>
      </c>
      <c r="J3237" s="29">
        <v>5.9816000000000001E-2</v>
      </c>
      <c r="K3237" s="28">
        <v>4.5</v>
      </c>
      <c r="L3237" s="28">
        <v>6</v>
      </c>
      <c r="M3237" s="29">
        <f>C3237*J3237</f>
        <v>5.9816000000000001E-2</v>
      </c>
      <c r="N3237" s="30">
        <v>4895156891253</v>
      </c>
      <c r="O3237" s="27">
        <v>85</v>
      </c>
      <c r="P3237" s="27">
        <v>8528</v>
      </c>
      <c r="Q3237" s="27" t="s">
        <v>100</v>
      </c>
      <c r="R3237" s="31">
        <f>VLOOKUP(Q3237,[1]Страна!D$1:F$120,2,FALSE)</f>
        <v>0.03</v>
      </c>
      <c r="S3237" s="32" t="s">
        <v>47</v>
      </c>
      <c r="T3237" s="27" t="str">
        <f>VLOOKUP(S3237,[1]Страна!$A$2:$B$246,2,0)</f>
        <v>РОССИЯ</v>
      </c>
      <c r="W3237" s="34"/>
      <c r="X3237" s="35"/>
      <c r="Y3237" s="35"/>
      <c r="Z3237" s="36"/>
      <c r="AA3237" s="37"/>
      <c r="AB3237" s="38"/>
      <c r="AC3237" s="39"/>
    </row>
    <row r="3238" spans="1:29" ht="10.5" customHeight="1">
      <c r="A3238" s="25">
        <v>241909</v>
      </c>
      <c r="B3238" s="26" t="s">
        <v>4290</v>
      </c>
      <c r="C3238" s="27">
        <v>5</v>
      </c>
      <c r="D3238" s="27" t="s">
        <v>26</v>
      </c>
      <c r="E3238" s="28">
        <v>8772</v>
      </c>
      <c r="F3238" s="28">
        <v>43860</v>
      </c>
      <c r="G3238" s="28">
        <v>1315.8</v>
      </c>
      <c r="H3238" s="28">
        <v>5</v>
      </c>
      <c r="I3238" s="28">
        <v>6</v>
      </c>
      <c r="J3238" s="29">
        <v>0</v>
      </c>
      <c r="K3238" s="28">
        <v>25</v>
      </c>
      <c r="L3238" s="28">
        <v>30</v>
      </c>
      <c r="M3238" s="29">
        <v>0</v>
      </c>
      <c r="N3238" s="30">
        <v>0</v>
      </c>
      <c r="O3238" s="27">
        <v>85</v>
      </c>
      <c r="P3238" s="27">
        <v>8528</v>
      </c>
      <c r="Q3238" s="27" t="s">
        <v>100</v>
      </c>
      <c r="R3238" s="31">
        <f>VLOOKUP(Q3238,[1]Страна!D$1:F$120,2,FALSE)</f>
        <v>0.03</v>
      </c>
      <c r="S3238" s="32" t="s">
        <v>47</v>
      </c>
      <c r="T3238" s="27" t="str">
        <f>VLOOKUP(S3238,[1]Страна!$A$2:$B$246,2,0)</f>
        <v>РОССИЯ</v>
      </c>
      <c r="W3238" s="34"/>
      <c r="X3238" s="35"/>
      <c r="Y3238" s="35"/>
      <c r="Z3238" s="36"/>
      <c r="AA3238" s="37"/>
      <c r="AB3238" s="38"/>
      <c r="AC3238" s="39"/>
    </row>
    <row r="3239" spans="1:29" ht="10.5" customHeight="1">
      <c r="A3239" s="25">
        <v>230281</v>
      </c>
      <c r="B3239" s="26" t="s">
        <v>4291</v>
      </c>
      <c r="C3239" s="27">
        <v>2</v>
      </c>
      <c r="D3239" s="27" t="s">
        <v>26</v>
      </c>
      <c r="E3239" s="28">
        <v>14399</v>
      </c>
      <c r="F3239" s="28">
        <v>28798</v>
      </c>
      <c r="G3239" s="28">
        <v>863.93999999999994</v>
      </c>
      <c r="H3239" s="28">
        <v>9</v>
      </c>
      <c r="I3239" s="28">
        <v>10</v>
      </c>
      <c r="J3239" s="29">
        <v>8.3159999999999998E-2</v>
      </c>
      <c r="K3239" s="28">
        <v>18</v>
      </c>
      <c r="L3239" s="28">
        <v>20</v>
      </c>
      <c r="M3239" s="29">
        <f>C3239*J3239</f>
        <v>0.16632</v>
      </c>
      <c r="N3239" s="30">
        <v>0</v>
      </c>
      <c r="O3239" s="27">
        <v>85</v>
      </c>
      <c r="P3239" s="27">
        <v>8528</v>
      </c>
      <c r="Q3239" s="27" t="s">
        <v>100</v>
      </c>
      <c r="R3239" s="31">
        <f>VLOOKUP(Q3239,[1]Страна!D$1:F$120,2,FALSE)</f>
        <v>0.03</v>
      </c>
      <c r="S3239" s="32" t="s">
        <v>47</v>
      </c>
      <c r="T3239" s="27" t="str">
        <f>VLOOKUP(S3239,[1]Страна!$A$2:$B$246,2,0)</f>
        <v>РОССИЯ</v>
      </c>
      <c r="W3239" s="34"/>
      <c r="X3239" s="35"/>
      <c r="Y3239" s="35"/>
      <c r="Z3239" s="36"/>
      <c r="AA3239" s="37"/>
      <c r="AB3239" s="38"/>
      <c r="AC3239" s="39"/>
    </row>
    <row r="3240" spans="1:29" ht="10.5" customHeight="1">
      <c r="A3240" s="25">
        <v>243527</v>
      </c>
      <c r="B3240" s="26" t="s">
        <v>4292</v>
      </c>
      <c r="C3240" s="27">
        <v>2</v>
      </c>
      <c r="D3240" s="27" t="s">
        <v>26</v>
      </c>
      <c r="E3240" s="28">
        <v>13286</v>
      </c>
      <c r="F3240" s="28">
        <v>26572</v>
      </c>
      <c r="G3240" s="28">
        <v>797.16</v>
      </c>
      <c r="H3240" s="28">
        <v>13</v>
      </c>
      <c r="I3240" s="28">
        <v>15</v>
      </c>
      <c r="J3240" s="29">
        <v>9.0584999999999999E-2</v>
      </c>
      <c r="K3240" s="28">
        <v>26</v>
      </c>
      <c r="L3240" s="28">
        <v>30</v>
      </c>
      <c r="M3240" s="29">
        <v>0.18117</v>
      </c>
      <c r="N3240" s="30">
        <v>4895156899129</v>
      </c>
      <c r="O3240" s="27">
        <v>85</v>
      </c>
      <c r="P3240" s="27">
        <v>8528</v>
      </c>
      <c r="Q3240" s="27" t="s">
        <v>100</v>
      </c>
      <c r="R3240" s="31">
        <v>0.03</v>
      </c>
      <c r="S3240" s="32" t="s">
        <v>47</v>
      </c>
      <c r="T3240" s="27" t="str">
        <f>VLOOKUP(S3240,[1]Страна!$A$2:$B$246,2,0)</f>
        <v>РОССИЯ</v>
      </c>
      <c r="W3240" s="34"/>
      <c r="X3240" s="35"/>
      <c r="Y3240" s="35"/>
      <c r="Z3240" s="36"/>
      <c r="AA3240" s="37"/>
      <c r="AB3240" s="38"/>
      <c r="AC3240" s="39"/>
    </row>
    <row r="3241" spans="1:29" ht="10.5" customHeight="1">
      <c r="A3241" s="25">
        <v>243528</v>
      </c>
      <c r="B3241" s="26" t="s">
        <v>4293</v>
      </c>
      <c r="C3241" s="27">
        <v>2</v>
      </c>
      <c r="D3241" s="27" t="s">
        <v>26</v>
      </c>
      <c r="E3241" s="28">
        <v>6962</v>
      </c>
      <c r="F3241" s="28">
        <v>13924</v>
      </c>
      <c r="G3241" s="28">
        <v>417.71999999999997</v>
      </c>
      <c r="H3241" s="28">
        <v>5.2</v>
      </c>
      <c r="I3241" s="28">
        <v>6</v>
      </c>
      <c r="J3241" s="29">
        <v>4.9700000000000001E-2</v>
      </c>
      <c r="K3241" s="28">
        <v>10.4</v>
      </c>
      <c r="L3241" s="28">
        <v>12</v>
      </c>
      <c r="M3241" s="29">
        <v>9.9400000000000002E-2</v>
      </c>
      <c r="N3241" s="30">
        <v>4895156899112</v>
      </c>
      <c r="O3241" s="27">
        <v>85</v>
      </c>
      <c r="P3241" s="27">
        <v>8528</v>
      </c>
      <c r="Q3241" s="27" t="s">
        <v>100</v>
      </c>
      <c r="R3241" s="31">
        <v>0.03</v>
      </c>
      <c r="S3241" s="32" t="s">
        <v>47</v>
      </c>
      <c r="T3241" s="27" t="str">
        <f>VLOOKUP(S3241,[1]Страна!$A$2:$B$246,2,0)</f>
        <v>РОССИЯ</v>
      </c>
      <c r="W3241" s="40"/>
      <c r="X3241" s="35"/>
      <c r="Y3241" s="35"/>
      <c r="Z3241" s="36"/>
      <c r="AA3241" s="37"/>
      <c r="AB3241" s="38"/>
      <c r="AC3241" s="39"/>
    </row>
    <row r="3242" spans="1:29" ht="10.5" customHeight="1">
      <c r="A3242" s="25" t="s">
        <v>4294</v>
      </c>
      <c r="B3242" s="26" t="s">
        <v>4295</v>
      </c>
      <c r="C3242" s="27"/>
      <c r="D3242" s="27"/>
      <c r="E3242" s="28"/>
      <c r="F3242" s="28"/>
      <c r="G3242" s="28"/>
      <c r="H3242" s="28">
        <v>12.5</v>
      </c>
      <c r="I3242" s="28">
        <v>15</v>
      </c>
      <c r="J3242" s="29">
        <v>9.0584999999999999E-2</v>
      </c>
      <c r="K3242" s="28"/>
      <c r="L3242" s="28"/>
      <c r="M3242" s="29">
        <v>8.2367999999999997E-2</v>
      </c>
      <c r="N3242" s="30"/>
      <c r="O3242" s="27">
        <v>85</v>
      </c>
      <c r="P3242" s="27">
        <v>8528</v>
      </c>
      <c r="Q3242" s="27" t="s">
        <v>100</v>
      </c>
      <c r="R3242" s="31">
        <f>VLOOKUP(Q3242,[1]Страна!D$1:F$120,2,FALSE)</f>
        <v>0.03</v>
      </c>
      <c r="S3242" s="32" t="s">
        <v>1795</v>
      </c>
      <c r="T3242" s="27" t="str">
        <f>VLOOKUP(S3242,[1]Страна!$A$2:$B$246,2,0)</f>
        <v xml:space="preserve">МАЛАЙЗИЯ </v>
      </c>
      <c r="W3242" s="40"/>
      <c r="X3242" s="35"/>
      <c r="Y3242" s="35"/>
      <c r="Z3242" s="36"/>
      <c r="AA3242" s="37"/>
      <c r="AB3242" s="38"/>
      <c r="AC3242" s="39"/>
    </row>
    <row r="3243" spans="1:29" ht="10.5" customHeight="1">
      <c r="A3243" s="25" t="s">
        <v>4296</v>
      </c>
      <c r="B3243" s="26" t="s">
        <v>4297</v>
      </c>
      <c r="C3243" s="27"/>
      <c r="D3243" s="27"/>
      <c r="E3243" s="28"/>
      <c r="F3243" s="28"/>
      <c r="G3243" s="28"/>
      <c r="H3243" s="28">
        <v>12</v>
      </c>
      <c r="I3243" s="28">
        <v>14</v>
      </c>
      <c r="J3243" s="29">
        <v>9.0584999999999999E-2</v>
      </c>
      <c r="K3243" s="28"/>
      <c r="L3243" s="28"/>
      <c r="M3243" s="29">
        <v>8.2367999999999997E-2</v>
      </c>
      <c r="N3243" s="30"/>
      <c r="O3243" s="27">
        <v>85</v>
      </c>
      <c r="P3243" s="27">
        <v>8528</v>
      </c>
      <c r="Q3243" s="27" t="s">
        <v>100</v>
      </c>
      <c r="R3243" s="31">
        <f>VLOOKUP(Q3243,[1]Страна!D$1:F$120,2,FALSE)</f>
        <v>0.03</v>
      </c>
      <c r="S3243" s="32" t="s">
        <v>1795</v>
      </c>
      <c r="T3243" s="27" t="str">
        <f>VLOOKUP(S3243,[1]Страна!$A$2:$B$246,2,0)</f>
        <v xml:space="preserve">МАЛАЙЗИЯ </v>
      </c>
      <c r="W3243" s="34"/>
      <c r="X3243" s="35"/>
      <c r="Y3243" s="35"/>
      <c r="Z3243" s="36"/>
      <c r="AA3243" s="37"/>
      <c r="AB3243" s="38"/>
      <c r="AC3243" s="39"/>
    </row>
    <row r="3244" spans="1:29" ht="10.5" customHeight="1">
      <c r="A3244" s="25" t="s">
        <v>4298</v>
      </c>
      <c r="B3244" s="26" t="s">
        <v>4299</v>
      </c>
      <c r="C3244" s="27">
        <v>10</v>
      </c>
      <c r="D3244" s="27" t="s">
        <v>220</v>
      </c>
      <c r="E3244" s="28">
        <v>218</v>
      </c>
      <c r="F3244" s="28">
        <f>C3244*E3244</f>
        <v>2180</v>
      </c>
      <c r="G3244" s="28"/>
      <c r="H3244" s="28">
        <v>7</v>
      </c>
      <c r="I3244" s="28">
        <v>8</v>
      </c>
      <c r="J3244" s="29">
        <v>6.4990999999999993E-2</v>
      </c>
      <c r="K3244" s="28"/>
      <c r="L3244" s="28"/>
      <c r="M3244" s="29">
        <f>C3244*J3244</f>
        <v>0.64990999999999999</v>
      </c>
      <c r="N3244" s="30"/>
      <c r="O3244" s="27">
        <v>85</v>
      </c>
      <c r="P3244" s="27">
        <v>8528</v>
      </c>
      <c r="Q3244" s="27" t="s">
        <v>100</v>
      </c>
      <c r="R3244" s="31">
        <f>VLOOKUP(Q3244,[1]Страна!D$1:F$120,2,FALSE)</f>
        <v>0.03</v>
      </c>
      <c r="S3244" s="32" t="s">
        <v>1795</v>
      </c>
      <c r="T3244" s="27" t="str">
        <f>VLOOKUP(S3244,[1]Страна!$A$2:$B$246,2,0)</f>
        <v xml:space="preserve">МАЛАЙЗИЯ </v>
      </c>
      <c r="W3244" s="34"/>
      <c r="X3244" s="35"/>
      <c r="Y3244" s="35"/>
      <c r="Z3244" s="36"/>
      <c r="AA3244" s="37"/>
      <c r="AB3244" s="38"/>
      <c r="AC3244" s="39"/>
    </row>
    <row r="3245" spans="1:29" ht="10.5" customHeight="1">
      <c r="A3245" s="25" t="s">
        <v>4300</v>
      </c>
      <c r="B3245" s="26" t="s">
        <v>4301</v>
      </c>
      <c r="C3245" s="27">
        <v>5</v>
      </c>
      <c r="D3245" s="27" t="s">
        <v>220</v>
      </c>
      <c r="E3245" s="28">
        <v>303</v>
      </c>
      <c r="F3245" s="28">
        <f>C3245*E3245</f>
        <v>1515</v>
      </c>
      <c r="G3245" s="28"/>
      <c r="H3245" s="28">
        <v>17</v>
      </c>
      <c r="I3245" s="28">
        <v>20</v>
      </c>
      <c r="J3245" s="29">
        <v>6.4990999999999993E-2</v>
      </c>
      <c r="K3245" s="28"/>
      <c r="L3245" s="28"/>
      <c r="M3245" s="29">
        <f>C3245*J3245</f>
        <v>0.32495499999999999</v>
      </c>
      <c r="N3245" s="30"/>
      <c r="O3245" s="27">
        <v>85</v>
      </c>
      <c r="P3245" s="27">
        <v>8528</v>
      </c>
      <c r="Q3245" s="27" t="s">
        <v>100</v>
      </c>
      <c r="R3245" s="31">
        <f>VLOOKUP(Q3245,[1]Страна!D$1:F$120,2,FALSE)</f>
        <v>0.03</v>
      </c>
      <c r="S3245" s="32" t="s">
        <v>1795</v>
      </c>
      <c r="T3245" s="27" t="str">
        <f>VLOOKUP(S3245,[1]Страна!$A$2:$B$246,2,0)</f>
        <v xml:space="preserve">МАЛАЙЗИЯ </v>
      </c>
      <c r="W3245" s="34"/>
      <c r="X3245" s="35"/>
      <c r="Y3245" s="35"/>
      <c r="Z3245" s="36"/>
      <c r="AA3245" s="37"/>
      <c r="AB3245" s="38"/>
      <c r="AC3245" s="39"/>
    </row>
    <row r="3246" spans="1:29" ht="10.5" customHeight="1">
      <c r="A3246" s="25">
        <v>227718</v>
      </c>
      <c r="B3246" s="26" t="s">
        <v>4302</v>
      </c>
      <c r="C3246" s="27">
        <v>1</v>
      </c>
      <c r="D3246" s="27" t="s">
        <v>26</v>
      </c>
      <c r="E3246" s="28">
        <v>8118</v>
      </c>
      <c r="F3246" s="28">
        <v>8118</v>
      </c>
      <c r="G3246" s="28">
        <v>243.54</v>
      </c>
      <c r="H3246" s="28">
        <v>2.59</v>
      </c>
      <c r="I3246" s="28">
        <v>3.8</v>
      </c>
      <c r="J3246" s="29">
        <v>2.3789999999999999E-2</v>
      </c>
      <c r="K3246" s="28">
        <v>2.59</v>
      </c>
      <c r="L3246" s="28">
        <v>3.8</v>
      </c>
      <c r="M3246" s="29">
        <f>C3246*J3246</f>
        <v>2.3789999999999999E-2</v>
      </c>
      <c r="N3246" s="30">
        <v>0</v>
      </c>
      <c r="O3246" s="27">
        <v>85</v>
      </c>
      <c r="P3246" s="27">
        <v>8528</v>
      </c>
      <c r="Q3246" s="27" t="s">
        <v>100</v>
      </c>
      <c r="R3246" s="31">
        <f>VLOOKUP(Q3246,[1]Страна!D$1:F$120,2,FALSE)</f>
        <v>0.03</v>
      </c>
      <c r="S3246" s="32" t="s">
        <v>47</v>
      </c>
      <c r="T3246" s="27" t="str">
        <f>VLOOKUP(S3246,[1]Страна!$A$2:$B$246,2,0)</f>
        <v>РОССИЯ</v>
      </c>
      <c r="W3246" s="34"/>
      <c r="X3246" s="35"/>
      <c r="Y3246" s="35"/>
      <c r="Z3246" s="36"/>
      <c r="AA3246" s="37"/>
      <c r="AB3246" s="38"/>
      <c r="AC3246" s="39"/>
    </row>
    <row r="3247" spans="1:29" ht="10.5" customHeight="1">
      <c r="A3247" s="25">
        <v>227720</v>
      </c>
      <c r="B3247" s="26" t="s">
        <v>4303</v>
      </c>
      <c r="C3247" s="27">
        <v>1</v>
      </c>
      <c r="D3247" s="27" t="s">
        <v>26</v>
      </c>
      <c r="E3247" s="28">
        <v>9282</v>
      </c>
      <c r="F3247" s="28">
        <v>9282</v>
      </c>
      <c r="G3247" s="28">
        <v>278.45999999999998</v>
      </c>
      <c r="H3247" s="28">
        <v>3.2</v>
      </c>
      <c r="I3247" s="28">
        <v>4.4000000000000004</v>
      </c>
      <c r="J3247" s="29">
        <v>2.5829999999999999E-2</v>
      </c>
      <c r="K3247" s="28">
        <v>3.2</v>
      </c>
      <c r="L3247" s="28">
        <v>4.4000000000000004</v>
      </c>
      <c r="M3247" s="29">
        <v>2.5829999999999999E-2</v>
      </c>
      <c r="N3247" s="30" t="s">
        <v>4304</v>
      </c>
      <c r="O3247" s="27">
        <v>85</v>
      </c>
      <c r="P3247" s="27">
        <v>8528</v>
      </c>
      <c r="Q3247" s="27" t="s">
        <v>100</v>
      </c>
      <c r="R3247" s="31">
        <f>VLOOKUP(Q3247,[1]Страна!D$1:F$120,2,FALSE)</f>
        <v>0.03</v>
      </c>
      <c r="S3247" s="32" t="s">
        <v>47</v>
      </c>
      <c r="T3247" s="27" t="str">
        <f>VLOOKUP(S3247,[1]Страна!$A$2:$B$246,2,0)</f>
        <v>РОССИЯ</v>
      </c>
      <c r="W3247" s="34"/>
      <c r="X3247" s="35"/>
      <c r="Y3247" s="35"/>
      <c r="Z3247" s="36"/>
      <c r="AA3247" s="37"/>
      <c r="AB3247" s="38"/>
      <c r="AC3247" s="39"/>
    </row>
    <row r="3248" spans="1:29" ht="10.5" customHeight="1">
      <c r="A3248" s="25">
        <v>216649</v>
      </c>
      <c r="B3248" s="26" t="s">
        <v>4305</v>
      </c>
      <c r="C3248" s="27">
        <v>1</v>
      </c>
      <c r="D3248" s="27" t="s">
        <v>26</v>
      </c>
      <c r="E3248" s="28">
        <v>18455</v>
      </c>
      <c r="F3248" s="28">
        <v>18455</v>
      </c>
      <c r="G3248" s="28">
        <v>553.65</v>
      </c>
      <c r="H3248" s="28">
        <v>5.7</v>
      </c>
      <c r="I3248" s="28">
        <v>7.4</v>
      </c>
      <c r="J3248" s="29">
        <v>5.1999999999999998E-2</v>
      </c>
      <c r="K3248" s="28">
        <v>5.7</v>
      </c>
      <c r="L3248" s="28">
        <v>7.4</v>
      </c>
      <c r="M3248" s="29">
        <f>C3248*J3248</f>
        <v>5.1999999999999998E-2</v>
      </c>
      <c r="N3248" s="30">
        <v>8718863008096</v>
      </c>
      <c r="O3248" s="27">
        <v>85</v>
      </c>
      <c r="P3248" s="27">
        <v>8528</v>
      </c>
      <c r="Q3248" s="27" t="s">
        <v>100</v>
      </c>
      <c r="R3248" s="31">
        <f>VLOOKUP(Q3248,[1]Страна!D$1:F$120,2,FALSE)</f>
        <v>0.03</v>
      </c>
      <c r="S3248" s="32" t="s">
        <v>47</v>
      </c>
      <c r="T3248" s="27" t="str">
        <f>VLOOKUP(S3248,[1]Страна!$A$2:$B$246,2,0)</f>
        <v>РОССИЯ</v>
      </c>
      <c r="W3248" s="34"/>
      <c r="X3248" s="35"/>
      <c r="Y3248" s="35"/>
      <c r="Z3248" s="36"/>
      <c r="AA3248" s="37"/>
      <c r="AB3248" s="38"/>
      <c r="AC3248" s="39"/>
    </row>
    <row r="3249" spans="1:29" ht="10.5" customHeight="1">
      <c r="A3249" s="25">
        <v>216650</v>
      </c>
      <c r="B3249" s="26" t="s">
        <v>4306</v>
      </c>
      <c r="C3249" s="27">
        <v>1</v>
      </c>
      <c r="D3249" s="27" t="s">
        <v>26</v>
      </c>
      <c r="E3249" s="28">
        <v>11705</v>
      </c>
      <c r="F3249" s="28">
        <v>11705</v>
      </c>
      <c r="G3249" s="28">
        <v>351.15</v>
      </c>
      <c r="H3249" s="28">
        <v>4.5</v>
      </c>
      <c r="I3249" s="28">
        <v>6</v>
      </c>
      <c r="J3249" s="29">
        <v>6.0423999999999999E-2</v>
      </c>
      <c r="K3249" s="28">
        <v>4.5</v>
      </c>
      <c r="L3249" s="28">
        <v>6</v>
      </c>
      <c r="M3249" s="29">
        <v>6.0423999999999999E-2</v>
      </c>
      <c r="N3249" s="30">
        <v>8718863009185</v>
      </c>
      <c r="O3249" s="27">
        <v>85</v>
      </c>
      <c r="P3249" s="27">
        <v>8528</v>
      </c>
      <c r="Q3249" s="27" t="s">
        <v>100</v>
      </c>
      <c r="R3249" s="31">
        <f>VLOOKUP(Q3249,[1]Страна!D$1:F$120,2,FALSE)</f>
        <v>0.03</v>
      </c>
      <c r="S3249" s="32" t="s">
        <v>47</v>
      </c>
      <c r="T3249" s="27" t="str">
        <f>VLOOKUP(S3249,[1]Страна!$A$2:$B$246,2,0)</f>
        <v>РОССИЯ</v>
      </c>
      <c r="W3249" s="34"/>
      <c r="X3249" s="35"/>
      <c r="Y3249" s="35"/>
      <c r="Z3249" s="36"/>
      <c r="AA3249" s="37"/>
      <c r="AB3249" s="38"/>
      <c r="AC3249" s="39"/>
    </row>
    <row r="3250" spans="1:29" ht="10.5" customHeight="1">
      <c r="A3250" s="25">
        <v>218860</v>
      </c>
      <c r="B3250" s="26" t="s">
        <v>4307</v>
      </c>
      <c r="C3250" s="27">
        <v>1</v>
      </c>
      <c r="D3250" s="27" t="s">
        <v>26</v>
      </c>
      <c r="E3250" s="28">
        <v>12642</v>
      </c>
      <c r="F3250" s="28">
        <v>12642</v>
      </c>
      <c r="G3250" s="28">
        <v>379.26</v>
      </c>
      <c r="H3250" s="28">
        <v>5</v>
      </c>
      <c r="I3250" s="28">
        <v>6.7</v>
      </c>
      <c r="J3250" s="29">
        <v>0.19750000000000001</v>
      </c>
      <c r="K3250" s="28">
        <v>5</v>
      </c>
      <c r="L3250" s="28">
        <v>6.7</v>
      </c>
      <c r="M3250" s="29">
        <f>C3250*J3250</f>
        <v>0.19750000000000001</v>
      </c>
      <c r="N3250" s="30">
        <v>8718863007662</v>
      </c>
      <c r="O3250" s="27">
        <v>85</v>
      </c>
      <c r="P3250" s="27">
        <v>8528</v>
      </c>
      <c r="Q3250" s="27" t="s">
        <v>100</v>
      </c>
      <c r="R3250" s="31">
        <f>VLOOKUP(Q3250,[1]Страна!D$1:F$120,2,FALSE)</f>
        <v>0.03</v>
      </c>
      <c r="S3250" s="32" t="s">
        <v>47</v>
      </c>
      <c r="T3250" s="27" t="str">
        <f>VLOOKUP(S3250,[1]Страна!$A$2:$B$246,2,0)</f>
        <v>РОССИЯ</v>
      </c>
      <c r="W3250" s="34"/>
      <c r="X3250" s="35"/>
      <c r="Y3250" s="35"/>
      <c r="Z3250" s="36"/>
      <c r="AA3250" s="37"/>
      <c r="AB3250" s="38"/>
      <c r="AC3250" s="39"/>
    </row>
    <row r="3251" spans="1:29" ht="10.5" customHeight="1">
      <c r="A3251" s="25">
        <v>218861</v>
      </c>
      <c r="B3251" s="26" t="s">
        <v>4308</v>
      </c>
      <c r="C3251" s="27">
        <v>1</v>
      </c>
      <c r="D3251" s="27" t="s">
        <v>26</v>
      </c>
      <c r="E3251" s="28">
        <v>11696</v>
      </c>
      <c r="F3251" s="28">
        <v>11696</v>
      </c>
      <c r="G3251" s="28">
        <v>350.88</v>
      </c>
      <c r="H3251" s="28">
        <v>5</v>
      </c>
      <c r="I3251" s="28">
        <v>6.6</v>
      </c>
      <c r="J3251" s="29">
        <v>5.0700000000000002E-2</v>
      </c>
      <c r="K3251" s="28">
        <v>5</v>
      </c>
      <c r="L3251" s="28">
        <v>6.6</v>
      </c>
      <c r="M3251" s="29">
        <v>5.0700000000000002E-2</v>
      </c>
      <c r="N3251" s="30">
        <v>8718863008676</v>
      </c>
      <c r="O3251" s="27">
        <v>85</v>
      </c>
      <c r="P3251" s="27">
        <v>8528</v>
      </c>
      <c r="Q3251" s="27" t="s">
        <v>100</v>
      </c>
      <c r="R3251" s="31">
        <f>VLOOKUP(Q3251,[1]Страна!D$1:F$120,2,FALSE)</f>
        <v>0.03</v>
      </c>
      <c r="S3251" s="32" t="s">
        <v>47</v>
      </c>
      <c r="T3251" s="27" t="str">
        <f>VLOOKUP(S3251,[1]Страна!$A$2:$B$246,2,0)</f>
        <v>РОССИЯ</v>
      </c>
      <c r="W3251" s="34"/>
      <c r="X3251" s="35"/>
      <c r="Y3251" s="35"/>
      <c r="Z3251" s="36"/>
      <c r="AA3251" s="37"/>
      <c r="AB3251" s="38"/>
      <c r="AC3251" s="39"/>
    </row>
    <row r="3252" spans="1:29" ht="10.5" customHeight="1">
      <c r="A3252" s="25">
        <v>216651</v>
      </c>
      <c r="B3252" s="26" t="s">
        <v>4309</v>
      </c>
      <c r="C3252" s="27">
        <v>1</v>
      </c>
      <c r="D3252" s="27" t="s">
        <v>26</v>
      </c>
      <c r="E3252" s="28">
        <v>17603</v>
      </c>
      <c r="F3252" s="28">
        <v>17603</v>
      </c>
      <c r="G3252" s="28">
        <v>528.09</v>
      </c>
      <c r="H3252" s="28">
        <v>7</v>
      </c>
      <c r="I3252" s="28">
        <v>9.4</v>
      </c>
      <c r="J3252" s="29">
        <v>8.2367999999999997E-2</v>
      </c>
      <c r="K3252" s="28">
        <v>7</v>
      </c>
      <c r="L3252" s="28">
        <v>9.4</v>
      </c>
      <c r="M3252" s="29">
        <f>C3252*J3252</f>
        <v>8.2367999999999997E-2</v>
      </c>
      <c r="N3252" s="30">
        <v>8718863007730</v>
      </c>
      <c r="O3252" s="27">
        <v>85</v>
      </c>
      <c r="P3252" s="27">
        <v>8528</v>
      </c>
      <c r="Q3252" s="27" t="s">
        <v>100</v>
      </c>
      <c r="R3252" s="31">
        <f>VLOOKUP(Q3252,[1]Страна!D$1:F$120,2,FALSE)</f>
        <v>0.03</v>
      </c>
      <c r="S3252" s="32" t="s">
        <v>47</v>
      </c>
      <c r="T3252" s="27" t="str">
        <f>VLOOKUP(S3252,[1]Страна!$A$2:$B$246,2,0)</f>
        <v>РОССИЯ</v>
      </c>
      <c r="W3252" s="34"/>
      <c r="X3252" s="35"/>
      <c r="Y3252" s="35"/>
      <c r="Z3252" s="36"/>
      <c r="AA3252" s="37"/>
      <c r="AB3252" s="38"/>
      <c r="AC3252" s="39"/>
    </row>
    <row r="3253" spans="1:29" ht="10.5" customHeight="1">
      <c r="A3253" s="25">
        <v>216652</v>
      </c>
      <c r="B3253" s="26" t="s">
        <v>4310</v>
      </c>
      <c r="C3253" s="27">
        <v>2</v>
      </c>
      <c r="D3253" s="27" t="s">
        <v>26</v>
      </c>
      <c r="E3253" s="28">
        <v>18411</v>
      </c>
      <c r="F3253" s="28">
        <v>36822</v>
      </c>
      <c r="G3253" s="28">
        <v>1104.6600000000001</v>
      </c>
      <c r="H3253" s="28">
        <v>8.5</v>
      </c>
      <c r="I3253" s="28">
        <v>10.5</v>
      </c>
      <c r="J3253" s="29">
        <v>0.109545</v>
      </c>
      <c r="K3253" s="28">
        <v>17</v>
      </c>
      <c r="L3253" s="28">
        <v>21</v>
      </c>
      <c r="M3253" s="29">
        <f>C3253*J3253</f>
        <v>0.21909000000000001</v>
      </c>
      <c r="N3253" s="30">
        <v>8718863009208</v>
      </c>
      <c r="O3253" s="27">
        <v>85</v>
      </c>
      <c r="P3253" s="27">
        <v>8528</v>
      </c>
      <c r="Q3253" s="27" t="s">
        <v>100</v>
      </c>
      <c r="R3253" s="31">
        <f>VLOOKUP(Q3253,[1]Страна!D$1:F$120,2,FALSE)</f>
        <v>0.03</v>
      </c>
      <c r="S3253" s="32" t="s">
        <v>47</v>
      </c>
      <c r="T3253" s="27" t="str">
        <f>VLOOKUP(S3253,[1]Страна!$A$2:$B$246,2,0)</f>
        <v>РОССИЯ</v>
      </c>
      <c r="W3253" s="34"/>
      <c r="X3253" s="35"/>
      <c r="Y3253" s="35"/>
      <c r="Z3253" s="36"/>
      <c r="AA3253" s="37"/>
      <c r="AB3253" s="38"/>
      <c r="AC3253" s="39"/>
    </row>
    <row r="3254" spans="1:29" ht="10.5" customHeight="1">
      <c r="A3254" s="25">
        <v>219953</v>
      </c>
      <c r="B3254" s="26" t="s">
        <v>4311</v>
      </c>
      <c r="C3254" s="27">
        <v>1</v>
      </c>
      <c r="D3254" s="27" t="s">
        <v>26</v>
      </c>
      <c r="E3254" s="28">
        <v>23815</v>
      </c>
      <c r="F3254" s="28">
        <v>23815</v>
      </c>
      <c r="G3254" s="28">
        <v>714.44999999999993</v>
      </c>
      <c r="H3254" s="28">
        <v>9.6999999999999993</v>
      </c>
      <c r="I3254" s="28">
        <v>12.3</v>
      </c>
      <c r="J3254" s="29">
        <v>9.01E-2</v>
      </c>
      <c r="K3254" s="28">
        <v>9.6999999999999993</v>
      </c>
      <c r="L3254" s="28">
        <v>12.3</v>
      </c>
      <c r="M3254" s="29">
        <f>C3254*J3254</f>
        <v>9.01E-2</v>
      </c>
      <c r="N3254" s="30">
        <v>8718863008546</v>
      </c>
      <c r="O3254" s="27">
        <v>85</v>
      </c>
      <c r="P3254" s="27">
        <v>8528</v>
      </c>
      <c r="Q3254" s="27" t="s">
        <v>100</v>
      </c>
      <c r="R3254" s="31">
        <f>VLOOKUP(Q3254,[1]Страна!D$1:F$120,2,FALSE)</f>
        <v>0.03</v>
      </c>
      <c r="S3254" s="32" t="s">
        <v>47</v>
      </c>
      <c r="T3254" s="27" t="str">
        <f>VLOOKUP(S3254,[1]Страна!$A$2:$B$246,2,0)</f>
        <v>РОССИЯ</v>
      </c>
      <c r="W3254" s="34"/>
      <c r="X3254" s="35"/>
      <c r="Y3254" s="35"/>
      <c r="Z3254" s="36"/>
      <c r="AA3254" s="37"/>
      <c r="AB3254" s="38"/>
      <c r="AC3254" s="39"/>
    </row>
    <row r="3255" spans="1:29" ht="10.5" customHeight="1">
      <c r="A3255" s="41">
        <v>242542</v>
      </c>
      <c r="B3255" s="42" t="s">
        <v>4312</v>
      </c>
      <c r="C3255" s="43">
        <v>1</v>
      </c>
      <c r="D3255" s="44" t="s">
        <v>26</v>
      </c>
      <c r="E3255" s="45">
        <v>8632</v>
      </c>
      <c r="F3255" s="45">
        <v>8632</v>
      </c>
      <c r="G3255" s="46">
        <v>258.95999999999998</v>
      </c>
      <c r="H3255" s="46">
        <v>5</v>
      </c>
      <c r="I3255" s="46">
        <v>5.6</v>
      </c>
      <c r="J3255" s="47">
        <v>4.7100000000000003E-2</v>
      </c>
      <c r="K3255" s="46">
        <v>5</v>
      </c>
      <c r="L3255" s="46">
        <v>5.6</v>
      </c>
      <c r="M3255" s="47">
        <v>4.7100000000000003E-2</v>
      </c>
      <c r="N3255" s="48" t="s">
        <v>4313</v>
      </c>
      <c r="O3255" s="49">
        <v>85</v>
      </c>
      <c r="P3255" s="49">
        <v>8528</v>
      </c>
      <c r="Q3255" s="49" t="s">
        <v>100</v>
      </c>
      <c r="R3255" s="50">
        <v>0.03</v>
      </c>
      <c r="S3255" s="51" t="s">
        <v>47</v>
      </c>
      <c r="T3255" s="27" t="str">
        <f>VLOOKUP(S3255,[1]Страна!$A$2:$B$246,2,0)</f>
        <v>РОССИЯ</v>
      </c>
      <c r="W3255" s="34"/>
      <c r="X3255" s="35"/>
      <c r="Y3255" s="35"/>
      <c r="Z3255" s="36"/>
      <c r="AA3255" s="37"/>
      <c r="AB3255" s="38"/>
      <c r="AC3255" s="39"/>
    </row>
    <row r="3256" spans="1:29" ht="10.5" customHeight="1">
      <c r="A3256" s="25">
        <v>39739</v>
      </c>
      <c r="B3256" s="26" t="s">
        <v>4314</v>
      </c>
      <c r="C3256" s="27">
        <v>1</v>
      </c>
      <c r="D3256" s="27" t="s">
        <v>26</v>
      </c>
      <c r="E3256" s="28">
        <v>6699</v>
      </c>
      <c r="F3256" s="28">
        <v>6699</v>
      </c>
      <c r="G3256" s="28">
        <v>200.97</v>
      </c>
      <c r="H3256" s="28">
        <v>2.8</v>
      </c>
      <c r="I3256" s="28">
        <v>3.4</v>
      </c>
      <c r="J3256" s="29">
        <v>2.6950000000000002E-2</v>
      </c>
      <c r="K3256" s="28">
        <v>2.8</v>
      </c>
      <c r="L3256" s="28">
        <v>3.4</v>
      </c>
      <c r="M3256" s="29">
        <v>2.6950000000000002E-2</v>
      </c>
      <c r="N3256" s="30">
        <v>0</v>
      </c>
      <c r="O3256" s="27">
        <v>85</v>
      </c>
      <c r="P3256" s="27">
        <v>8528</v>
      </c>
      <c r="Q3256" s="27" t="s">
        <v>100</v>
      </c>
      <c r="R3256" s="31">
        <f>VLOOKUP(Q3256,[1]Страна!D$1:F$120,2,FALSE)</f>
        <v>0.03</v>
      </c>
      <c r="S3256" s="32" t="s">
        <v>47</v>
      </c>
      <c r="T3256" s="27" t="str">
        <f>VLOOKUP(S3256,[1]Страна!$A$2:$B$246,2,0)</f>
        <v>РОССИЯ</v>
      </c>
      <c r="W3256" s="40"/>
      <c r="X3256" s="35"/>
      <c r="Y3256" s="35"/>
      <c r="Z3256" s="36"/>
      <c r="AA3256" s="37"/>
      <c r="AB3256" s="38"/>
      <c r="AC3256" s="39"/>
    </row>
    <row r="3257" spans="1:29" ht="10.5" customHeight="1">
      <c r="A3257" s="25">
        <v>39752</v>
      </c>
      <c r="B3257" s="26" t="s">
        <v>4315</v>
      </c>
      <c r="C3257" s="27">
        <v>1</v>
      </c>
      <c r="D3257" s="27" t="s">
        <v>26</v>
      </c>
      <c r="E3257" s="28">
        <v>8707</v>
      </c>
      <c r="F3257" s="28">
        <v>8707</v>
      </c>
      <c r="G3257" s="28">
        <v>261.20999999999998</v>
      </c>
      <c r="H3257" s="28">
        <v>3.7</v>
      </c>
      <c r="I3257" s="28">
        <v>4.4000000000000004</v>
      </c>
      <c r="J3257" s="29">
        <v>3.2489999999999998E-2</v>
      </c>
      <c r="K3257" s="28">
        <v>3.7</v>
      </c>
      <c r="L3257" s="28">
        <v>4.4000000000000004</v>
      </c>
      <c r="M3257" s="29">
        <f t="shared" ref="M3257:M3268" si="230">C3257*J3257</f>
        <v>3.2489999999999998E-2</v>
      </c>
      <c r="N3257" s="30">
        <v>0</v>
      </c>
      <c r="O3257" s="27">
        <v>85</v>
      </c>
      <c r="P3257" s="27">
        <v>8528</v>
      </c>
      <c r="Q3257" s="27" t="s">
        <v>100</v>
      </c>
      <c r="R3257" s="31">
        <f>VLOOKUP(Q3257,[1]Страна!D$1:F$120,2,FALSE)</f>
        <v>0.03</v>
      </c>
      <c r="S3257" s="32" t="s">
        <v>47</v>
      </c>
      <c r="T3257" s="27" t="str">
        <f>VLOOKUP(S3257,[1]Страна!$A$2:$B$246,2,0)</f>
        <v>РОССИЯ</v>
      </c>
      <c r="W3257" s="34"/>
      <c r="X3257" s="35"/>
      <c r="Y3257" s="35"/>
      <c r="Z3257" s="36"/>
      <c r="AA3257" s="37"/>
      <c r="AB3257" s="38"/>
      <c r="AC3257" s="39"/>
    </row>
    <row r="3258" spans="1:29" ht="10.5" customHeight="1">
      <c r="A3258" s="25">
        <v>182937</v>
      </c>
      <c r="B3258" s="26" t="s">
        <v>4316</v>
      </c>
      <c r="C3258" s="27">
        <v>1</v>
      </c>
      <c r="D3258" s="27" t="s">
        <v>26</v>
      </c>
      <c r="E3258" s="28">
        <v>12060</v>
      </c>
      <c r="F3258" s="28">
        <v>12060</v>
      </c>
      <c r="G3258" s="28">
        <v>361.8</v>
      </c>
      <c r="H3258" s="28">
        <v>4.21</v>
      </c>
      <c r="I3258" s="28">
        <v>4.9000000000000004</v>
      </c>
      <c r="J3258" s="29">
        <v>2.52E-2</v>
      </c>
      <c r="K3258" s="28">
        <v>4.21</v>
      </c>
      <c r="L3258" s="28">
        <v>4.9000000000000004</v>
      </c>
      <c r="M3258" s="29">
        <f t="shared" si="230"/>
        <v>2.52E-2</v>
      </c>
      <c r="N3258" s="30">
        <v>0</v>
      </c>
      <c r="O3258" s="27">
        <v>85</v>
      </c>
      <c r="P3258" s="27">
        <v>8528</v>
      </c>
      <c r="Q3258" s="27" t="s">
        <v>100</v>
      </c>
      <c r="R3258" s="31">
        <f>VLOOKUP(Q3258,[1]Страна!D$1:F$120,2,FALSE)</f>
        <v>0.03</v>
      </c>
      <c r="S3258" s="32" t="s">
        <v>47</v>
      </c>
      <c r="T3258" s="27" t="str">
        <f>VLOOKUP(S3258,[1]Страна!$A$2:$B$246,2,0)</f>
        <v>РОССИЯ</v>
      </c>
      <c r="W3258" s="34"/>
      <c r="X3258" s="35"/>
      <c r="Y3258" s="35"/>
      <c r="Z3258" s="36"/>
      <c r="AA3258" s="37"/>
      <c r="AB3258" s="38"/>
      <c r="AC3258" s="39"/>
    </row>
    <row r="3259" spans="1:29" ht="10.5" customHeight="1">
      <c r="A3259" s="25">
        <v>131870</v>
      </c>
      <c r="B3259" s="26" t="s">
        <v>4317</v>
      </c>
      <c r="C3259" s="27">
        <v>1</v>
      </c>
      <c r="D3259" s="27" t="s">
        <v>26</v>
      </c>
      <c r="E3259" s="28">
        <v>9180</v>
      </c>
      <c r="F3259" s="28">
        <v>9180</v>
      </c>
      <c r="G3259" s="28">
        <v>275.39999999999998</v>
      </c>
      <c r="H3259" s="28">
        <v>4.0999999999999996</v>
      </c>
      <c r="I3259" s="28">
        <v>4.8</v>
      </c>
      <c r="J3259" s="29">
        <v>3.7668E-2</v>
      </c>
      <c r="K3259" s="28">
        <v>4.0999999999999996</v>
      </c>
      <c r="L3259" s="28">
        <v>4.8</v>
      </c>
      <c r="M3259" s="29">
        <f t="shared" si="230"/>
        <v>3.7668E-2</v>
      </c>
      <c r="N3259" s="30">
        <v>8806086724890</v>
      </c>
      <c r="O3259" s="27">
        <v>85</v>
      </c>
      <c r="P3259" s="27">
        <v>8528</v>
      </c>
      <c r="Q3259" s="27" t="s">
        <v>100</v>
      </c>
      <c r="R3259" s="31">
        <f>VLOOKUP(Q3259,[1]Страна!D$1:F$120,2,FALSE)</f>
        <v>0.03</v>
      </c>
      <c r="S3259" s="32" t="s">
        <v>47</v>
      </c>
      <c r="T3259" s="27" t="str">
        <f>VLOOKUP(S3259,[1]Страна!$A$2:$B$246,2,0)</f>
        <v>РОССИЯ</v>
      </c>
      <c r="W3259" s="34"/>
      <c r="X3259" s="35"/>
      <c r="Y3259" s="35"/>
      <c r="Z3259" s="36"/>
      <c r="AA3259" s="37"/>
      <c r="AB3259" s="38"/>
      <c r="AC3259" s="39"/>
    </row>
    <row r="3260" spans="1:29" ht="10.5" customHeight="1">
      <c r="A3260" s="25">
        <v>182938</v>
      </c>
      <c r="B3260" s="26" t="s">
        <v>4318</v>
      </c>
      <c r="C3260" s="27">
        <v>1</v>
      </c>
      <c r="D3260" s="27" t="s">
        <v>26</v>
      </c>
      <c r="E3260" s="28">
        <v>12954</v>
      </c>
      <c r="F3260" s="28">
        <v>12954</v>
      </c>
      <c r="G3260" s="28">
        <v>388.62</v>
      </c>
      <c r="H3260" s="28">
        <v>27</v>
      </c>
      <c r="I3260" s="28">
        <v>30</v>
      </c>
      <c r="J3260" s="29">
        <v>5.8520000000000004E-3</v>
      </c>
      <c r="K3260" s="28">
        <v>27</v>
      </c>
      <c r="L3260" s="28">
        <v>30</v>
      </c>
      <c r="M3260" s="29">
        <f t="shared" si="230"/>
        <v>5.8520000000000004E-3</v>
      </c>
      <c r="N3260" s="30">
        <v>0</v>
      </c>
      <c r="O3260" s="27">
        <v>85</v>
      </c>
      <c r="P3260" s="27">
        <v>8528</v>
      </c>
      <c r="Q3260" s="27" t="s">
        <v>100</v>
      </c>
      <c r="R3260" s="31">
        <f>VLOOKUP(Q3260,[1]Страна!D$1:F$120,2,FALSE)</f>
        <v>0.03</v>
      </c>
      <c r="S3260" s="32" t="s">
        <v>47</v>
      </c>
      <c r="T3260" s="27" t="str">
        <f>VLOOKUP(S3260,[1]Страна!$A$2:$B$246,2,0)</f>
        <v>РОССИЯ</v>
      </c>
      <c r="W3260" s="34"/>
      <c r="X3260" s="35"/>
      <c r="Y3260" s="35"/>
      <c r="Z3260" s="36"/>
      <c r="AA3260" s="37"/>
      <c r="AB3260" s="38"/>
      <c r="AC3260" s="39"/>
    </row>
    <row r="3261" spans="1:29" ht="10.5" customHeight="1">
      <c r="A3261" s="25">
        <v>39745</v>
      </c>
      <c r="B3261" s="26" t="s">
        <v>4319</v>
      </c>
      <c r="C3261" s="27">
        <v>1</v>
      </c>
      <c r="D3261" s="27" t="s">
        <v>26</v>
      </c>
      <c r="E3261" s="28">
        <v>8314</v>
      </c>
      <c r="F3261" s="28">
        <v>8314</v>
      </c>
      <c r="G3261" s="28">
        <v>249.42</v>
      </c>
      <c r="H3261" s="28">
        <v>2.6</v>
      </c>
      <c r="I3261" s="28">
        <v>3.3</v>
      </c>
      <c r="J3261" s="29">
        <v>1.984E-2</v>
      </c>
      <c r="K3261" s="28">
        <v>2.6</v>
      </c>
      <c r="L3261" s="28">
        <v>3.3</v>
      </c>
      <c r="M3261" s="29">
        <f t="shared" si="230"/>
        <v>1.984E-2</v>
      </c>
      <c r="N3261" s="30">
        <v>0</v>
      </c>
      <c r="O3261" s="27">
        <v>85</v>
      </c>
      <c r="P3261" s="27">
        <v>8528</v>
      </c>
      <c r="Q3261" s="27" t="s">
        <v>100</v>
      </c>
      <c r="R3261" s="31">
        <f>VLOOKUP(Q3261,[1]Страна!D$1:F$120,2,FALSE)</f>
        <v>0.03</v>
      </c>
      <c r="S3261" s="32" t="s">
        <v>47</v>
      </c>
      <c r="T3261" s="27" t="str">
        <f>VLOOKUP(S3261,[1]Страна!$A$2:$B$246,2,0)</f>
        <v>РОССИЯ</v>
      </c>
      <c r="W3261" s="34"/>
      <c r="X3261" s="35"/>
      <c r="Y3261" s="35"/>
      <c r="Z3261" s="36"/>
      <c r="AA3261" s="37"/>
      <c r="AB3261" s="38"/>
      <c r="AC3261" s="39"/>
    </row>
    <row r="3262" spans="1:29" ht="10.5" customHeight="1">
      <c r="A3262" s="25">
        <v>50724</v>
      </c>
      <c r="B3262" s="26" t="s">
        <v>4320</v>
      </c>
      <c r="C3262" s="27">
        <v>1</v>
      </c>
      <c r="D3262" s="27" t="s">
        <v>26</v>
      </c>
      <c r="E3262" s="28">
        <v>11843</v>
      </c>
      <c r="F3262" s="28">
        <v>11843</v>
      </c>
      <c r="G3262" s="28">
        <v>355.28999999999996</v>
      </c>
      <c r="H3262" s="28">
        <v>3.25</v>
      </c>
      <c r="I3262" s="28">
        <v>4.5</v>
      </c>
      <c r="J3262" s="29">
        <v>2.4479999999999998E-2</v>
      </c>
      <c r="K3262" s="28">
        <v>3.25</v>
      </c>
      <c r="L3262" s="28">
        <v>4.5</v>
      </c>
      <c r="M3262" s="29">
        <f t="shared" si="230"/>
        <v>2.4479999999999998E-2</v>
      </c>
      <c r="N3262" s="30">
        <v>0</v>
      </c>
      <c r="O3262" s="27">
        <v>85</v>
      </c>
      <c r="P3262" s="27">
        <v>8528</v>
      </c>
      <c r="Q3262" s="27" t="s">
        <v>100</v>
      </c>
      <c r="R3262" s="31">
        <f>VLOOKUP(Q3262,[1]Страна!D$1:F$120,2,FALSE)</f>
        <v>0.03</v>
      </c>
      <c r="S3262" s="32" t="s">
        <v>47</v>
      </c>
      <c r="T3262" s="27" t="str">
        <f>VLOOKUP(S3262,[1]Страна!$A$2:$B$246,2,0)</f>
        <v>РОССИЯ</v>
      </c>
      <c r="W3262" s="34"/>
      <c r="X3262" s="35"/>
      <c r="Y3262" s="35"/>
      <c r="Z3262" s="36"/>
      <c r="AA3262" s="37"/>
      <c r="AB3262" s="38"/>
      <c r="AC3262" s="39"/>
    </row>
    <row r="3263" spans="1:29" ht="10.5" customHeight="1">
      <c r="A3263" s="25">
        <v>50725</v>
      </c>
      <c r="B3263" s="26" t="s">
        <v>4321</v>
      </c>
      <c r="C3263" s="27">
        <v>1</v>
      </c>
      <c r="D3263" s="27" t="s">
        <v>26</v>
      </c>
      <c r="E3263" s="28">
        <v>12334</v>
      </c>
      <c r="F3263" s="28">
        <v>12334</v>
      </c>
      <c r="G3263" s="28">
        <v>370.02</v>
      </c>
      <c r="H3263" s="28">
        <v>6</v>
      </c>
      <c r="I3263" s="28">
        <v>8</v>
      </c>
      <c r="J3263" s="29">
        <v>3.1668000000000002E-2</v>
      </c>
      <c r="K3263" s="28">
        <v>6</v>
      </c>
      <c r="L3263" s="28">
        <v>8</v>
      </c>
      <c r="M3263" s="29">
        <f t="shared" si="230"/>
        <v>3.1668000000000002E-2</v>
      </c>
      <c r="N3263" s="30">
        <v>0</v>
      </c>
      <c r="O3263" s="27">
        <v>85</v>
      </c>
      <c r="P3263" s="27">
        <v>8528</v>
      </c>
      <c r="Q3263" s="27" t="s">
        <v>100</v>
      </c>
      <c r="R3263" s="31">
        <f>VLOOKUP(Q3263,[1]Страна!D$1:F$120,2,FALSE)</f>
        <v>0.03</v>
      </c>
      <c r="S3263" s="32" t="s">
        <v>47</v>
      </c>
      <c r="T3263" s="27" t="str">
        <f>VLOOKUP(S3263,[1]Страна!$A$2:$B$246,2,0)</f>
        <v>РОССИЯ</v>
      </c>
      <c r="W3263" s="34"/>
      <c r="X3263" s="35"/>
      <c r="Y3263" s="35"/>
      <c r="Z3263" s="36"/>
      <c r="AA3263" s="37"/>
      <c r="AB3263" s="38"/>
      <c r="AC3263" s="39"/>
    </row>
    <row r="3264" spans="1:29" ht="10.5" customHeight="1">
      <c r="A3264" s="25">
        <v>51287</v>
      </c>
      <c r="B3264" s="26" t="s">
        <v>4322</v>
      </c>
      <c r="C3264" s="27">
        <v>1</v>
      </c>
      <c r="D3264" s="27" t="s">
        <v>26</v>
      </c>
      <c r="E3264" s="28">
        <v>14003</v>
      </c>
      <c r="F3264" s="28">
        <v>14003</v>
      </c>
      <c r="G3264" s="28">
        <v>420.09</v>
      </c>
      <c r="H3264" s="28">
        <v>6</v>
      </c>
      <c r="I3264" s="28">
        <v>8</v>
      </c>
      <c r="J3264" s="29">
        <v>3.2421999999999999E-2</v>
      </c>
      <c r="K3264" s="28">
        <v>6</v>
      </c>
      <c r="L3264" s="28">
        <v>8</v>
      </c>
      <c r="M3264" s="29">
        <f t="shared" si="230"/>
        <v>3.2421999999999999E-2</v>
      </c>
      <c r="N3264" s="30">
        <v>0</v>
      </c>
      <c r="O3264" s="27">
        <v>85</v>
      </c>
      <c r="P3264" s="27">
        <v>8528</v>
      </c>
      <c r="Q3264" s="27" t="s">
        <v>100</v>
      </c>
      <c r="R3264" s="31">
        <f>VLOOKUP(Q3264,[1]Страна!D$1:F$120,2,FALSE)</f>
        <v>0.03</v>
      </c>
      <c r="S3264" s="32" t="s">
        <v>47</v>
      </c>
      <c r="T3264" s="27" t="str">
        <f>VLOOKUP(S3264,[1]Страна!$A$2:$B$246,2,0)</f>
        <v>РОССИЯ</v>
      </c>
      <c r="W3264" s="34"/>
      <c r="X3264" s="35"/>
      <c r="Y3264" s="35"/>
      <c r="Z3264" s="36"/>
      <c r="AA3264" s="37"/>
      <c r="AB3264" s="38"/>
      <c r="AC3264" s="39"/>
    </row>
    <row r="3265" spans="1:29" ht="10.5" customHeight="1">
      <c r="A3265" s="25">
        <v>51442</v>
      </c>
      <c r="B3265" s="26" t="s">
        <v>4323</v>
      </c>
      <c r="C3265" s="27">
        <v>1</v>
      </c>
      <c r="D3265" s="27" t="s">
        <v>26</v>
      </c>
      <c r="E3265" s="28">
        <v>10904</v>
      </c>
      <c r="F3265" s="28">
        <v>10904</v>
      </c>
      <c r="G3265" s="28">
        <v>327.12</v>
      </c>
      <c r="H3265" s="28">
        <v>4.0999999999999996</v>
      </c>
      <c r="I3265" s="28">
        <v>5.5</v>
      </c>
      <c r="J3265" s="29">
        <v>3.1316999999999998E-2</v>
      </c>
      <c r="K3265" s="28">
        <v>4.0999999999999996</v>
      </c>
      <c r="L3265" s="28">
        <v>5.5</v>
      </c>
      <c r="M3265" s="29">
        <f t="shared" si="230"/>
        <v>3.1316999999999998E-2</v>
      </c>
      <c r="N3265" s="30">
        <v>0</v>
      </c>
      <c r="O3265" s="27">
        <v>85</v>
      </c>
      <c r="P3265" s="27">
        <v>8528</v>
      </c>
      <c r="Q3265" s="27" t="s">
        <v>100</v>
      </c>
      <c r="R3265" s="31">
        <f>VLOOKUP(Q3265,[1]Страна!D$1:F$120,2,FALSE)</f>
        <v>0.03</v>
      </c>
      <c r="S3265" s="32" t="s">
        <v>47</v>
      </c>
      <c r="T3265" s="27" t="str">
        <f>VLOOKUP(S3265,[1]Страна!$A$2:$B$246,2,0)</f>
        <v>РОССИЯ</v>
      </c>
      <c r="W3265" s="34"/>
      <c r="X3265" s="35"/>
      <c r="Y3265" s="35"/>
      <c r="Z3265" s="36"/>
      <c r="AA3265" s="37"/>
      <c r="AB3265" s="38"/>
      <c r="AC3265" s="39"/>
    </row>
    <row r="3266" spans="1:29" ht="10.5" customHeight="1">
      <c r="A3266" s="25">
        <v>52349</v>
      </c>
      <c r="B3266" s="26" t="s">
        <v>4324</v>
      </c>
      <c r="C3266" s="27">
        <v>2</v>
      </c>
      <c r="D3266" s="27" t="s">
        <v>26</v>
      </c>
      <c r="E3266" s="28">
        <v>12525</v>
      </c>
      <c r="F3266" s="28">
        <v>25050</v>
      </c>
      <c r="G3266" s="28">
        <v>751.5</v>
      </c>
      <c r="H3266" s="28">
        <v>4.0999999999999996</v>
      </c>
      <c r="I3266" s="28">
        <v>5.5</v>
      </c>
      <c r="J3266" s="29">
        <v>3.2559999999999999E-2</v>
      </c>
      <c r="K3266" s="28">
        <v>8.1999999999999993</v>
      </c>
      <c r="L3266" s="28">
        <v>11</v>
      </c>
      <c r="M3266" s="29">
        <f t="shared" si="230"/>
        <v>6.5119999999999997E-2</v>
      </c>
      <c r="N3266" s="30">
        <v>0</v>
      </c>
      <c r="O3266" s="27">
        <v>85</v>
      </c>
      <c r="P3266" s="27">
        <v>8528</v>
      </c>
      <c r="Q3266" s="27" t="s">
        <v>100</v>
      </c>
      <c r="R3266" s="31">
        <f>VLOOKUP(Q3266,[1]Страна!D$1:F$120,2,FALSE)</f>
        <v>0.03</v>
      </c>
      <c r="S3266" s="32" t="s">
        <v>47</v>
      </c>
      <c r="T3266" s="27" t="str">
        <f>VLOOKUP(S3266,[1]Страна!$A$2:$B$246,2,0)</f>
        <v>РОССИЯ</v>
      </c>
      <c r="W3266" s="34"/>
      <c r="X3266" s="35"/>
      <c r="Y3266" s="35"/>
      <c r="Z3266" s="36"/>
      <c r="AA3266" s="37"/>
      <c r="AB3266" s="38"/>
      <c r="AC3266" s="39"/>
    </row>
    <row r="3267" spans="1:29" ht="10.5" customHeight="1">
      <c r="A3267" s="25">
        <v>74430</v>
      </c>
      <c r="B3267" s="26" t="s">
        <v>4325</v>
      </c>
      <c r="C3267" s="27">
        <v>1</v>
      </c>
      <c r="D3267" s="27" t="s">
        <v>26</v>
      </c>
      <c r="E3267" s="28">
        <v>11812</v>
      </c>
      <c r="F3267" s="28">
        <v>11812</v>
      </c>
      <c r="G3267" s="28">
        <v>354.36</v>
      </c>
      <c r="H3267" s="28">
        <v>4.0999999999999996</v>
      </c>
      <c r="I3267" s="28">
        <v>5.5</v>
      </c>
      <c r="J3267" s="29">
        <v>0.37646400000000002</v>
      </c>
      <c r="K3267" s="28">
        <v>4.0999999999999996</v>
      </c>
      <c r="L3267" s="28">
        <v>5.5</v>
      </c>
      <c r="M3267" s="29">
        <f t="shared" si="230"/>
        <v>0.37646400000000002</v>
      </c>
      <c r="N3267" s="30">
        <v>0</v>
      </c>
      <c r="O3267" s="27">
        <v>85</v>
      </c>
      <c r="P3267" s="27">
        <v>8528</v>
      </c>
      <c r="Q3267" s="27" t="s">
        <v>100</v>
      </c>
      <c r="R3267" s="31">
        <f>VLOOKUP(Q3267,[1]Страна!D$1:F$120,2,FALSE)</f>
        <v>0.03</v>
      </c>
      <c r="S3267" s="32" t="s">
        <v>47</v>
      </c>
      <c r="T3267" s="27" t="str">
        <f>VLOOKUP(S3267,[1]Страна!$A$2:$B$246,2,0)</f>
        <v>РОССИЯ</v>
      </c>
      <c r="W3267" s="34"/>
      <c r="X3267" s="35"/>
      <c r="Y3267" s="35"/>
      <c r="Z3267" s="36"/>
      <c r="AA3267" s="37"/>
      <c r="AB3267" s="38"/>
      <c r="AC3267" s="39"/>
    </row>
    <row r="3268" spans="1:29" ht="10.5" customHeight="1">
      <c r="A3268" s="25">
        <v>74433</v>
      </c>
      <c r="B3268" s="26" t="s">
        <v>4326</v>
      </c>
      <c r="C3268" s="27">
        <v>2</v>
      </c>
      <c r="D3268" s="27" t="s">
        <v>26</v>
      </c>
      <c r="E3268" s="28">
        <v>12853</v>
      </c>
      <c r="F3268" s="28">
        <v>25706</v>
      </c>
      <c r="G3268" s="28">
        <v>771.18</v>
      </c>
      <c r="H3268" s="28">
        <v>4.5</v>
      </c>
      <c r="I3268" s="28">
        <v>7</v>
      </c>
      <c r="J3268" s="29">
        <v>5.5199999999999999E-2</v>
      </c>
      <c r="K3268" s="28">
        <v>9</v>
      </c>
      <c r="L3268" s="28">
        <v>14</v>
      </c>
      <c r="M3268" s="29">
        <f t="shared" si="230"/>
        <v>0.1104</v>
      </c>
      <c r="N3268" s="30">
        <v>0</v>
      </c>
      <c r="O3268" s="27">
        <v>85</v>
      </c>
      <c r="P3268" s="27">
        <v>8528</v>
      </c>
      <c r="Q3268" s="27" t="s">
        <v>100</v>
      </c>
      <c r="R3268" s="31">
        <f>VLOOKUP(Q3268,[1]Страна!D$1:F$120,2,FALSE)</f>
        <v>0.03</v>
      </c>
      <c r="S3268" s="32" t="s">
        <v>47</v>
      </c>
      <c r="T3268" s="27" t="str">
        <f>VLOOKUP(S3268,[1]Страна!$A$2:$B$246,2,0)</f>
        <v>РОССИЯ</v>
      </c>
      <c r="W3268" s="34"/>
      <c r="X3268" s="35"/>
      <c r="Y3268" s="35"/>
      <c r="Z3268" s="36"/>
      <c r="AA3268" s="37"/>
      <c r="AB3268" s="38"/>
      <c r="AC3268" s="39"/>
    </row>
    <row r="3269" spans="1:29" ht="10.5" customHeight="1">
      <c r="A3269" s="25">
        <v>191037</v>
      </c>
      <c r="B3269" s="26" t="s">
        <v>4327</v>
      </c>
      <c r="C3269" s="27">
        <v>1</v>
      </c>
      <c r="D3269" s="27" t="s">
        <v>26</v>
      </c>
      <c r="E3269" s="28">
        <v>15580</v>
      </c>
      <c r="F3269" s="28">
        <v>15580</v>
      </c>
      <c r="G3269" s="28">
        <v>467.4</v>
      </c>
      <c r="H3269" s="28">
        <v>4</v>
      </c>
      <c r="I3269" s="28">
        <v>4.7</v>
      </c>
      <c r="J3269" s="29">
        <v>5.9799999999999999E-2</v>
      </c>
      <c r="K3269" s="28">
        <v>4</v>
      </c>
      <c r="L3269" s="28">
        <v>4.7</v>
      </c>
      <c r="M3269" s="29">
        <v>5.9799999999999999E-2</v>
      </c>
      <c r="N3269" s="30">
        <v>0</v>
      </c>
      <c r="O3269" s="27">
        <v>85</v>
      </c>
      <c r="P3269" s="27">
        <v>8528</v>
      </c>
      <c r="Q3269" s="27" t="s">
        <v>100</v>
      </c>
      <c r="R3269" s="31">
        <f>VLOOKUP(Q3269,[1]Страна!D$1:F$120,2,FALSE)</f>
        <v>0.03</v>
      </c>
      <c r="S3269" s="32" t="s">
        <v>47</v>
      </c>
      <c r="T3269" s="27" t="str">
        <f>VLOOKUP(S3269,[1]Страна!$A$2:$B$246,2,0)</f>
        <v>РОССИЯ</v>
      </c>
      <c r="W3269" s="34"/>
      <c r="X3269" s="35"/>
      <c r="Y3269" s="35"/>
      <c r="Z3269" s="36"/>
      <c r="AA3269" s="37"/>
      <c r="AB3269" s="38"/>
      <c r="AC3269" s="39"/>
    </row>
    <row r="3270" spans="1:29" ht="10.5" customHeight="1">
      <c r="A3270" s="25">
        <v>237342</v>
      </c>
      <c r="B3270" s="26" t="s">
        <v>4328</v>
      </c>
      <c r="C3270" s="27">
        <v>1</v>
      </c>
      <c r="D3270" s="27" t="s">
        <v>26</v>
      </c>
      <c r="E3270" s="28">
        <v>16177</v>
      </c>
      <c r="F3270" s="28">
        <v>16177</v>
      </c>
      <c r="G3270" s="28">
        <v>485.31</v>
      </c>
      <c r="H3270" s="28">
        <v>6.5</v>
      </c>
      <c r="I3270" s="28">
        <v>7.7</v>
      </c>
      <c r="J3270" s="29">
        <v>5.5199999999999999E-2</v>
      </c>
      <c r="K3270" s="28">
        <v>6.5</v>
      </c>
      <c r="L3270" s="28">
        <v>7.7</v>
      </c>
      <c r="M3270" s="29">
        <v>5.5199999999999999E-2</v>
      </c>
      <c r="N3270" s="30">
        <v>0</v>
      </c>
      <c r="O3270" s="27">
        <v>85</v>
      </c>
      <c r="P3270" s="27">
        <v>8528</v>
      </c>
      <c r="Q3270" s="27" t="s">
        <v>100</v>
      </c>
      <c r="R3270" s="31">
        <f>VLOOKUP(Q3270,[1]Страна!D$1:F$120,2,FALSE)</f>
        <v>0.03</v>
      </c>
      <c r="S3270" s="32" t="s">
        <v>47</v>
      </c>
      <c r="T3270" s="27" t="str">
        <f>VLOOKUP(S3270,[1]Страна!$A$2:$B$246,2,0)</f>
        <v>РОССИЯ</v>
      </c>
      <c r="W3270" s="34"/>
      <c r="X3270" s="35"/>
      <c r="Y3270" s="35"/>
      <c r="Z3270" s="36"/>
      <c r="AA3270" s="37"/>
      <c r="AB3270" s="38"/>
      <c r="AC3270" s="39"/>
    </row>
    <row r="3271" spans="1:29" ht="10.5" customHeight="1">
      <c r="A3271" s="25">
        <v>218812</v>
      </c>
      <c r="B3271" s="26" t="s">
        <v>4329</v>
      </c>
      <c r="C3271" s="27">
        <v>1</v>
      </c>
      <c r="D3271" s="27" t="s">
        <v>26</v>
      </c>
      <c r="E3271" s="28">
        <v>15385</v>
      </c>
      <c r="F3271" s="28">
        <v>15385</v>
      </c>
      <c r="G3271" s="28">
        <v>461.54999999999995</v>
      </c>
      <c r="H3271" s="28">
        <v>12</v>
      </c>
      <c r="I3271" s="28">
        <v>14</v>
      </c>
      <c r="J3271" s="29">
        <v>5.2200000000000003E-2</v>
      </c>
      <c r="K3271" s="28">
        <v>12</v>
      </c>
      <c r="L3271" s="28">
        <v>14</v>
      </c>
      <c r="M3271" s="29">
        <f t="shared" ref="M3271:M3276" si="231">C3271*J3271</f>
        <v>5.2200000000000003E-2</v>
      </c>
      <c r="N3271" s="30">
        <v>0</v>
      </c>
      <c r="O3271" s="27">
        <v>85</v>
      </c>
      <c r="P3271" s="27">
        <v>8528</v>
      </c>
      <c r="Q3271" s="27" t="s">
        <v>100</v>
      </c>
      <c r="R3271" s="31">
        <f>VLOOKUP(Q3271,[1]Страна!D$1:F$120,2,FALSE)</f>
        <v>0.03</v>
      </c>
      <c r="S3271" s="32" t="s">
        <v>47</v>
      </c>
      <c r="T3271" s="27" t="str">
        <f>VLOOKUP(S3271,[1]Страна!$A$2:$B$246,2,0)</f>
        <v>РОССИЯ</v>
      </c>
      <c r="W3271" s="34"/>
      <c r="X3271" s="35"/>
      <c r="Y3271" s="35"/>
      <c r="Z3271" s="36"/>
      <c r="AA3271" s="37"/>
      <c r="AB3271" s="38"/>
      <c r="AC3271" s="39"/>
    </row>
    <row r="3272" spans="1:29" ht="10.5" customHeight="1">
      <c r="A3272" s="25">
        <v>74434</v>
      </c>
      <c r="B3272" s="26" t="s">
        <v>4330</v>
      </c>
      <c r="C3272" s="27">
        <v>2</v>
      </c>
      <c r="D3272" s="27" t="s">
        <v>26</v>
      </c>
      <c r="E3272" s="28">
        <v>19254</v>
      </c>
      <c r="F3272" s="28">
        <v>38508</v>
      </c>
      <c r="G3272" s="28">
        <v>1155.24</v>
      </c>
      <c r="H3272" s="28">
        <v>5.3</v>
      </c>
      <c r="I3272" s="28">
        <v>6.1</v>
      </c>
      <c r="J3272" s="29">
        <v>6.0839999999999998E-2</v>
      </c>
      <c r="K3272" s="28">
        <v>10.6</v>
      </c>
      <c r="L3272" s="28">
        <v>12.2</v>
      </c>
      <c r="M3272" s="29">
        <f t="shared" si="231"/>
        <v>0.12168</v>
      </c>
      <c r="N3272" s="30">
        <v>0</v>
      </c>
      <c r="O3272" s="27">
        <v>85</v>
      </c>
      <c r="P3272" s="27">
        <v>8528</v>
      </c>
      <c r="Q3272" s="27" t="s">
        <v>100</v>
      </c>
      <c r="R3272" s="31">
        <f>VLOOKUP(Q3272,[1]Страна!D$1:F$120,2,FALSE)</f>
        <v>0.03</v>
      </c>
      <c r="S3272" s="32" t="s">
        <v>47</v>
      </c>
      <c r="T3272" s="27" t="str">
        <f>VLOOKUP(S3272,[1]Страна!$A$2:$B$246,2,0)</f>
        <v>РОССИЯ</v>
      </c>
      <c r="W3272" s="34"/>
      <c r="X3272" s="35"/>
      <c r="Y3272" s="35"/>
      <c r="Z3272" s="36"/>
      <c r="AA3272" s="37"/>
      <c r="AB3272" s="38"/>
      <c r="AC3272" s="39"/>
    </row>
    <row r="3273" spans="1:29" ht="10.5" customHeight="1">
      <c r="A3273" s="25">
        <v>218813</v>
      </c>
      <c r="B3273" s="26" t="s">
        <v>4331</v>
      </c>
      <c r="C3273" s="27">
        <v>2</v>
      </c>
      <c r="D3273" s="27" t="s">
        <v>26</v>
      </c>
      <c r="E3273" s="28">
        <v>16635</v>
      </c>
      <c r="F3273" s="28">
        <v>33270</v>
      </c>
      <c r="G3273" s="28">
        <v>998.1</v>
      </c>
      <c r="H3273" s="28">
        <v>4.7</v>
      </c>
      <c r="I3273" s="28">
        <v>5.2</v>
      </c>
      <c r="J3273" s="29">
        <v>5.2200000000000003E-2</v>
      </c>
      <c r="K3273" s="28">
        <v>9.4</v>
      </c>
      <c r="L3273" s="28">
        <v>10.4</v>
      </c>
      <c r="M3273" s="29">
        <f t="shared" si="231"/>
        <v>0.10440000000000001</v>
      </c>
      <c r="N3273" s="30">
        <v>0</v>
      </c>
      <c r="O3273" s="27">
        <v>85</v>
      </c>
      <c r="P3273" s="27">
        <v>8528</v>
      </c>
      <c r="Q3273" s="27" t="s">
        <v>100</v>
      </c>
      <c r="R3273" s="31">
        <f>VLOOKUP(Q3273,[1]Страна!D$1:F$120,2,FALSE)</f>
        <v>0.03</v>
      </c>
      <c r="S3273" s="32" t="s">
        <v>47</v>
      </c>
      <c r="T3273" s="27" t="str">
        <f>VLOOKUP(S3273,[1]Страна!$A$2:$B$246,2,0)</f>
        <v>РОССИЯ</v>
      </c>
      <c r="W3273" s="34"/>
      <c r="X3273" s="35"/>
      <c r="Y3273" s="35"/>
      <c r="Z3273" s="36"/>
      <c r="AA3273" s="37"/>
      <c r="AB3273" s="38"/>
      <c r="AC3273" s="39"/>
    </row>
    <row r="3274" spans="1:29" ht="10.5" customHeight="1">
      <c r="A3274" s="25">
        <v>74435</v>
      </c>
      <c r="B3274" s="26" t="s">
        <v>4332</v>
      </c>
      <c r="C3274" s="27">
        <v>3</v>
      </c>
      <c r="D3274" s="27" t="s">
        <v>26</v>
      </c>
      <c r="E3274" s="28">
        <v>21046</v>
      </c>
      <c r="F3274" s="28">
        <v>63138</v>
      </c>
      <c r="G3274" s="28">
        <v>1894.1399999999999</v>
      </c>
      <c r="H3274" s="28">
        <v>5.0999999999999996</v>
      </c>
      <c r="I3274" s="28">
        <v>6</v>
      </c>
      <c r="J3274" s="29">
        <v>7.0125000000000007E-2</v>
      </c>
      <c r="K3274" s="28">
        <v>15.299999999999999</v>
      </c>
      <c r="L3274" s="28">
        <v>18</v>
      </c>
      <c r="M3274" s="29">
        <f t="shared" si="231"/>
        <v>0.21037500000000003</v>
      </c>
      <c r="N3274" s="30">
        <v>0</v>
      </c>
      <c r="O3274" s="27">
        <v>85</v>
      </c>
      <c r="P3274" s="27">
        <v>8528</v>
      </c>
      <c r="Q3274" s="27" t="s">
        <v>100</v>
      </c>
      <c r="R3274" s="31">
        <f>VLOOKUP(Q3274,[1]Страна!D$1:F$120,2,FALSE)</f>
        <v>0.03</v>
      </c>
      <c r="S3274" s="32" t="s">
        <v>47</v>
      </c>
      <c r="T3274" s="27" t="str">
        <f>VLOOKUP(S3274,[1]Страна!$A$2:$B$246,2,0)</f>
        <v>РОССИЯ</v>
      </c>
      <c r="W3274" s="34"/>
      <c r="X3274" s="35"/>
      <c r="Y3274" s="35"/>
      <c r="Z3274" s="36"/>
      <c r="AA3274" s="37"/>
      <c r="AB3274" s="38"/>
      <c r="AC3274" s="39"/>
    </row>
    <row r="3275" spans="1:29" ht="10.5" customHeight="1">
      <c r="A3275" s="25">
        <v>74437</v>
      </c>
      <c r="B3275" s="26" t="s">
        <v>4333</v>
      </c>
      <c r="C3275" s="27">
        <v>1</v>
      </c>
      <c r="D3275" s="27" t="s">
        <v>26</v>
      </c>
      <c r="E3275" s="28">
        <v>21046</v>
      </c>
      <c r="F3275" s="28">
        <v>21046</v>
      </c>
      <c r="G3275" s="28">
        <v>631.38</v>
      </c>
      <c r="H3275" s="28">
        <v>5.0999999999999996</v>
      </c>
      <c r="I3275" s="28">
        <v>6</v>
      </c>
      <c r="J3275" s="29">
        <v>5.6160000000000002E-2</v>
      </c>
      <c r="K3275" s="28">
        <v>5.0999999999999996</v>
      </c>
      <c r="L3275" s="28">
        <v>6</v>
      </c>
      <c r="M3275" s="29">
        <f t="shared" si="231"/>
        <v>5.6160000000000002E-2</v>
      </c>
      <c r="N3275" s="30">
        <v>0</v>
      </c>
      <c r="O3275" s="27">
        <v>85</v>
      </c>
      <c r="P3275" s="27">
        <v>8528</v>
      </c>
      <c r="Q3275" s="27" t="s">
        <v>100</v>
      </c>
      <c r="R3275" s="31">
        <f>VLOOKUP(Q3275,[1]Страна!D$1:F$120,2,FALSE)</f>
        <v>0.03</v>
      </c>
      <c r="S3275" s="32" t="s">
        <v>47</v>
      </c>
      <c r="T3275" s="27" t="str">
        <f>VLOOKUP(S3275,[1]Страна!$A$2:$B$246,2,0)</f>
        <v>РОССИЯ</v>
      </c>
      <c r="W3275" s="34"/>
      <c r="X3275" s="35"/>
      <c r="Y3275" s="35"/>
      <c r="Z3275" s="36"/>
      <c r="AA3275" s="37"/>
      <c r="AB3275" s="38"/>
      <c r="AC3275" s="39"/>
    </row>
    <row r="3276" spans="1:29" ht="10.5" customHeight="1">
      <c r="A3276" s="25">
        <v>217996</v>
      </c>
      <c r="B3276" s="26" t="s">
        <v>4334</v>
      </c>
      <c r="C3276" s="27">
        <v>1</v>
      </c>
      <c r="D3276" s="27" t="s">
        <v>26</v>
      </c>
      <c r="E3276" s="28">
        <v>21008</v>
      </c>
      <c r="F3276" s="28">
        <v>21008</v>
      </c>
      <c r="G3276" s="28">
        <v>630.24</v>
      </c>
      <c r="H3276" s="28">
        <v>5.4</v>
      </c>
      <c r="I3276" s="28">
        <v>6</v>
      </c>
      <c r="J3276" s="29">
        <v>5.1304000000000002E-2</v>
      </c>
      <c r="K3276" s="28">
        <v>5.4</v>
      </c>
      <c r="L3276" s="28">
        <v>6</v>
      </c>
      <c r="M3276" s="29">
        <f t="shared" si="231"/>
        <v>5.1304000000000002E-2</v>
      </c>
      <c r="N3276" s="30">
        <v>0</v>
      </c>
      <c r="O3276" s="27">
        <v>85</v>
      </c>
      <c r="P3276" s="27">
        <v>8528</v>
      </c>
      <c r="Q3276" s="27" t="s">
        <v>100</v>
      </c>
      <c r="R3276" s="31">
        <f>VLOOKUP(Q3276,[1]Страна!D$1:F$120,2,FALSE)</f>
        <v>0.03</v>
      </c>
      <c r="S3276" s="32" t="s">
        <v>47</v>
      </c>
      <c r="T3276" s="27" t="str">
        <f>VLOOKUP(S3276,[1]Страна!$A$2:$B$246,2,0)</f>
        <v>РОССИЯ</v>
      </c>
      <c r="W3276" s="34"/>
      <c r="X3276" s="35"/>
      <c r="Y3276" s="35"/>
      <c r="Z3276" s="36"/>
      <c r="AA3276" s="37"/>
      <c r="AB3276" s="38"/>
      <c r="AC3276" s="39"/>
    </row>
    <row r="3277" spans="1:29" ht="10.5" customHeight="1">
      <c r="A3277" s="25">
        <v>239429</v>
      </c>
      <c r="B3277" s="26" t="s">
        <v>4335</v>
      </c>
      <c r="C3277" s="27">
        <v>3</v>
      </c>
      <c r="D3277" s="27" t="s">
        <v>26</v>
      </c>
      <c r="E3277" s="28">
        <v>13609</v>
      </c>
      <c r="F3277" s="28">
        <v>40827</v>
      </c>
      <c r="G3277" s="28">
        <v>1224.81</v>
      </c>
      <c r="H3277" s="28">
        <v>6.3</v>
      </c>
      <c r="I3277" s="28">
        <v>7</v>
      </c>
      <c r="J3277" s="29">
        <v>6.132E-2</v>
      </c>
      <c r="K3277" s="28">
        <v>18.899999999999999</v>
      </c>
      <c r="L3277" s="28">
        <v>21</v>
      </c>
      <c r="M3277" s="29">
        <v>0.18396000000000001</v>
      </c>
      <c r="N3277" s="30">
        <v>0</v>
      </c>
      <c r="O3277" s="27">
        <v>85</v>
      </c>
      <c r="P3277" s="27">
        <v>8528</v>
      </c>
      <c r="Q3277" s="27" t="s">
        <v>100</v>
      </c>
      <c r="R3277" s="31">
        <f>VLOOKUP(Q3277,[1]Страна!D$1:F$120,2,FALSE)</f>
        <v>0.03</v>
      </c>
      <c r="S3277" s="32" t="s">
        <v>47</v>
      </c>
      <c r="T3277" s="27" t="str">
        <f>VLOOKUP(S3277,[1]Страна!$A$2:$B$246,2,0)</f>
        <v>РОССИЯ</v>
      </c>
      <c r="W3277" s="34"/>
      <c r="X3277" s="35"/>
      <c r="Y3277" s="35"/>
      <c r="Z3277" s="36"/>
      <c r="AA3277" s="37"/>
      <c r="AB3277" s="38"/>
      <c r="AC3277" s="39"/>
    </row>
    <row r="3278" spans="1:29" ht="10.5" customHeight="1">
      <c r="A3278" s="25">
        <v>238875</v>
      </c>
      <c r="B3278" s="26" t="s">
        <v>4336</v>
      </c>
      <c r="C3278" s="27">
        <v>3</v>
      </c>
      <c r="D3278" s="27" t="s">
        <v>26</v>
      </c>
      <c r="E3278" s="28">
        <v>15737</v>
      </c>
      <c r="F3278" s="28">
        <v>47211</v>
      </c>
      <c r="G3278" s="28">
        <v>1416.33</v>
      </c>
      <c r="H3278" s="28">
        <v>4.5</v>
      </c>
      <c r="I3278" s="28">
        <v>7</v>
      </c>
      <c r="J3278" s="29">
        <v>6.2E-2</v>
      </c>
      <c r="K3278" s="28">
        <v>13.5</v>
      </c>
      <c r="L3278" s="28">
        <v>21</v>
      </c>
      <c r="M3278" s="29">
        <v>0.186</v>
      </c>
      <c r="N3278" s="30">
        <v>8806088783420</v>
      </c>
      <c r="O3278" s="27">
        <v>85</v>
      </c>
      <c r="P3278" s="27">
        <v>8528</v>
      </c>
      <c r="Q3278" s="27" t="s">
        <v>100</v>
      </c>
      <c r="R3278" s="31">
        <f>VLOOKUP(Q3278,[1]Страна!D$1:F$120,2,FALSE)</f>
        <v>0.03</v>
      </c>
      <c r="S3278" s="32" t="s">
        <v>47</v>
      </c>
      <c r="T3278" s="27" t="str">
        <f>VLOOKUP(S3278,[1]Страна!$A$2:$B$246,2,0)</f>
        <v>РОССИЯ</v>
      </c>
      <c r="W3278" s="34"/>
      <c r="X3278" s="35"/>
      <c r="Y3278" s="35"/>
      <c r="Z3278" s="36"/>
      <c r="AA3278" s="37"/>
      <c r="AB3278" s="38"/>
      <c r="AC3278" s="39"/>
    </row>
    <row r="3279" spans="1:29" ht="10.5" customHeight="1">
      <c r="A3279" s="25">
        <v>238089</v>
      </c>
      <c r="B3279" s="26" t="s">
        <v>4337</v>
      </c>
      <c r="C3279" s="27">
        <v>4</v>
      </c>
      <c r="D3279" s="27" t="s">
        <v>26</v>
      </c>
      <c r="E3279" s="28">
        <v>21131</v>
      </c>
      <c r="F3279" s="28">
        <v>84524</v>
      </c>
      <c r="G3279" s="28">
        <v>2535.7199999999998</v>
      </c>
      <c r="H3279" s="28">
        <v>5</v>
      </c>
      <c r="I3279" s="28">
        <v>7.5</v>
      </c>
      <c r="J3279" s="29">
        <v>2.6880000000000001E-2</v>
      </c>
      <c r="K3279" s="28">
        <v>20</v>
      </c>
      <c r="L3279" s="28">
        <v>30</v>
      </c>
      <c r="M3279" s="29">
        <v>0.10752</v>
      </c>
      <c r="N3279" s="30">
        <v>0</v>
      </c>
      <c r="O3279" s="27">
        <v>85</v>
      </c>
      <c r="P3279" s="27">
        <v>8528</v>
      </c>
      <c r="Q3279" s="27" t="s">
        <v>100</v>
      </c>
      <c r="R3279" s="31">
        <f>VLOOKUP(Q3279,[1]Страна!D$1:F$120,2,FALSE)</f>
        <v>0.03</v>
      </c>
      <c r="S3279" s="32" t="s">
        <v>47</v>
      </c>
      <c r="T3279" s="27" t="str">
        <f>VLOOKUP(S3279,[1]Страна!$A$2:$B$246,2,0)</f>
        <v>РОССИЯ</v>
      </c>
      <c r="W3279" s="34"/>
      <c r="X3279" s="35"/>
      <c r="Y3279" s="35"/>
      <c r="Z3279" s="36"/>
      <c r="AA3279" s="37"/>
      <c r="AB3279" s="38"/>
      <c r="AC3279" s="39"/>
    </row>
    <row r="3280" spans="1:29" ht="10.5" customHeight="1">
      <c r="A3280" s="41">
        <v>241046</v>
      </c>
      <c r="B3280" s="42" t="s">
        <v>4338</v>
      </c>
      <c r="C3280" s="43">
        <v>2</v>
      </c>
      <c r="D3280" s="44" t="s">
        <v>26</v>
      </c>
      <c r="E3280" s="45">
        <v>21456</v>
      </c>
      <c r="F3280" s="45">
        <v>42912</v>
      </c>
      <c r="G3280" s="46">
        <v>1287.3599999999999</v>
      </c>
      <c r="H3280" s="46">
        <v>8.5</v>
      </c>
      <c r="I3280" s="46">
        <v>10</v>
      </c>
      <c r="J3280" s="47">
        <v>5.7138000000000001E-2</v>
      </c>
      <c r="K3280" s="46">
        <v>17</v>
      </c>
      <c r="L3280" s="46">
        <v>20</v>
      </c>
      <c r="M3280" s="47">
        <v>0.114276</v>
      </c>
      <c r="N3280" s="48" t="s">
        <v>4339</v>
      </c>
      <c r="O3280" s="49">
        <v>85</v>
      </c>
      <c r="P3280" s="49">
        <v>8528</v>
      </c>
      <c r="Q3280" s="49" t="s">
        <v>100</v>
      </c>
      <c r="R3280" s="50">
        <v>0.03</v>
      </c>
      <c r="S3280" s="51" t="s">
        <v>47</v>
      </c>
      <c r="T3280" s="27" t="str">
        <f>VLOOKUP(S3280,[1]Страна!$A$2:$B$246,2,0)</f>
        <v>РОССИЯ</v>
      </c>
      <c r="W3280" s="34"/>
      <c r="X3280" s="35"/>
      <c r="Y3280" s="35"/>
      <c r="Z3280" s="36"/>
      <c r="AA3280" s="37"/>
      <c r="AB3280" s="38"/>
      <c r="AC3280" s="39"/>
    </row>
    <row r="3281" spans="1:29" ht="10.5" customHeight="1">
      <c r="A3281" s="25">
        <v>202166</v>
      </c>
      <c r="B3281" s="26" t="s">
        <v>4340</v>
      </c>
      <c r="C3281" s="27">
        <v>1</v>
      </c>
      <c r="D3281" s="27" t="s">
        <v>26</v>
      </c>
      <c r="E3281" s="28">
        <v>19661</v>
      </c>
      <c r="F3281" s="28">
        <v>19661</v>
      </c>
      <c r="G3281" s="28">
        <v>589.82999999999993</v>
      </c>
      <c r="H3281" s="28">
        <v>8.6</v>
      </c>
      <c r="I3281" s="28">
        <v>9.5</v>
      </c>
      <c r="J3281" s="29">
        <v>6.9542000000000007E-2</v>
      </c>
      <c r="K3281" s="28">
        <v>8.6</v>
      </c>
      <c r="L3281" s="28">
        <v>9.5</v>
      </c>
      <c r="M3281" s="29">
        <f t="shared" ref="M3281:M3286" si="232">C3281*J3281</f>
        <v>6.9542000000000007E-2</v>
      </c>
      <c r="N3281" s="30">
        <v>0</v>
      </c>
      <c r="O3281" s="27">
        <v>85</v>
      </c>
      <c r="P3281" s="27">
        <v>8528</v>
      </c>
      <c r="Q3281" s="27" t="s">
        <v>100</v>
      </c>
      <c r="R3281" s="31">
        <f>VLOOKUP(Q3281,[1]Страна!D$1:F$120,2,FALSE)</f>
        <v>0.03</v>
      </c>
      <c r="S3281" s="32" t="s">
        <v>47</v>
      </c>
      <c r="T3281" s="27" t="str">
        <f>VLOOKUP(S3281,[1]Страна!$A$2:$B$246,2,0)</f>
        <v>РОССИЯ</v>
      </c>
      <c r="W3281" s="40"/>
      <c r="X3281" s="35"/>
      <c r="Y3281" s="35"/>
      <c r="Z3281" s="36"/>
      <c r="AA3281" s="37"/>
      <c r="AB3281" s="38"/>
      <c r="AC3281" s="39"/>
    </row>
    <row r="3282" spans="1:29" ht="10.5" customHeight="1">
      <c r="A3282" s="25">
        <v>74439</v>
      </c>
      <c r="B3282" s="26" t="s">
        <v>4341</v>
      </c>
      <c r="C3282" s="27">
        <v>3</v>
      </c>
      <c r="D3282" s="27" t="s">
        <v>26</v>
      </c>
      <c r="E3282" s="28">
        <v>22942</v>
      </c>
      <c r="F3282" s="28">
        <v>68826</v>
      </c>
      <c r="G3282" s="28">
        <v>2064.7799999999997</v>
      </c>
      <c r="H3282" s="28">
        <v>8.6</v>
      </c>
      <c r="I3282" s="28">
        <v>9.5</v>
      </c>
      <c r="J3282" s="29">
        <v>9.8210000000000006E-2</v>
      </c>
      <c r="K3282" s="28">
        <v>25.799999999999997</v>
      </c>
      <c r="L3282" s="28">
        <v>28.5</v>
      </c>
      <c r="M3282" s="29">
        <f t="shared" si="232"/>
        <v>0.29463</v>
      </c>
      <c r="N3282" s="30">
        <v>0</v>
      </c>
      <c r="O3282" s="27">
        <v>85</v>
      </c>
      <c r="P3282" s="27">
        <v>8528</v>
      </c>
      <c r="Q3282" s="27" t="s">
        <v>100</v>
      </c>
      <c r="R3282" s="31">
        <f>VLOOKUP(Q3282,[1]Страна!D$1:F$120,2,FALSE)</f>
        <v>0.03</v>
      </c>
      <c r="S3282" s="32" t="s">
        <v>47</v>
      </c>
      <c r="T3282" s="27" t="str">
        <f>VLOOKUP(S3282,[1]Страна!$A$2:$B$246,2,0)</f>
        <v>РОССИЯ</v>
      </c>
      <c r="W3282" s="34"/>
      <c r="X3282" s="35"/>
      <c r="Y3282" s="35"/>
      <c r="Z3282" s="36"/>
      <c r="AA3282" s="37"/>
      <c r="AB3282" s="38"/>
      <c r="AC3282" s="39"/>
    </row>
    <row r="3283" spans="1:29" ht="10.5" customHeight="1">
      <c r="A3283" s="25">
        <v>202167</v>
      </c>
      <c r="B3283" s="26" t="s">
        <v>4342</v>
      </c>
      <c r="C3283" s="27">
        <v>1</v>
      </c>
      <c r="D3283" s="27" t="s">
        <v>26</v>
      </c>
      <c r="E3283" s="28">
        <v>22676</v>
      </c>
      <c r="F3283" s="28">
        <v>22676</v>
      </c>
      <c r="G3283" s="28">
        <v>680.28</v>
      </c>
      <c r="H3283" s="28">
        <v>8.6</v>
      </c>
      <c r="I3283" s="28">
        <v>9.5</v>
      </c>
      <c r="J3283" s="29">
        <v>7.6560000000000003E-2</v>
      </c>
      <c r="K3283" s="28">
        <v>8.6</v>
      </c>
      <c r="L3283" s="28">
        <v>9.5</v>
      </c>
      <c r="M3283" s="29">
        <f t="shared" si="232"/>
        <v>7.6560000000000003E-2</v>
      </c>
      <c r="N3283" s="30">
        <v>0</v>
      </c>
      <c r="O3283" s="27">
        <v>85</v>
      </c>
      <c r="P3283" s="27">
        <v>8528</v>
      </c>
      <c r="Q3283" s="27" t="s">
        <v>100</v>
      </c>
      <c r="R3283" s="31">
        <f>VLOOKUP(Q3283,[1]Страна!D$1:F$120,2,FALSE)</f>
        <v>0.03</v>
      </c>
      <c r="S3283" s="32" t="s">
        <v>47</v>
      </c>
      <c r="T3283" s="27" t="str">
        <f>VLOOKUP(S3283,[1]Страна!$A$2:$B$246,2,0)</f>
        <v>РОССИЯ</v>
      </c>
      <c r="W3283" s="34"/>
      <c r="X3283" s="35"/>
      <c r="Y3283" s="35"/>
      <c r="Z3283" s="36"/>
      <c r="AA3283" s="37"/>
      <c r="AB3283" s="38"/>
      <c r="AC3283" s="39"/>
    </row>
    <row r="3284" spans="1:29" ht="10.5" customHeight="1">
      <c r="A3284" s="25">
        <v>74442</v>
      </c>
      <c r="B3284" s="26" t="s">
        <v>4343</v>
      </c>
      <c r="C3284" s="27">
        <v>1</v>
      </c>
      <c r="D3284" s="27" t="s">
        <v>26</v>
      </c>
      <c r="E3284" s="28">
        <v>28735</v>
      </c>
      <c r="F3284" s="28">
        <v>28735</v>
      </c>
      <c r="G3284" s="28">
        <v>862.05</v>
      </c>
      <c r="H3284" s="28">
        <v>9</v>
      </c>
      <c r="I3284" s="28">
        <v>11</v>
      </c>
      <c r="J3284" s="29">
        <v>9.8951999999999998E-2</v>
      </c>
      <c r="K3284" s="28">
        <v>9</v>
      </c>
      <c r="L3284" s="28">
        <v>11</v>
      </c>
      <c r="M3284" s="29">
        <f t="shared" si="232"/>
        <v>9.8951999999999998E-2</v>
      </c>
      <c r="N3284" s="30">
        <v>0</v>
      </c>
      <c r="O3284" s="27">
        <v>85</v>
      </c>
      <c r="P3284" s="27">
        <v>8528</v>
      </c>
      <c r="Q3284" s="27" t="s">
        <v>100</v>
      </c>
      <c r="R3284" s="31">
        <f>VLOOKUP(Q3284,[1]Страна!D$1:F$120,2,FALSE)</f>
        <v>0.03</v>
      </c>
      <c r="S3284" s="32" t="s">
        <v>47</v>
      </c>
      <c r="T3284" s="27" t="str">
        <f>VLOOKUP(S3284,[1]Страна!$A$2:$B$246,2,0)</f>
        <v>РОССИЯ</v>
      </c>
      <c r="W3284" s="34"/>
      <c r="X3284" s="35"/>
      <c r="Y3284" s="35"/>
      <c r="Z3284" s="36"/>
      <c r="AA3284" s="37"/>
      <c r="AB3284" s="38"/>
      <c r="AC3284" s="39"/>
    </row>
    <row r="3285" spans="1:29" ht="10.5" customHeight="1">
      <c r="A3285" s="25">
        <v>218162</v>
      </c>
      <c r="B3285" s="26" t="s">
        <v>4344</v>
      </c>
      <c r="C3285" s="27">
        <v>1</v>
      </c>
      <c r="D3285" s="27" t="s">
        <v>26</v>
      </c>
      <c r="E3285" s="28">
        <v>26569</v>
      </c>
      <c r="F3285" s="28">
        <v>26569</v>
      </c>
      <c r="G3285" s="28">
        <v>797.06999999999994</v>
      </c>
      <c r="H3285" s="28">
        <v>17.5</v>
      </c>
      <c r="I3285" s="28">
        <v>19</v>
      </c>
      <c r="J3285" s="29">
        <v>9.2999999999999999E-2</v>
      </c>
      <c r="K3285" s="28">
        <v>17.5</v>
      </c>
      <c r="L3285" s="28">
        <v>19</v>
      </c>
      <c r="M3285" s="29">
        <f t="shared" si="232"/>
        <v>9.2999999999999999E-2</v>
      </c>
      <c r="N3285" s="30">
        <v>0</v>
      </c>
      <c r="O3285" s="27">
        <v>85</v>
      </c>
      <c r="P3285" s="27">
        <v>8528</v>
      </c>
      <c r="Q3285" s="27" t="s">
        <v>100</v>
      </c>
      <c r="R3285" s="31">
        <f>VLOOKUP(Q3285,[1]Страна!D$1:F$120,2,FALSE)</f>
        <v>0.03</v>
      </c>
      <c r="S3285" s="32" t="s">
        <v>47</v>
      </c>
      <c r="T3285" s="27" t="str">
        <f>VLOOKUP(S3285,[1]Страна!$A$2:$B$246,2,0)</f>
        <v>РОССИЯ</v>
      </c>
      <c r="W3285" s="34"/>
      <c r="X3285" s="35"/>
      <c r="Y3285" s="35"/>
      <c r="Z3285" s="36"/>
      <c r="AA3285" s="37"/>
      <c r="AB3285" s="38"/>
      <c r="AC3285" s="39"/>
    </row>
    <row r="3286" spans="1:29" ht="10.5" customHeight="1">
      <c r="A3286" s="25">
        <v>182948</v>
      </c>
      <c r="B3286" s="26" t="s">
        <v>4345</v>
      </c>
      <c r="C3286" s="27">
        <v>2</v>
      </c>
      <c r="D3286" s="27" t="s">
        <v>26</v>
      </c>
      <c r="E3286" s="28">
        <v>30489</v>
      </c>
      <c r="F3286" s="28">
        <v>60978</v>
      </c>
      <c r="G3286" s="28">
        <v>1829.34</v>
      </c>
      <c r="H3286" s="28">
        <v>8</v>
      </c>
      <c r="I3286" s="28">
        <v>11</v>
      </c>
      <c r="J3286" s="29">
        <v>7.7759999999999996E-2</v>
      </c>
      <c r="K3286" s="28">
        <v>16</v>
      </c>
      <c r="L3286" s="28">
        <v>22</v>
      </c>
      <c r="M3286" s="29">
        <f t="shared" si="232"/>
        <v>0.15551999999999999</v>
      </c>
      <c r="N3286" s="30">
        <v>0</v>
      </c>
      <c r="O3286" s="27">
        <v>85</v>
      </c>
      <c r="P3286" s="27">
        <v>8528</v>
      </c>
      <c r="Q3286" s="27" t="s">
        <v>100</v>
      </c>
      <c r="R3286" s="31">
        <f>VLOOKUP(Q3286,[1]Страна!D$1:F$120,2,FALSE)</f>
        <v>0.03</v>
      </c>
      <c r="S3286" s="32" t="s">
        <v>47</v>
      </c>
      <c r="T3286" s="27" t="str">
        <f>VLOOKUP(S3286,[1]Страна!$A$2:$B$246,2,0)</f>
        <v>РОССИЯ</v>
      </c>
      <c r="W3286" s="34"/>
      <c r="X3286" s="35"/>
      <c r="Y3286" s="35"/>
      <c r="Z3286" s="36"/>
      <c r="AA3286" s="37"/>
      <c r="AB3286" s="38"/>
      <c r="AC3286" s="39"/>
    </row>
    <row r="3287" spans="1:29" ht="10.5" customHeight="1">
      <c r="A3287" s="25">
        <v>217997</v>
      </c>
      <c r="B3287" s="26" t="s">
        <v>4346</v>
      </c>
      <c r="C3287" s="27">
        <v>2</v>
      </c>
      <c r="D3287" s="27" t="s">
        <v>26</v>
      </c>
      <c r="E3287" s="28">
        <v>26013</v>
      </c>
      <c r="F3287" s="28">
        <v>52026</v>
      </c>
      <c r="G3287" s="28">
        <v>1560.78</v>
      </c>
      <c r="H3287" s="28">
        <v>17.399999999999999</v>
      </c>
      <c r="I3287" s="28">
        <v>19.399999999999999</v>
      </c>
      <c r="J3287" s="29">
        <v>7.9380000000000006E-2</v>
      </c>
      <c r="K3287" s="28">
        <v>34.799999999999997</v>
      </c>
      <c r="L3287" s="28">
        <v>38.799999999999997</v>
      </c>
      <c r="M3287" s="29">
        <v>0.15876000000000001</v>
      </c>
      <c r="N3287" s="30">
        <v>0</v>
      </c>
      <c r="O3287" s="27">
        <v>85</v>
      </c>
      <c r="P3287" s="27">
        <v>8528</v>
      </c>
      <c r="Q3287" s="27" t="s">
        <v>100</v>
      </c>
      <c r="R3287" s="31">
        <f>VLOOKUP(Q3287,[1]Страна!D$1:F$120,2,FALSE)</f>
        <v>0.03</v>
      </c>
      <c r="S3287" s="32" t="s">
        <v>47</v>
      </c>
      <c r="T3287" s="27" t="str">
        <f>VLOOKUP(S3287,[1]Страна!$A$2:$B$246,2,0)</f>
        <v>РОССИЯ</v>
      </c>
      <c r="W3287" s="34"/>
      <c r="X3287" s="35"/>
      <c r="Y3287" s="35"/>
      <c r="Z3287" s="36"/>
      <c r="AA3287" s="37"/>
      <c r="AB3287" s="38"/>
      <c r="AC3287" s="39"/>
    </row>
    <row r="3288" spans="1:29" ht="10.5" customHeight="1">
      <c r="A3288" s="25">
        <v>218118</v>
      </c>
      <c r="B3288" s="26" t="s">
        <v>4347</v>
      </c>
      <c r="C3288" s="27">
        <v>1</v>
      </c>
      <c r="D3288" s="27" t="s">
        <v>26</v>
      </c>
      <c r="E3288" s="28">
        <v>28801</v>
      </c>
      <c r="F3288" s="28">
        <v>28801</v>
      </c>
      <c r="G3288" s="28">
        <v>864.03</v>
      </c>
      <c r="H3288" s="28">
        <v>17.399999999999999</v>
      </c>
      <c r="I3288" s="28">
        <v>19.399999999999999</v>
      </c>
      <c r="J3288" s="29">
        <v>8.6400000000000005E-2</v>
      </c>
      <c r="K3288" s="28">
        <v>17.399999999999999</v>
      </c>
      <c r="L3288" s="28">
        <v>19.399999999999999</v>
      </c>
      <c r="M3288" s="29">
        <f>C3288*J3288</f>
        <v>8.6400000000000005E-2</v>
      </c>
      <c r="N3288" s="30">
        <v>0</v>
      </c>
      <c r="O3288" s="27">
        <v>85</v>
      </c>
      <c r="P3288" s="27">
        <v>8528</v>
      </c>
      <c r="Q3288" s="27" t="s">
        <v>100</v>
      </c>
      <c r="R3288" s="31">
        <f>VLOOKUP(Q3288,[1]Страна!D$1:F$120,2,FALSE)</f>
        <v>0.03</v>
      </c>
      <c r="S3288" s="32" t="s">
        <v>47</v>
      </c>
      <c r="T3288" s="27" t="str">
        <f>VLOOKUP(S3288,[1]Страна!$A$2:$B$246,2,0)</f>
        <v>РОССИЯ</v>
      </c>
      <c r="W3288" s="34"/>
      <c r="X3288" s="35"/>
      <c r="Y3288" s="35"/>
      <c r="Z3288" s="36"/>
      <c r="AA3288" s="37"/>
      <c r="AB3288" s="38"/>
      <c r="AC3288" s="39"/>
    </row>
    <row r="3289" spans="1:29" ht="10.5" customHeight="1">
      <c r="A3289" s="25">
        <v>218119</v>
      </c>
      <c r="B3289" s="26" t="s">
        <v>4348</v>
      </c>
      <c r="C3289" s="27">
        <v>2</v>
      </c>
      <c r="D3289" s="27" t="s">
        <v>26</v>
      </c>
      <c r="E3289" s="28">
        <v>28213</v>
      </c>
      <c r="F3289" s="28">
        <v>56426</v>
      </c>
      <c r="G3289" s="28">
        <v>1692.78</v>
      </c>
      <c r="H3289" s="28">
        <v>10.1</v>
      </c>
      <c r="I3289" s="28">
        <v>12.1</v>
      </c>
      <c r="J3289" s="29">
        <v>9.4500000000000001E-2</v>
      </c>
      <c r="K3289" s="28">
        <v>20.2</v>
      </c>
      <c r="L3289" s="28">
        <v>24.2</v>
      </c>
      <c r="M3289" s="29">
        <f>C3289*J3289</f>
        <v>0.189</v>
      </c>
      <c r="N3289" s="30">
        <v>0</v>
      </c>
      <c r="O3289" s="27">
        <v>85</v>
      </c>
      <c r="P3289" s="27">
        <v>8528</v>
      </c>
      <c r="Q3289" s="27" t="s">
        <v>100</v>
      </c>
      <c r="R3289" s="31">
        <f>VLOOKUP(Q3289,[1]Страна!D$1:F$120,2,FALSE)</f>
        <v>0.03</v>
      </c>
      <c r="S3289" s="32" t="s">
        <v>47</v>
      </c>
      <c r="T3289" s="27" t="str">
        <f>VLOOKUP(S3289,[1]Страна!$A$2:$B$246,2,0)</f>
        <v>РОССИЯ</v>
      </c>
      <c r="W3289" s="34"/>
      <c r="X3289" s="35"/>
      <c r="Y3289" s="35"/>
      <c r="Z3289" s="36"/>
      <c r="AA3289" s="37"/>
      <c r="AB3289" s="38"/>
      <c r="AC3289" s="39"/>
    </row>
    <row r="3290" spans="1:29" ht="10.5" customHeight="1">
      <c r="A3290" s="25">
        <v>217457</v>
      </c>
      <c r="B3290" s="26" t="s">
        <v>4349</v>
      </c>
      <c r="C3290" s="27">
        <v>2</v>
      </c>
      <c r="D3290" s="27" t="s">
        <v>26</v>
      </c>
      <c r="E3290" s="28">
        <v>28292</v>
      </c>
      <c r="F3290" s="28">
        <v>56584</v>
      </c>
      <c r="G3290" s="28">
        <v>1697.52</v>
      </c>
      <c r="H3290" s="28">
        <v>8.6</v>
      </c>
      <c r="I3290" s="28">
        <v>10.4</v>
      </c>
      <c r="J3290" s="29">
        <v>0.100688</v>
      </c>
      <c r="K3290" s="28">
        <v>17.2</v>
      </c>
      <c r="L3290" s="28">
        <v>20.8</v>
      </c>
      <c r="M3290" s="29">
        <f>C3290*J3290</f>
        <v>0.201376</v>
      </c>
      <c r="N3290" s="30">
        <v>0</v>
      </c>
      <c r="O3290" s="27">
        <v>85</v>
      </c>
      <c r="P3290" s="27">
        <v>8528</v>
      </c>
      <c r="Q3290" s="27" t="s">
        <v>100</v>
      </c>
      <c r="R3290" s="31">
        <f>VLOOKUP(Q3290,[1]Страна!D$1:F$120,2,FALSE)</f>
        <v>0.03</v>
      </c>
      <c r="S3290" s="32" t="s">
        <v>47</v>
      </c>
      <c r="T3290" s="27" t="str">
        <f>VLOOKUP(S3290,[1]Страна!$A$2:$B$246,2,0)</f>
        <v>РОССИЯ</v>
      </c>
      <c r="W3290" s="34"/>
      <c r="X3290" s="35"/>
      <c r="Y3290" s="35"/>
      <c r="Z3290" s="36"/>
      <c r="AA3290" s="37"/>
      <c r="AB3290" s="38"/>
      <c r="AC3290" s="39"/>
    </row>
    <row r="3291" spans="1:29" ht="10.5" customHeight="1">
      <c r="A3291" s="25">
        <v>219963</v>
      </c>
      <c r="B3291" s="26" t="s">
        <v>4350</v>
      </c>
      <c r="C3291" s="27">
        <v>1</v>
      </c>
      <c r="D3291" s="27" t="s">
        <v>26</v>
      </c>
      <c r="E3291" s="28">
        <v>34122</v>
      </c>
      <c r="F3291" s="28">
        <v>34122</v>
      </c>
      <c r="G3291" s="28">
        <v>1023.66</v>
      </c>
      <c r="H3291" s="28">
        <v>9</v>
      </c>
      <c r="I3291" s="28">
        <v>11</v>
      </c>
      <c r="J3291" s="29">
        <v>0.120156</v>
      </c>
      <c r="K3291" s="28">
        <v>9</v>
      </c>
      <c r="L3291" s="28">
        <v>11</v>
      </c>
      <c r="M3291" s="29">
        <f>C3291*J3291</f>
        <v>0.120156</v>
      </c>
      <c r="N3291" s="30">
        <v>0</v>
      </c>
      <c r="O3291" s="27">
        <v>85</v>
      </c>
      <c r="P3291" s="27">
        <v>8528</v>
      </c>
      <c r="Q3291" s="27" t="s">
        <v>100</v>
      </c>
      <c r="R3291" s="31">
        <f>VLOOKUP(Q3291,[1]Страна!D$1:F$120,2,FALSE)</f>
        <v>0.03</v>
      </c>
      <c r="S3291" s="32" t="s">
        <v>47</v>
      </c>
      <c r="T3291" s="27" t="str">
        <f>VLOOKUP(S3291,[1]Страна!$A$2:$B$246,2,0)</f>
        <v>РОССИЯ</v>
      </c>
      <c r="W3291" s="34"/>
      <c r="X3291" s="35"/>
      <c r="Y3291" s="35"/>
      <c r="Z3291" s="36"/>
      <c r="AA3291" s="37"/>
      <c r="AB3291" s="38"/>
      <c r="AC3291" s="39"/>
    </row>
    <row r="3292" spans="1:29" ht="10.5" customHeight="1">
      <c r="A3292" s="25">
        <v>218120</v>
      </c>
      <c r="B3292" s="26" t="s">
        <v>4351</v>
      </c>
      <c r="C3292" s="27">
        <v>2</v>
      </c>
      <c r="D3292" s="27" t="s">
        <v>26</v>
      </c>
      <c r="E3292" s="28">
        <v>35740</v>
      </c>
      <c r="F3292" s="28">
        <v>71480</v>
      </c>
      <c r="G3292" s="28">
        <v>2144.4</v>
      </c>
      <c r="H3292" s="28">
        <v>11.5</v>
      </c>
      <c r="I3292" s="28">
        <v>12.7</v>
      </c>
      <c r="J3292" s="29">
        <v>0.57739499999999999</v>
      </c>
      <c r="K3292" s="28">
        <v>23</v>
      </c>
      <c r="L3292" s="28">
        <v>25.4</v>
      </c>
      <c r="M3292" s="29">
        <f>C3292*J3292</f>
        <v>1.15479</v>
      </c>
      <c r="N3292" s="30">
        <v>0</v>
      </c>
      <c r="O3292" s="27">
        <v>85</v>
      </c>
      <c r="P3292" s="27">
        <v>8528</v>
      </c>
      <c r="Q3292" s="27" t="s">
        <v>100</v>
      </c>
      <c r="R3292" s="31">
        <f>VLOOKUP(Q3292,[1]Страна!D$1:F$120,2,FALSE)</f>
        <v>0.03</v>
      </c>
      <c r="S3292" s="32" t="s">
        <v>47</v>
      </c>
      <c r="T3292" s="27" t="str">
        <f>VLOOKUP(S3292,[1]Страна!$A$2:$B$246,2,0)</f>
        <v>РОССИЯ</v>
      </c>
      <c r="W3292" s="34"/>
      <c r="X3292" s="35"/>
      <c r="Y3292" s="35"/>
      <c r="Z3292" s="36"/>
      <c r="AA3292" s="37"/>
      <c r="AB3292" s="38"/>
      <c r="AC3292" s="39"/>
    </row>
    <row r="3293" spans="1:29" ht="10.5" customHeight="1">
      <c r="A3293" s="25">
        <v>238876</v>
      </c>
      <c r="B3293" s="26" t="s">
        <v>4352</v>
      </c>
      <c r="C3293" s="27">
        <v>1</v>
      </c>
      <c r="D3293" s="27" t="s">
        <v>26</v>
      </c>
      <c r="E3293" s="28">
        <v>21522</v>
      </c>
      <c r="F3293" s="28">
        <f>C3293*E3293</f>
        <v>21522</v>
      </c>
      <c r="G3293" s="28">
        <f>F3293*R3293</f>
        <v>645.66</v>
      </c>
      <c r="H3293" s="28">
        <v>25.8</v>
      </c>
      <c r="I3293" s="28">
        <v>28.5</v>
      </c>
      <c r="J3293" s="29">
        <v>9.6960000000000005E-2</v>
      </c>
      <c r="K3293" s="28">
        <f>H3293*C3293</f>
        <v>25.8</v>
      </c>
      <c r="L3293" s="28">
        <f>I3293*C3293</f>
        <v>28.5</v>
      </c>
      <c r="M3293" s="29">
        <f>J3293*C3293</f>
        <v>9.6960000000000005E-2</v>
      </c>
      <c r="N3293" s="30">
        <v>0</v>
      </c>
      <c r="O3293" s="27">
        <v>85</v>
      </c>
      <c r="P3293" s="27">
        <v>8528</v>
      </c>
      <c r="Q3293" s="27" t="s">
        <v>100</v>
      </c>
      <c r="R3293" s="31">
        <f>VLOOKUP(Q3293,[1]Страна!D$1:F$120,2,FALSE)</f>
        <v>0.03</v>
      </c>
      <c r="S3293" s="32" t="s">
        <v>47</v>
      </c>
      <c r="T3293" s="27" t="str">
        <f>VLOOKUP(S3293,[1]Страна!$A$2:$B$246,2,0)</f>
        <v>РОССИЯ</v>
      </c>
      <c r="W3293" s="34"/>
      <c r="X3293" s="35"/>
      <c r="Y3293" s="35"/>
      <c r="Z3293" s="36"/>
      <c r="AA3293" s="37"/>
      <c r="AB3293" s="38"/>
      <c r="AC3293" s="39"/>
    </row>
    <row r="3294" spans="1:29" ht="10.5" customHeight="1">
      <c r="A3294" s="25">
        <v>237388</v>
      </c>
      <c r="B3294" s="26" t="s">
        <v>4353</v>
      </c>
      <c r="C3294" s="27">
        <v>1</v>
      </c>
      <c r="D3294" s="27" t="s">
        <v>26</v>
      </c>
      <c r="E3294" s="28">
        <v>27625</v>
      </c>
      <c r="F3294" s="28">
        <v>27625</v>
      </c>
      <c r="G3294" s="28">
        <v>828.75</v>
      </c>
      <c r="H3294" s="28">
        <v>17.7</v>
      </c>
      <c r="I3294" s="28">
        <v>19</v>
      </c>
      <c r="J3294" s="29">
        <v>0.14834</v>
      </c>
      <c r="K3294" s="28">
        <v>17.7</v>
      </c>
      <c r="L3294" s="28">
        <v>19</v>
      </c>
      <c r="M3294" s="29">
        <f>C3294*J3294</f>
        <v>0.14834</v>
      </c>
      <c r="N3294" s="30">
        <v>0</v>
      </c>
      <c r="O3294" s="27">
        <v>85</v>
      </c>
      <c r="P3294" s="27">
        <v>8528</v>
      </c>
      <c r="Q3294" s="27" t="s">
        <v>100</v>
      </c>
      <c r="R3294" s="31">
        <f>VLOOKUP(Q3294,[1]Страна!D$1:F$120,2,FALSE)</f>
        <v>0.03</v>
      </c>
      <c r="S3294" s="32" t="s">
        <v>47</v>
      </c>
      <c r="T3294" s="27" t="str">
        <f>VLOOKUP(S3294,[1]Страна!$A$2:$B$246,2,0)</f>
        <v>РОССИЯ</v>
      </c>
      <c r="W3294" s="34"/>
      <c r="X3294" s="35"/>
      <c r="Y3294" s="35"/>
      <c r="Z3294" s="36"/>
      <c r="AA3294" s="37"/>
      <c r="AB3294" s="38"/>
      <c r="AC3294" s="39"/>
    </row>
    <row r="3295" spans="1:29" ht="10.5" customHeight="1">
      <c r="A3295" s="25">
        <v>241649</v>
      </c>
      <c r="B3295" s="26" t="s">
        <v>4354</v>
      </c>
      <c r="C3295" s="27">
        <v>4</v>
      </c>
      <c r="D3295" s="27" t="s">
        <v>26</v>
      </c>
      <c r="E3295" s="28">
        <v>27913</v>
      </c>
      <c r="F3295" s="28">
        <v>111652</v>
      </c>
      <c r="G3295" s="28">
        <v>3349.56</v>
      </c>
      <c r="H3295" s="28">
        <v>7.7</v>
      </c>
      <c r="I3295" s="28">
        <v>9</v>
      </c>
      <c r="J3295" s="29">
        <v>0.11981</v>
      </c>
      <c r="K3295" s="28">
        <v>30.8</v>
      </c>
      <c r="L3295" s="28">
        <v>36</v>
      </c>
      <c r="M3295" s="29">
        <v>0.47924</v>
      </c>
      <c r="N3295" s="30">
        <v>0</v>
      </c>
      <c r="O3295" s="27">
        <v>85</v>
      </c>
      <c r="P3295" s="27">
        <v>8528</v>
      </c>
      <c r="Q3295" s="27" t="s">
        <v>100</v>
      </c>
      <c r="R3295" s="31">
        <f>VLOOKUP(Q3295,[1]Страна!D$1:F$120,2,FALSE)</f>
        <v>0.03</v>
      </c>
      <c r="S3295" s="32" t="s">
        <v>47</v>
      </c>
      <c r="T3295" s="27" t="str">
        <f>VLOOKUP(S3295,[1]Страна!$A$2:$B$246,2,0)</f>
        <v>РОССИЯ</v>
      </c>
      <c r="W3295" s="34"/>
      <c r="X3295" s="35"/>
      <c r="Y3295" s="35"/>
      <c r="Z3295" s="36"/>
      <c r="AA3295" s="37"/>
      <c r="AB3295" s="38"/>
      <c r="AC3295" s="39"/>
    </row>
    <row r="3296" spans="1:29" ht="10.5" customHeight="1">
      <c r="A3296" s="25">
        <v>237339</v>
      </c>
      <c r="B3296" s="26" t="s">
        <v>4355</v>
      </c>
      <c r="C3296" s="27">
        <v>2</v>
      </c>
      <c r="D3296" s="27" t="s">
        <v>26</v>
      </c>
      <c r="E3296" s="28">
        <v>33151</v>
      </c>
      <c r="F3296" s="28">
        <v>66302</v>
      </c>
      <c r="G3296" s="28">
        <v>1989.06</v>
      </c>
      <c r="H3296" s="28">
        <v>13</v>
      </c>
      <c r="I3296" s="28">
        <v>14.9</v>
      </c>
      <c r="J3296" s="29">
        <v>0.1134</v>
      </c>
      <c r="K3296" s="28">
        <v>26</v>
      </c>
      <c r="L3296" s="28">
        <v>29.8</v>
      </c>
      <c r="M3296" s="29">
        <v>0.2268</v>
      </c>
      <c r="N3296" s="30">
        <v>8806088703800</v>
      </c>
      <c r="O3296" s="27">
        <v>85</v>
      </c>
      <c r="P3296" s="27">
        <v>8528</v>
      </c>
      <c r="Q3296" s="27" t="s">
        <v>100</v>
      </c>
      <c r="R3296" s="31">
        <f>VLOOKUP(Q3296,[1]Страна!D$1:F$120,2,FALSE)</f>
        <v>0.03</v>
      </c>
      <c r="S3296" s="32" t="s">
        <v>47</v>
      </c>
      <c r="T3296" s="27" t="str">
        <f>VLOOKUP(S3296,[1]Страна!$A$2:$B$246,2,0)</f>
        <v>РОССИЯ</v>
      </c>
      <c r="W3296" s="34"/>
      <c r="X3296" s="35"/>
      <c r="Y3296" s="35"/>
      <c r="Z3296" s="36"/>
      <c r="AA3296" s="37"/>
      <c r="AB3296" s="38"/>
      <c r="AC3296" s="39"/>
    </row>
    <row r="3297" spans="1:29" ht="10.5" customHeight="1">
      <c r="A3297" s="25">
        <v>218121</v>
      </c>
      <c r="B3297" s="26" t="s">
        <v>4356</v>
      </c>
      <c r="C3297" s="27">
        <v>1</v>
      </c>
      <c r="D3297" s="27" t="s">
        <v>26</v>
      </c>
      <c r="E3297" s="28">
        <v>37193</v>
      </c>
      <c r="F3297" s="28">
        <v>37193</v>
      </c>
      <c r="G3297" s="28">
        <v>1115.79</v>
      </c>
      <c r="H3297" s="28">
        <v>14.5</v>
      </c>
      <c r="I3297" s="28">
        <v>15.1</v>
      </c>
      <c r="J3297" s="29">
        <v>9.3795000000000003E-2</v>
      </c>
      <c r="K3297" s="28">
        <v>14.5</v>
      </c>
      <c r="L3297" s="28">
        <v>15.1</v>
      </c>
      <c r="M3297" s="29">
        <f>C3297*J3297</f>
        <v>9.3795000000000003E-2</v>
      </c>
      <c r="N3297" s="30">
        <v>0</v>
      </c>
      <c r="O3297" s="27">
        <v>85</v>
      </c>
      <c r="P3297" s="27">
        <v>8528</v>
      </c>
      <c r="Q3297" s="27" t="s">
        <v>100</v>
      </c>
      <c r="R3297" s="31">
        <f>VLOOKUP(Q3297,[1]Страна!D$1:F$120,2,FALSE)</f>
        <v>0.03</v>
      </c>
      <c r="S3297" s="32" t="s">
        <v>47</v>
      </c>
      <c r="T3297" s="27" t="str">
        <f>VLOOKUP(S3297,[1]Страна!$A$2:$B$246,2,0)</f>
        <v>РОССИЯ</v>
      </c>
      <c r="W3297" s="34"/>
      <c r="X3297" s="35"/>
      <c r="Y3297" s="35"/>
      <c r="Z3297" s="36"/>
      <c r="AA3297" s="37"/>
      <c r="AB3297" s="38"/>
      <c r="AC3297" s="39"/>
    </row>
    <row r="3298" spans="1:29" ht="10.5" customHeight="1">
      <c r="A3298" s="25">
        <v>238090</v>
      </c>
      <c r="B3298" s="26" t="s">
        <v>4357</v>
      </c>
      <c r="C3298" s="27">
        <v>3</v>
      </c>
      <c r="D3298" s="27" t="s">
        <v>26</v>
      </c>
      <c r="E3298" s="28">
        <v>27381</v>
      </c>
      <c r="F3298" s="28">
        <v>82143</v>
      </c>
      <c r="G3298" s="28">
        <v>2464.29</v>
      </c>
      <c r="H3298" s="28">
        <v>10.5</v>
      </c>
      <c r="I3298" s="28">
        <v>12.2</v>
      </c>
      <c r="J3298" s="29">
        <v>6.2719999999999998E-2</v>
      </c>
      <c r="K3298" s="28">
        <v>31.5</v>
      </c>
      <c r="L3298" s="28">
        <v>36.599999999999994</v>
      </c>
      <c r="M3298" s="29">
        <v>0.18815999999999999</v>
      </c>
      <c r="N3298" s="30">
        <v>0</v>
      </c>
      <c r="O3298" s="27">
        <v>85</v>
      </c>
      <c r="P3298" s="27">
        <v>8528</v>
      </c>
      <c r="Q3298" s="27" t="s">
        <v>100</v>
      </c>
      <c r="R3298" s="31">
        <f>VLOOKUP(Q3298,[1]Страна!D$1:F$120,2,FALSE)</f>
        <v>0.03</v>
      </c>
      <c r="S3298" s="32" t="s">
        <v>47</v>
      </c>
      <c r="T3298" s="27" t="str">
        <f>VLOOKUP(S3298,[1]Страна!$A$2:$B$246,2,0)</f>
        <v>РОССИЯ</v>
      </c>
      <c r="W3298" s="34"/>
      <c r="X3298" s="35"/>
      <c r="Y3298" s="35"/>
      <c r="Z3298" s="36"/>
      <c r="AA3298" s="37"/>
      <c r="AB3298" s="38"/>
      <c r="AC3298" s="39"/>
    </row>
    <row r="3299" spans="1:29" ht="10.5" customHeight="1">
      <c r="A3299" s="25">
        <v>241218</v>
      </c>
      <c r="B3299" s="26" t="s">
        <v>4358</v>
      </c>
      <c r="C3299" s="27">
        <v>1</v>
      </c>
      <c r="D3299" s="27" t="s">
        <v>26</v>
      </c>
      <c r="E3299" s="28">
        <v>28254</v>
      </c>
      <c r="F3299" s="28">
        <v>28254</v>
      </c>
      <c r="G3299" s="28">
        <v>847.62</v>
      </c>
      <c r="H3299" s="28">
        <v>9</v>
      </c>
      <c r="I3299" s="28">
        <v>10</v>
      </c>
      <c r="J3299" s="29">
        <v>8.8999999999999996E-2</v>
      </c>
      <c r="K3299" s="28">
        <v>9</v>
      </c>
      <c r="L3299" s="28">
        <v>10</v>
      </c>
      <c r="M3299" s="29">
        <v>8.8999999999999996E-2</v>
      </c>
      <c r="N3299" s="30" t="s">
        <v>4359</v>
      </c>
      <c r="O3299" s="27">
        <v>85</v>
      </c>
      <c r="P3299" s="27">
        <v>8528</v>
      </c>
      <c r="Q3299" s="27" t="s">
        <v>100</v>
      </c>
      <c r="R3299" s="31">
        <f>VLOOKUP(Q3299,[1]Страна!D$1:F$120,2,FALSE)</f>
        <v>0.03</v>
      </c>
      <c r="S3299" s="32" t="s">
        <v>47</v>
      </c>
      <c r="T3299" s="27" t="str">
        <f>VLOOKUP(S3299,[1]Страна!$A$2:$B$246,2,0)</f>
        <v>РОССИЯ</v>
      </c>
      <c r="W3299" s="34"/>
      <c r="X3299" s="35"/>
      <c r="Y3299" s="35"/>
      <c r="Z3299" s="36"/>
      <c r="AA3299" s="37"/>
      <c r="AB3299" s="38"/>
      <c r="AC3299" s="39"/>
    </row>
    <row r="3300" spans="1:29" ht="10.5" customHeight="1">
      <c r="A3300" s="25">
        <v>237343</v>
      </c>
      <c r="B3300" s="26" t="s">
        <v>4360</v>
      </c>
      <c r="C3300" s="27">
        <v>2</v>
      </c>
      <c r="D3300" s="27" t="s">
        <v>26</v>
      </c>
      <c r="E3300" s="28">
        <v>29797</v>
      </c>
      <c r="F3300" s="28">
        <v>59594</v>
      </c>
      <c r="G3300" s="28">
        <v>1787.82</v>
      </c>
      <c r="H3300" s="28">
        <v>12.7</v>
      </c>
      <c r="I3300" s="28">
        <v>13.4</v>
      </c>
      <c r="J3300" s="29">
        <v>0.12883</v>
      </c>
      <c r="K3300" s="28">
        <v>25.4</v>
      </c>
      <c r="L3300" s="28">
        <v>26.8</v>
      </c>
      <c r="M3300" s="29">
        <v>0.25766</v>
      </c>
      <c r="N3300" s="30">
        <v>0</v>
      </c>
      <c r="O3300" s="27">
        <v>85</v>
      </c>
      <c r="P3300" s="27">
        <v>8528</v>
      </c>
      <c r="Q3300" s="27" t="s">
        <v>100</v>
      </c>
      <c r="R3300" s="31">
        <f>VLOOKUP(Q3300,[1]Страна!D$1:F$120,2,FALSE)</f>
        <v>0.03</v>
      </c>
      <c r="S3300" s="32" t="s">
        <v>47</v>
      </c>
      <c r="T3300" s="27" t="str">
        <f>VLOOKUP(S3300,[1]Страна!$A$2:$B$246,2,0)</f>
        <v>РОССИЯ</v>
      </c>
      <c r="W3300" s="34"/>
      <c r="X3300" s="35"/>
      <c r="Y3300" s="35"/>
      <c r="Z3300" s="36"/>
      <c r="AA3300" s="37"/>
      <c r="AB3300" s="38"/>
      <c r="AC3300" s="39"/>
    </row>
    <row r="3301" spans="1:29" ht="10.5" customHeight="1">
      <c r="A3301" s="25">
        <v>241906</v>
      </c>
      <c r="B3301" s="26" t="s">
        <v>4361</v>
      </c>
      <c r="C3301" s="27">
        <v>3</v>
      </c>
      <c r="D3301" s="27" t="s">
        <v>26</v>
      </c>
      <c r="E3301" s="28">
        <v>29198</v>
      </c>
      <c r="F3301" s="28">
        <v>87594</v>
      </c>
      <c r="G3301" s="28">
        <v>2627.8199999999997</v>
      </c>
      <c r="H3301" s="28">
        <v>11</v>
      </c>
      <c r="I3301" s="28">
        <v>12.5</v>
      </c>
      <c r="J3301" s="29">
        <v>0</v>
      </c>
      <c r="K3301" s="28">
        <v>33</v>
      </c>
      <c r="L3301" s="28">
        <v>37.5</v>
      </c>
      <c r="M3301" s="29">
        <v>0</v>
      </c>
      <c r="N3301" s="30">
        <v>0</v>
      </c>
      <c r="O3301" s="27">
        <v>85</v>
      </c>
      <c r="P3301" s="27">
        <v>8528</v>
      </c>
      <c r="Q3301" s="27" t="s">
        <v>100</v>
      </c>
      <c r="R3301" s="31">
        <f>VLOOKUP(Q3301,[1]Страна!D$1:F$120,2,FALSE)</f>
        <v>0.03</v>
      </c>
      <c r="S3301" s="32" t="s">
        <v>47</v>
      </c>
      <c r="T3301" s="27" t="str">
        <f>VLOOKUP(S3301,[1]Страна!$A$2:$B$246,2,0)</f>
        <v>РОССИЯ</v>
      </c>
      <c r="W3301" s="34"/>
      <c r="X3301" s="35"/>
      <c r="Y3301" s="35"/>
      <c r="Z3301" s="36"/>
      <c r="AA3301" s="37"/>
      <c r="AB3301" s="38"/>
      <c r="AC3301" s="39"/>
    </row>
    <row r="3302" spans="1:29" ht="10.5" customHeight="1">
      <c r="A3302" s="25">
        <v>202169</v>
      </c>
      <c r="B3302" s="26" t="s">
        <v>4362</v>
      </c>
      <c r="C3302" s="27">
        <v>1</v>
      </c>
      <c r="D3302" s="27" t="s">
        <v>26</v>
      </c>
      <c r="E3302" s="28">
        <v>34006</v>
      </c>
      <c r="F3302" s="28">
        <v>34006</v>
      </c>
      <c r="G3302" s="28">
        <v>1020.18</v>
      </c>
      <c r="H3302" s="28">
        <v>12</v>
      </c>
      <c r="I3302" s="28">
        <v>14</v>
      </c>
      <c r="J3302" s="29">
        <v>0.126</v>
      </c>
      <c r="K3302" s="28">
        <v>12</v>
      </c>
      <c r="L3302" s="28">
        <v>14</v>
      </c>
      <c r="M3302" s="29">
        <f t="shared" ref="M3302:M3309" si="233">C3302*J3302</f>
        <v>0.126</v>
      </c>
      <c r="N3302" s="30">
        <v>0</v>
      </c>
      <c r="O3302" s="27">
        <v>85</v>
      </c>
      <c r="P3302" s="27">
        <v>8528</v>
      </c>
      <c r="Q3302" s="27" t="s">
        <v>100</v>
      </c>
      <c r="R3302" s="31">
        <f>VLOOKUP(Q3302,[1]Страна!D$1:F$120,2,FALSE)</f>
        <v>0.03</v>
      </c>
      <c r="S3302" s="32" t="s">
        <v>47</v>
      </c>
      <c r="T3302" s="27" t="str">
        <f>VLOOKUP(S3302,[1]Страна!$A$2:$B$246,2,0)</f>
        <v>РОССИЯ</v>
      </c>
      <c r="W3302" s="34"/>
      <c r="X3302" s="35"/>
      <c r="Y3302" s="35"/>
      <c r="Z3302" s="36"/>
      <c r="AA3302" s="37"/>
      <c r="AB3302" s="38"/>
      <c r="AC3302" s="39"/>
    </row>
    <row r="3303" spans="1:29" ht="10.5" customHeight="1">
      <c r="A3303" s="25">
        <v>74447</v>
      </c>
      <c r="B3303" s="26" t="s">
        <v>4363</v>
      </c>
      <c r="C3303" s="27">
        <v>4</v>
      </c>
      <c r="D3303" s="27" t="s">
        <v>26</v>
      </c>
      <c r="E3303" s="28">
        <v>36635</v>
      </c>
      <c r="F3303" s="28">
        <v>146540</v>
      </c>
      <c r="G3303" s="28">
        <v>4396.2</v>
      </c>
      <c r="H3303" s="28">
        <v>12.5</v>
      </c>
      <c r="I3303" s="28">
        <v>15.5</v>
      </c>
      <c r="J3303" s="29">
        <v>0.14399999999999999</v>
      </c>
      <c r="K3303" s="28">
        <v>50</v>
      </c>
      <c r="L3303" s="28">
        <v>62</v>
      </c>
      <c r="M3303" s="29">
        <f t="shared" si="233"/>
        <v>0.57599999999999996</v>
      </c>
      <c r="N3303" s="30">
        <v>0</v>
      </c>
      <c r="O3303" s="27">
        <v>85</v>
      </c>
      <c r="P3303" s="27">
        <v>8528</v>
      </c>
      <c r="Q3303" s="27" t="s">
        <v>100</v>
      </c>
      <c r="R3303" s="31">
        <f>VLOOKUP(Q3303,[1]Страна!D$1:F$120,2,FALSE)</f>
        <v>0.03</v>
      </c>
      <c r="S3303" s="32" t="s">
        <v>47</v>
      </c>
      <c r="T3303" s="27" t="str">
        <f>VLOOKUP(S3303,[1]Страна!$A$2:$B$246,2,0)</f>
        <v>РОССИЯ</v>
      </c>
      <c r="W3303" s="34"/>
      <c r="X3303" s="35"/>
      <c r="Y3303" s="35"/>
      <c r="Z3303" s="36"/>
      <c r="AA3303" s="37"/>
      <c r="AB3303" s="38"/>
      <c r="AC3303" s="39"/>
    </row>
    <row r="3304" spans="1:29" ht="10.5" customHeight="1">
      <c r="A3304" s="25">
        <v>74449</v>
      </c>
      <c r="B3304" s="26" t="s">
        <v>4364</v>
      </c>
      <c r="C3304" s="27">
        <v>1</v>
      </c>
      <c r="D3304" s="27" t="s">
        <v>26</v>
      </c>
      <c r="E3304" s="28">
        <v>36635</v>
      </c>
      <c r="F3304" s="28">
        <v>36635</v>
      </c>
      <c r="G3304" s="28">
        <v>1099.05</v>
      </c>
      <c r="H3304" s="28">
        <v>12.3</v>
      </c>
      <c r="I3304" s="28">
        <v>14</v>
      </c>
      <c r="J3304" s="29">
        <v>0.138548</v>
      </c>
      <c r="K3304" s="28">
        <v>12.3</v>
      </c>
      <c r="L3304" s="28">
        <v>14</v>
      </c>
      <c r="M3304" s="29">
        <f t="shared" si="233"/>
        <v>0.138548</v>
      </c>
      <c r="N3304" s="30">
        <v>0</v>
      </c>
      <c r="O3304" s="27">
        <v>85</v>
      </c>
      <c r="P3304" s="27">
        <v>8528</v>
      </c>
      <c r="Q3304" s="27" t="s">
        <v>100</v>
      </c>
      <c r="R3304" s="31">
        <f>VLOOKUP(Q3304,[1]Страна!D$1:F$120,2,FALSE)</f>
        <v>0.03</v>
      </c>
      <c r="S3304" s="32" t="s">
        <v>47</v>
      </c>
      <c r="T3304" s="27" t="str">
        <f>VLOOKUP(S3304,[1]Страна!$A$2:$B$246,2,0)</f>
        <v>РОССИЯ</v>
      </c>
      <c r="W3304" s="34"/>
      <c r="X3304" s="35"/>
      <c r="Y3304" s="35"/>
      <c r="Z3304" s="36"/>
      <c r="AA3304" s="37"/>
      <c r="AB3304" s="38"/>
      <c r="AC3304" s="39"/>
    </row>
    <row r="3305" spans="1:29" ht="10.5" customHeight="1">
      <c r="A3305" s="25">
        <v>217998</v>
      </c>
      <c r="B3305" s="26" t="s">
        <v>4365</v>
      </c>
      <c r="C3305" s="27">
        <v>1</v>
      </c>
      <c r="D3305" s="27" t="s">
        <v>26</v>
      </c>
      <c r="E3305" s="28">
        <v>35508</v>
      </c>
      <c r="F3305" s="28">
        <v>35508</v>
      </c>
      <c r="G3305" s="28">
        <v>1065.24</v>
      </c>
      <c r="H3305" s="28">
        <v>14.6</v>
      </c>
      <c r="I3305" s="28">
        <v>16</v>
      </c>
      <c r="J3305" s="29">
        <v>0.124124</v>
      </c>
      <c r="K3305" s="28">
        <v>14.6</v>
      </c>
      <c r="L3305" s="28">
        <v>16</v>
      </c>
      <c r="M3305" s="29">
        <f t="shared" si="233"/>
        <v>0.124124</v>
      </c>
      <c r="N3305" s="30">
        <v>0</v>
      </c>
      <c r="O3305" s="27">
        <v>85</v>
      </c>
      <c r="P3305" s="27">
        <v>8528</v>
      </c>
      <c r="Q3305" s="27" t="s">
        <v>100</v>
      </c>
      <c r="R3305" s="31">
        <f>VLOOKUP(Q3305,[1]Страна!D$1:F$120,2,FALSE)</f>
        <v>0.03</v>
      </c>
      <c r="S3305" s="32" t="s">
        <v>47</v>
      </c>
      <c r="T3305" s="27" t="str">
        <f>VLOOKUP(S3305,[1]Страна!$A$2:$B$246,2,0)</f>
        <v>РОССИЯ</v>
      </c>
      <c r="W3305" s="34"/>
      <c r="X3305" s="35"/>
      <c r="Y3305" s="35"/>
      <c r="Z3305" s="36"/>
      <c r="AA3305" s="37"/>
      <c r="AB3305" s="38"/>
      <c r="AC3305" s="39"/>
    </row>
    <row r="3306" spans="1:29" ht="10.5" customHeight="1">
      <c r="A3306" s="25">
        <v>218122</v>
      </c>
      <c r="B3306" s="26" t="s">
        <v>4366</v>
      </c>
      <c r="C3306" s="27">
        <v>5</v>
      </c>
      <c r="D3306" s="27" t="s">
        <v>26</v>
      </c>
      <c r="E3306" s="28">
        <v>37251</v>
      </c>
      <c r="F3306" s="28">
        <v>186255</v>
      </c>
      <c r="G3306" s="28">
        <v>5587.65</v>
      </c>
      <c r="H3306" s="28">
        <v>14.6</v>
      </c>
      <c r="I3306" s="28">
        <v>15.7</v>
      </c>
      <c r="J3306" s="29">
        <v>0.1241</v>
      </c>
      <c r="K3306" s="28">
        <v>73</v>
      </c>
      <c r="L3306" s="28">
        <v>78.5</v>
      </c>
      <c r="M3306" s="29">
        <f t="shared" si="233"/>
        <v>0.62050000000000005</v>
      </c>
      <c r="N3306" s="30">
        <v>0</v>
      </c>
      <c r="O3306" s="27">
        <v>85</v>
      </c>
      <c r="P3306" s="27">
        <v>8528</v>
      </c>
      <c r="Q3306" s="27" t="s">
        <v>100</v>
      </c>
      <c r="R3306" s="31">
        <f>VLOOKUP(Q3306,[1]Страна!D$1:F$120,2,FALSE)</f>
        <v>0.03</v>
      </c>
      <c r="S3306" s="32" t="s">
        <v>47</v>
      </c>
      <c r="T3306" s="27" t="str">
        <f>VLOOKUP(S3306,[1]Страна!$A$2:$B$246,2,0)</f>
        <v>РОССИЯ</v>
      </c>
      <c r="W3306" s="34"/>
      <c r="X3306" s="35"/>
      <c r="Y3306" s="35"/>
      <c r="Z3306" s="36"/>
      <c r="AA3306" s="37"/>
      <c r="AB3306" s="38"/>
      <c r="AC3306" s="39"/>
    </row>
    <row r="3307" spans="1:29" ht="10.5" customHeight="1">
      <c r="A3307" s="25">
        <v>218123</v>
      </c>
      <c r="B3307" s="26" t="s">
        <v>4367</v>
      </c>
      <c r="C3307" s="27">
        <v>5</v>
      </c>
      <c r="D3307" s="27" t="s">
        <v>26</v>
      </c>
      <c r="E3307" s="28">
        <v>36388</v>
      </c>
      <c r="F3307" s="28">
        <v>181940</v>
      </c>
      <c r="G3307" s="28">
        <v>5458.2</v>
      </c>
      <c r="H3307" s="28">
        <v>14.6</v>
      </c>
      <c r="I3307" s="28">
        <v>15.7</v>
      </c>
      <c r="J3307" s="29">
        <v>0.127694</v>
      </c>
      <c r="K3307" s="28">
        <v>73</v>
      </c>
      <c r="L3307" s="28">
        <v>78.5</v>
      </c>
      <c r="M3307" s="29">
        <f t="shared" si="233"/>
        <v>0.63846999999999998</v>
      </c>
      <c r="N3307" s="30">
        <v>0</v>
      </c>
      <c r="O3307" s="27">
        <v>85</v>
      </c>
      <c r="P3307" s="27">
        <v>8528</v>
      </c>
      <c r="Q3307" s="27" t="s">
        <v>100</v>
      </c>
      <c r="R3307" s="31">
        <f>VLOOKUP(Q3307,[1]Страна!D$1:F$120,2,FALSE)</f>
        <v>0.03</v>
      </c>
      <c r="S3307" s="32" t="s">
        <v>47</v>
      </c>
      <c r="T3307" s="27" t="str">
        <f>VLOOKUP(S3307,[1]Страна!$A$2:$B$246,2,0)</f>
        <v>РОССИЯ</v>
      </c>
      <c r="W3307" s="34"/>
      <c r="X3307" s="35"/>
      <c r="Y3307" s="35"/>
      <c r="Z3307" s="36"/>
      <c r="AA3307" s="37"/>
      <c r="AB3307" s="38"/>
      <c r="AC3307" s="39"/>
    </row>
    <row r="3308" spans="1:29" ht="10.5" customHeight="1">
      <c r="A3308" s="25">
        <v>231694</v>
      </c>
      <c r="B3308" s="26" t="s">
        <v>4368</v>
      </c>
      <c r="C3308" s="27">
        <v>1</v>
      </c>
      <c r="D3308" s="27" t="s">
        <v>26</v>
      </c>
      <c r="E3308" s="28">
        <v>64143</v>
      </c>
      <c r="F3308" s="28">
        <v>64143</v>
      </c>
      <c r="G3308" s="28">
        <v>1924.29</v>
      </c>
      <c r="H3308" s="28">
        <v>14.5</v>
      </c>
      <c r="I3308" s="28">
        <v>19.2</v>
      </c>
      <c r="J3308" s="29">
        <v>0.1452</v>
      </c>
      <c r="K3308" s="28">
        <v>14.5</v>
      </c>
      <c r="L3308" s="28">
        <v>19.2</v>
      </c>
      <c r="M3308" s="29">
        <f t="shared" si="233"/>
        <v>0.1452</v>
      </c>
      <c r="N3308" s="30">
        <v>0</v>
      </c>
      <c r="O3308" s="27">
        <v>85</v>
      </c>
      <c r="P3308" s="27">
        <v>8528</v>
      </c>
      <c r="Q3308" s="27" t="s">
        <v>100</v>
      </c>
      <c r="R3308" s="31">
        <f>VLOOKUP(Q3308,[1]Страна!D$1:F$120,2,FALSE)</f>
        <v>0.03</v>
      </c>
      <c r="S3308" s="32" t="s">
        <v>28</v>
      </c>
      <c r="T3308" s="27" t="str">
        <f>VLOOKUP(S3308,[1]Страна!$A$2:$B$246,2,0)</f>
        <v>КИТАЙ</v>
      </c>
      <c r="W3308" s="34"/>
      <c r="X3308" s="35"/>
      <c r="Y3308" s="35"/>
      <c r="Z3308" s="36"/>
      <c r="AA3308" s="37"/>
      <c r="AB3308" s="38"/>
      <c r="AC3308" s="39"/>
    </row>
    <row r="3309" spans="1:29" ht="10.5" customHeight="1">
      <c r="A3309" s="25">
        <v>219965</v>
      </c>
      <c r="B3309" s="26" t="s">
        <v>4369</v>
      </c>
      <c r="C3309" s="27">
        <v>1</v>
      </c>
      <c r="D3309" s="27" t="s">
        <v>26</v>
      </c>
      <c r="E3309" s="28">
        <v>38603</v>
      </c>
      <c r="F3309" s="28">
        <v>38603</v>
      </c>
      <c r="G3309" s="28">
        <v>1158.0899999999999</v>
      </c>
      <c r="H3309" s="28">
        <v>13.5</v>
      </c>
      <c r="I3309" s="28">
        <v>17.3</v>
      </c>
      <c r="J3309" s="29">
        <v>0.18720000000000001</v>
      </c>
      <c r="K3309" s="28">
        <v>13.5</v>
      </c>
      <c r="L3309" s="28">
        <v>17.3</v>
      </c>
      <c r="M3309" s="29">
        <f t="shared" si="233"/>
        <v>0.18720000000000001</v>
      </c>
      <c r="N3309" s="30">
        <v>0</v>
      </c>
      <c r="O3309" s="27">
        <v>85</v>
      </c>
      <c r="P3309" s="27">
        <v>8528</v>
      </c>
      <c r="Q3309" s="27" t="s">
        <v>100</v>
      </c>
      <c r="R3309" s="31">
        <f>VLOOKUP(Q3309,[1]Страна!D$1:F$120,2,FALSE)</f>
        <v>0.03</v>
      </c>
      <c r="S3309" s="32" t="s">
        <v>28</v>
      </c>
      <c r="T3309" s="27" t="str">
        <f>VLOOKUP(S3309,[1]Страна!$A$2:$B$246,2,0)</f>
        <v>КИТАЙ</v>
      </c>
      <c r="W3309" s="34"/>
      <c r="X3309" s="35"/>
      <c r="Y3309" s="35"/>
      <c r="Z3309" s="36"/>
      <c r="AA3309" s="37"/>
      <c r="AB3309" s="38"/>
      <c r="AC3309" s="39"/>
    </row>
    <row r="3310" spans="1:29" ht="10.5" customHeight="1">
      <c r="A3310" s="25">
        <v>219974</v>
      </c>
      <c r="B3310" s="26" t="s">
        <v>4370</v>
      </c>
      <c r="C3310" s="27">
        <v>1</v>
      </c>
      <c r="D3310" s="27" t="s">
        <v>26</v>
      </c>
      <c r="E3310" s="28">
        <v>41100</v>
      </c>
      <c r="F3310" s="28">
        <v>41100</v>
      </c>
      <c r="G3310" s="28">
        <v>822</v>
      </c>
      <c r="H3310" s="28">
        <v>17.100000000000001</v>
      </c>
      <c r="I3310" s="28">
        <v>22.3</v>
      </c>
      <c r="J3310" s="29">
        <v>0.15878999999999999</v>
      </c>
      <c r="K3310" s="28">
        <v>17.100000000000001</v>
      </c>
      <c r="L3310" s="28">
        <v>22.3</v>
      </c>
      <c r="M3310" s="29">
        <v>0.15878999999999999</v>
      </c>
      <c r="N3310" s="30">
        <v>8806088280349</v>
      </c>
      <c r="O3310" s="27">
        <v>85</v>
      </c>
      <c r="P3310" s="27">
        <v>8528</v>
      </c>
      <c r="Q3310" s="27" t="s">
        <v>100</v>
      </c>
      <c r="R3310" s="31">
        <f>VLOOKUP(Q3310,[1]Страна!D$1:F$120,2,FALSE)</f>
        <v>0.03</v>
      </c>
      <c r="S3310" s="32" t="s">
        <v>47</v>
      </c>
      <c r="T3310" s="27" t="str">
        <f>VLOOKUP(S3310,[1]Страна!$A$2:$B$246,2,0)</f>
        <v>РОССИЯ</v>
      </c>
      <c r="W3310" s="34"/>
      <c r="X3310" s="35"/>
      <c r="Y3310" s="35"/>
      <c r="Z3310" s="36"/>
      <c r="AA3310" s="37"/>
      <c r="AB3310" s="38"/>
      <c r="AC3310" s="39"/>
    </row>
    <row r="3311" spans="1:29" ht="10.5" customHeight="1">
      <c r="A3311" s="25">
        <v>238435</v>
      </c>
      <c r="B3311" s="26" t="s">
        <v>4371</v>
      </c>
      <c r="C3311" s="27">
        <v>4</v>
      </c>
      <c r="D3311" s="27" t="s">
        <v>26</v>
      </c>
      <c r="E3311" s="28">
        <v>28526</v>
      </c>
      <c r="F3311" s="28">
        <v>114104</v>
      </c>
      <c r="G3311" s="28">
        <v>3423.12</v>
      </c>
      <c r="H3311" s="28">
        <v>14.6</v>
      </c>
      <c r="I3311" s="28">
        <v>14.7</v>
      </c>
      <c r="J3311" s="29">
        <v>0.15959999999999999</v>
      </c>
      <c r="K3311" s="28">
        <v>58.4</v>
      </c>
      <c r="L3311" s="28">
        <v>58.8</v>
      </c>
      <c r="M3311" s="29">
        <v>0.63839999999999997</v>
      </c>
      <c r="N3311" s="30" t="s">
        <v>4372</v>
      </c>
      <c r="O3311" s="27">
        <v>85</v>
      </c>
      <c r="P3311" s="27">
        <v>8528</v>
      </c>
      <c r="Q3311" s="27" t="s">
        <v>100</v>
      </c>
      <c r="R3311" s="31">
        <f>VLOOKUP(Q3311,[1]Страна!D$1:F$120,2,FALSE)</f>
        <v>0.03</v>
      </c>
      <c r="S3311" s="32" t="s">
        <v>28</v>
      </c>
      <c r="T3311" s="27" t="str">
        <f>VLOOKUP(S3311,[1]Страна!$A$2:$B$246,2,0)</f>
        <v>КИТАЙ</v>
      </c>
      <c r="W3311" s="34"/>
      <c r="X3311" s="35"/>
      <c r="Y3311" s="35"/>
      <c r="Z3311" s="36"/>
      <c r="AA3311" s="37"/>
      <c r="AB3311" s="38"/>
      <c r="AC3311" s="39"/>
    </row>
    <row r="3312" spans="1:29" ht="10.5" customHeight="1">
      <c r="A3312" s="25">
        <v>241675</v>
      </c>
      <c r="B3312" s="26" t="s">
        <v>4373</v>
      </c>
      <c r="C3312" s="27">
        <v>2</v>
      </c>
      <c r="D3312" s="27" t="s">
        <v>26</v>
      </c>
      <c r="E3312" s="28">
        <v>33768</v>
      </c>
      <c r="F3312" s="28">
        <v>67536</v>
      </c>
      <c r="G3312" s="28">
        <v>2026.08</v>
      </c>
      <c r="H3312" s="28">
        <v>13.8</v>
      </c>
      <c r="I3312" s="28">
        <v>20</v>
      </c>
      <c r="J3312" s="29">
        <v>0.17463999999999999</v>
      </c>
      <c r="K3312" s="28">
        <v>27.6</v>
      </c>
      <c r="L3312" s="28">
        <v>40</v>
      </c>
      <c r="M3312" s="29">
        <v>0.34927999999999998</v>
      </c>
      <c r="N3312" s="30" t="s">
        <v>4374</v>
      </c>
      <c r="O3312" s="27">
        <v>85</v>
      </c>
      <c r="P3312" s="27">
        <v>8528</v>
      </c>
      <c r="Q3312" s="27" t="s">
        <v>100</v>
      </c>
      <c r="R3312" s="31">
        <f>VLOOKUP(Q3312,[1]Страна!D$1:F$120,2,FALSE)</f>
        <v>0.03</v>
      </c>
      <c r="S3312" s="32" t="s">
        <v>47</v>
      </c>
      <c r="T3312" s="27" t="str">
        <f>VLOOKUP(S3312,[1]Страна!$A$2:$B$246,2,0)</f>
        <v>РОССИЯ</v>
      </c>
      <c r="W3312" s="34"/>
      <c r="X3312" s="35"/>
      <c r="Y3312" s="35"/>
      <c r="Z3312" s="36"/>
      <c r="AA3312" s="37"/>
      <c r="AB3312" s="38"/>
      <c r="AC3312" s="39"/>
    </row>
    <row r="3313" spans="1:29" ht="10.5" customHeight="1">
      <c r="A3313" s="25">
        <v>238878</v>
      </c>
      <c r="B3313" s="26" t="s">
        <v>4375</v>
      </c>
      <c r="C3313" s="27">
        <v>2</v>
      </c>
      <c r="D3313" s="27" t="s">
        <v>26</v>
      </c>
      <c r="E3313" s="28">
        <v>36630</v>
      </c>
      <c r="F3313" s="28">
        <v>73260</v>
      </c>
      <c r="G3313" s="28">
        <v>2197.7999999999997</v>
      </c>
      <c r="H3313" s="28">
        <v>19</v>
      </c>
      <c r="I3313" s="28">
        <v>21.4</v>
      </c>
      <c r="J3313" s="29">
        <v>0.16117000000000001</v>
      </c>
      <c r="K3313" s="28">
        <v>38</v>
      </c>
      <c r="L3313" s="28">
        <v>42.8</v>
      </c>
      <c r="M3313" s="29">
        <v>0.32234000000000002</v>
      </c>
      <c r="N3313" s="30">
        <v>0</v>
      </c>
      <c r="O3313" s="27">
        <v>85</v>
      </c>
      <c r="P3313" s="27">
        <v>8528</v>
      </c>
      <c r="Q3313" s="27" t="s">
        <v>100</v>
      </c>
      <c r="R3313" s="31">
        <f>VLOOKUP(Q3313,[1]Страна!D$1:F$120,2,FALSE)</f>
        <v>0.03</v>
      </c>
      <c r="S3313" s="32" t="s">
        <v>47</v>
      </c>
      <c r="T3313" s="27" t="str">
        <f>VLOOKUP(S3313,[1]Страна!$A$2:$B$246,2,0)</f>
        <v>РОССИЯ</v>
      </c>
      <c r="W3313" s="40"/>
      <c r="X3313" s="35"/>
      <c r="Y3313" s="35"/>
      <c r="Z3313" s="36"/>
      <c r="AA3313" s="37"/>
      <c r="AB3313" s="38"/>
      <c r="AC3313" s="39"/>
    </row>
    <row r="3314" spans="1:29" ht="10.5" customHeight="1">
      <c r="A3314" s="41">
        <v>241773</v>
      </c>
      <c r="B3314" s="42" t="s">
        <v>4376</v>
      </c>
      <c r="C3314" s="43">
        <v>4</v>
      </c>
      <c r="D3314" s="44" t="s">
        <v>26</v>
      </c>
      <c r="E3314" s="45">
        <v>35109</v>
      </c>
      <c r="F3314" s="45">
        <v>140436</v>
      </c>
      <c r="G3314" s="46">
        <v>4213.08</v>
      </c>
      <c r="H3314" s="46">
        <v>12.3</v>
      </c>
      <c r="I3314" s="46">
        <v>15</v>
      </c>
      <c r="J3314" s="47">
        <v>0.18495</v>
      </c>
      <c r="K3314" s="46">
        <v>49.2</v>
      </c>
      <c r="L3314" s="46">
        <v>60</v>
      </c>
      <c r="M3314" s="47">
        <v>0.73980000000000001</v>
      </c>
      <c r="N3314" s="48" t="s">
        <v>4377</v>
      </c>
      <c r="O3314" s="49">
        <v>85</v>
      </c>
      <c r="P3314" s="49">
        <v>8528</v>
      </c>
      <c r="Q3314" s="49" t="s">
        <v>100</v>
      </c>
      <c r="R3314" s="50">
        <v>0.03</v>
      </c>
      <c r="S3314" s="51" t="s">
        <v>47</v>
      </c>
      <c r="T3314" s="27" t="str">
        <f>VLOOKUP(S3314,[1]Страна!$A$2:$B$246,2,0)</f>
        <v>РОССИЯ</v>
      </c>
      <c r="W3314" s="34"/>
      <c r="X3314" s="35"/>
      <c r="Y3314" s="35"/>
      <c r="Z3314" s="36"/>
      <c r="AA3314" s="37"/>
      <c r="AB3314" s="38"/>
      <c r="AC3314" s="39"/>
    </row>
    <row r="3315" spans="1:29" ht="10.5" customHeight="1">
      <c r="A3315" s="41">
        <v>237341</v>
      </c>
      <c r="B3315" s="42" t="s">
        <v>4378</v>
      </c>
      <c r="C3315" s="43">
        <v>2</v>
      </c>
      <c r="D3315" s="44" t="s">
        <v>26</v>
      </c>
      <c r="E3315" s="45">
        <v>42400</v>
      </c>
      <c r="F3315" s="45">
        <v>84800</v>
      </c>
      <c r="G3315" s="46">
        <v>2544</v>
      </c>
      <c r="H3315" s="46">
        <v>19</v>
      </c>
      <c r="I3315" s="46">
        <v>21.4</v>
      </c>
      <c r="J3315" s="47">
        <v>0.166878</v>
      </c>
      <c r="K3315" s="46">
        <v>38</v>
      </c>
      <c r="L3315" s="46">
        <v>42.8</v>
      </c>
      <c r="M3315" s="47">
        <v>0.333756</v>
      </c>
      <c r="N3315" s="48" t="s">
        <v>4379</v>
      </c>
      <c r="O3315" s="49">
        <v>85</v>
      </c>
      <c r="P3315" s="49">
        <v>8528</v>
      </c>
      <c r="Q3315" s="49" t="s">
        <v>100</v>
      </c>
      <c r="R3315" s="50">
        <v>0.03</v>
      </c>
      <c r="S3315" s="51" t="s">
        <v>47</v>
      </c>
      <c r="T3315" s="27" t="str">
        <f>VLOOKUP(S3315,[1]Страна!$A$2:$B$246,2,0)</f>
        <v>РОССИЯ</v>
      </c>
      <c r="W3315" s="40"/>
      <c r="X3315" s="35"/>
      <c r="Y3315" s="35"/>
      <c r="Z3315" s="36"/>
      <c r="AA3315" s="37"/>
      <c r="AB3315" s="38"/>
      <c r="AC3315" s="39"/>
    </row>
    <row r="3316" spans="1:29" ht="10.5" customHeight="1">
      <c r="A3316" s="25">
        <v>223076</v>
      </c>
      <c r="B3316" s="26" t="s">
        <v>4380</v>
      </c>
      <c r="C3316" s="27">
        <v>1</v>
      </c>
      <c r="D3316" s="27" t="s">
        <v>26</v>
      </c>
      <c r="E3316" s="28">
        <v>31741</v>
      </c>
      <c r="F3316" s="28">
        <v>31741</v>
      </c>
      <c r="G3316" s="28">
        <v>952.23</v>
      </c>
      <c r="H3316" s="28">
        <v>12.8</v>
      </c>
      <c r="I3316" s="28">
        <v>14</v>
      </c>
      <c r="J3316" s="29">
        <v>0.142898</v>
      </c>
      <c r="K3316" s="28">
        <v>12.8</v>
      </c>
      <c r="L3316" s="28">
        <v>14</v>
      </c>
      <c r="M3316" s="29">
        <f t="shared" ref="M3316:M3324" si="234">C3316*J3316</f>
        <v>0.142898</v>
      </c>
      <c r="N3316" s="30">
        <v>0</v>
      </c>
      <c r="O3316" s="27">
        <v>85</v>
      </c>
      <c r="P3316" s="27">
        <v>8528</v>
      </c>
      <c r="Q3316" s="27" t="s">
        <v>100</v>
      </c>
      <c r="R3316" s="31">
        <f>VLOOKUP(Q3316,[1]Страна!D$1:F$120,2,FALSE)</f>
        <v>0.03</v>
      </c>
      <c r="S3316" s="32" t="s">
        <v>47</v>
      </c>
      <c r="T3316" s="27" t="str">
        <f>VLOOKUP(S3316,[1]Страна!$A$2:$B$246,2,0)</f>
        <v>РОССИЯ</v>
      </c>
      <c r="W3316" s="40"/>
      <c r="X3316" s="35"/>
      <c r="Y3316" s="35"/>
      <c r="Z3316" s="36"/>
      <c r="AA3316" s="37"/>
      <c r="AB3316" s="38"/>
      <c r="AC3316" s="39"/>
    </row>
    <row r="3317" spans="1:29" ht="10.5" customHeight="1">
      <c r="A3317" s="25">
        <v>74455</v>
      </c>
      <c r="B3317" s="26" t="s">
        <v>4381</v>
      </c>
      <c r="C3317" s="27">
        <v>1</v>
      </c>
      <c r="D3317" s="27" t="s">
        <v>26</v>
      </c>
      <c r="E3317" s="28">
        <v>52989</v>
      </c>
      <c r="F3317" s="28">
        <v>52989</v>
      </c>
      <c r="G3317" s="28">
        <v>1589.6699999999998</v>
      </c>
      <c r="H3317" s="28">
        <v>16.7</v>
      </c>
      <c r="I3317" s="28">
        <v>19</v>
      </c>
      <c r="J3317" s="29">
        <v>0.17982000000000001</v>
      </c>
      <c r="K3317" s="28">
        <v>16.7</v>
      </c>
      <c r="L3317" s="28">
        <v>19</v>
      </c>
      <c r="M3317" s="29">
        <f t="shared" si="234"/>
        <v>0.17982000000000001</v>
      </c>
      <c r="N3317" s="30">
        <v>0</v>
      </c>
      <c r="O3317" s="27">
        <v>85</v>
      </c>
      <c r="P3317" s="27">
        <v>8528</v>
      </c>
      <c r="Q3317" s="27" t="s">
        <v>100</v>
      </c>
      <c r="R3317" s="31">
        <f>VLOOKUP(Q3317,[1]Страна!D$1:F$120,2,FALSE)</f>
        <v>0.03</v>
      </c>
      <c r="S3317" s="32" t="s">
        <v>47</v>
      </c>
      <c r="T3317" s="27" t="str">
        <f>VLOOKUP(S3317,[1]Страна!$A$2:$B$246,2,0)</f>
        <v>РОССИЯ</v>
      </c>
      <c r="W3317" s="34"/>
      <c r="X3317" s="35"/>
      <c r="Y3317" s="35"/>
      <c r="Z3317" s="36"/>
      <c r="AA3317" s="37"/>
      <c r="AB3317" s="38"/>
      <c r="AC3317" s="39"/>
    </row>
    <row r="3318" spans="1:29" ht="10.5" customHeight="1">
      <c r="A3318" s="25">
        <v>74456</v>
      </c>
      <c r="B3318" s="26" t="s">
        <v>4382</v>
      </c>
      <c r="C3318" s="27">
        <v>1</v>
      </c>
      <c r="D3318" s="27" t="s">
        <v>26</v>
      </c>
      <c r="E3318" s="28">
        <v>54442</v>
      </c>
      <c r="F3318" s="28">
        <v>54442</v>
      </c>
      <c r="G3318" s="28">
        <v>1633.26</v>
      </c>
      <c r="H3318" s="28">
        <v>16.7</v>
      </c>
      <c r="I3318" s="28">
        <v>19</v>
      </c>
      <c r="J3318" s="29">
        <v>0.17982000000000001</v>
      </c>
      <c r="K3318" s="28">
        <v>16.7</v>
      </c>
      <c r="L3318" s="28">
        <v>19</v>
      </c>
      <c r="M3318" s="29">
        <f t="shared" si="234"/>
        <v>0.17982000000000001</v>
      </c>
      <c r="N3318" s="30">
        <v>0</v>
      </c>
      <c r="O3318" s="27">
        <v>85</v>
      </c>
      <c r="P3318" s="27">
        <v>8528</v>
      </c>
      <c r="Q3318" s="27" t="s">
        <v>100</v>
      </c>
      <c r="R3318" s="31">
        <f>VLOOKUP(Q3318,[1]Страна!D$1:F$120,2,FALSE)</f>
        <v>0.03</v>
      </c>
      <c r="S3318" s="32" t="s">
        <v>47</v>
      </c>
      <c r="T3318" s="27" t="str">
        <f>VLOOKUP(S3318,[1]Страна!$A$2:$B$246,2,0)</f>
        <v>РОССИЯ</v>
      </c>
      <c r="W3318" s="34"/>
      <c r="X3318" s="35"/>
      <c r="Y3318" s="35"/>
      <c r="Z3318" s="36"/>
      <c r="AA3318" s="37"/>
      <c r="AB3318" s="38"/>
      <c r="AC3318" s="39"/>
    </row>
    <row r="3319" spans="1:29" ht="10.5" customHeight="1">
      <c r="A3319" s="25">
        <v>182954</v>
      </c>
      <c r="B3319" s="26" t="s">
        <v>4383</v>
      </c>
      <c r="C3319" s="27">
        <v>1</v>
      </c>
      <c r="D3319" s="27" t="s">
        <v>26</v>
      </c>
      <c r="E3319" s="28">
        <v>70902</v>
      </c>
      <c r="F3319" s="28">
        <v>70902</v>
      </c>
      <c r="G3319" s="28">
        <v>2127.06</v>
      </c>
      <c r="H3319" s="28">
        <v>17.7</v>
      </c>
      <c r="I3319" s="28">
        <v>19</v>
      </c>
      <c r="J3319" s="29">
        <v>0.19180800000000001</v>
      </c>
      <c r="K3319" s="28">
        <v>17.7</v>
      </c>
      <c r="L3319" s="28">
        <v>19</v>
      </c>
      <c r="M3319" s="29">
        <f t="shared" si="234"/>
        <v>0.19180800000000001</v>
      </c>
      <c r="N3319" s="30"/>
      <c r="O3319" s="27">
        <v>85</v>
      </c>
      <c r="P3319" s="27">
        <v>8528</v>
      </c>
      <c r="Q3319" s="27" t="s">
        <v>100</v>
      </c>
      <c r="R3319" s="31">
        <f>VLOOKUP(Q3319,[1]Страна!D$1:F$120,2,FALSE)</f>
        <v>0.03</v>
      </c>
      <c r="S3319" s="32" t="s">
        <v>47</v>
      </c>
      <c r="T3319" s="27" t="str">
        <f>VLOOKUP(S3319,[1]Страна!$A$2:$B$246,2,0)</f>
        <v>РОССИЯ</v>
      </c>
      <c r="W3319" s="34"/>
      <c r="X3319" s="35"/>
      <c r="Y3319" s="35"/>
      <c r="Z3319" s="36"/>
      <c r="AA3319" s="37"/>
      <c r="AB3319" s="38"/>
      <c r="AC3319" s="39"/>
    </row>
    <row r="3320" spans="1:29" ht="10.5" customHeight="1">
      <c r="A3320" s="25">
        <v>74465</v>
      </c>
      <c r="B3320" s="26" t="s">
        <v>4384</v>
      </c>
      <c r="C3320" s="27">
        <v>1</v>
      </c>
      <c r="D3320" s="27" t="s">
        <v>26</v>
      </c>
      <c r="E3320" s="28">
        <v>83786</v>
      </c>
      <c r="F3320" s="28">
        <v>83786</v>
      </c>
      <c r="G3320" s="28">
        <v>2513.58</v>
      </c>
      <c r="H3320" s="28">
        <v>19.100000000000001</v>
      </c>
      <c r="I3320" s="28">
        <v>22</v>
      </c>
      <c r="J3320" s="29">
        <v>0.2261</v>
      </c>
      <c r="K3320" s="28">
        <v>19.100000000000001</v>
      </c>
      <c r="L3320" s="28">
        <v>22</v>
      </c>
      <c r="M3320" s="29">
        <f t="shared" si="234"/>
        <v>0.2261</v>
      </c>
      <c r="N3320" s="30">
        <v>0</v>
      </c>
      <c r="O3320" s="27">
        <v>85</v>
      </c>
      <c r="P3320" s="27">
        <v>8528</v>
      </c>
      <c r="Q3320" s="27" t="s">
        <v>100</v>
      </c>
      <c r="R3320" s="31">
        <f>VLOOKUP(Q3320,[1]Страна!D$1:F$120,2,FALSE)</f>
        <v>0.03</v>
      </c>
      <c r="S3320" s="32" t="s">
        <v>47</v>
      </c>
      <c r="T3320" s="27" t="str">
        <f>VLOOKUP(S3320,[1]Страна!$A$2:$B$246,2,0)</f>
        <v>РОССИЯ</v>
      </c>
      <c r="W3320" s="34"/>
      <c r="X3320" s="35"/>
      <c r="Y3320" s="35"/>
      <c r="Z3320" s="36"/>
      <c r="AA3320" s="37"/>
      <c r="AB3320" s="38"/>
      <c r="AC3320" s="39"/>
    </row>
    <row r="3321" spans="1:29" ht="10.5" customHeight="1">
      <c r="A3321" s="25">
        <v>218124</v>
      </c>
      <c r="B3321" s="26" t="s">
        <v>4385</v>
      </c>
      <c r="C3321" s="27">
        <v>1</v>
      </c>
      <c r="D3321" s="27" t="s">
        <v>26</v>
      </c>
      <c r="E3321" s="28">
        <v>42189</v>
      </c>
      <c r="F3321" s="28">
        <v>42189</v>
      </c>
      <c r="G3321" s="28">
        <v>1265.67</v>
      </c>
      <c r="H3321" s="28">
        <v>17.600000000000001</v>
      </c>
      <c r="I3321" s="28">
        <v>18.5</v>
      </c>
      <c r="J3321" s="29">
        <v>0.15762599999999999</v>
      </c>
      <c r="K3321" s="28">
        <v>17.600000000000001</v>
      </c>
      <c r="L3321" s="28">
        <v>18.5</v>
      </c>
      <c r="M3321" s="29">
        <f t="shared" si="234"/>
        <v>0.15762599999999999</v>
      </c>
      <c r="N3321" s="30">
        <v>0</v>
      </c>
      <c r="O3321" s="27">
        <v>85</v>
      </c>
      <c r="P3321" s="27">
        <v>8528</v>
      </c>
      <c r="Q3321" s="27" t="s">
        <v>100</v>
      </c>
      <c r="R3321" s="31">
        <f>VLOOKUP(Q3321,[1]Страна!D$1:F$120,2,FALSE)</f>
        <v>0.03</v>
      </c>
      <c r="S3321" s="32" t="s">
        <v>47</v>
      </c>
      <c r="T3321" s="27" t="str">
        <f>VLOOKUP(S3321,[1]Страна!$A$2:$B$246,2,0)</f>
        <v>РОССИЯ</v>
      </c>
      <c r="W3321" s="34"/>
      <c r="X3321" s="35"/>
      <c r="Y3321" s="35"/>
      <c r="Z3321" s="36"/>
      <c r="AA3321" s="37"/>
      <c r="AB3321" s="38"/>
      <c r="AC3321" s="39"/>
    </row>
    <row r="3322" spans="1:29" ht="10.5" customHeight="1">
      <c r="A3322" s="25">
        <v>219967</v>
      </c>
      <c r="B3322" s="26" t="s">
        <v>4386</v>
      </c>
      <c r="C3322" s="27">
        <v>1</v>
      </c>
      <c r="D3322" s="27" t="s">
        <v>26</v>
      </c>
      <c r="E3322" s="28">
        <v>44389</v>
      </c>
      <c r="F3322" s="28">
        <v>44389</v>
      </c>
      <c r="G3322" s="28">
        <v>1331.6699999999998</v>
      </c>
      <c r="H3322" s="28">
        <v>17.100000000000001</v>
      </c>
      <c r="I3322" s="28">
        <v>23.1</v>
      </c>
      <c r="J3322" s="29">
        <v>0.13844999999999999</v>
      </c>
      <c r="K3322" s="28">
        <v>17.100000000000001</v>
      </c>
      <c r="L3322" s="28">
        <v>23.1</v>
      </c>
      <c r="M3322" s="29">
        <f t="shared" si="234"/>
        <v>0.13844999999999999</v>
      </c>
      <c r="N3322" s="30">
        <v>0</v>
      </c>
      <c r="O3322" s="27">
        <v>85</v>
      </c>
      <c r="P3322" s="27">
        <v>8528</v>
      </c>
      <c r="Q3322" s="27" t="s">
        <v>100</v>
      </c>
      <c r="R3322" s="31">
        <f>VLOOKUP(Q3322,[1]Страна!D$1:F$120,2,FALSE)</f>
        <v>0.03</v>
      </c>
      <c r="S3322" s="32" t="s">
        <v>47</v>
      </c>
      <c r="T3322" s="27" t="str">
        <f>VLOOKUP(S3322,[1]Страна!$A$2:$B$246,2,0)</f>
        <v>РОССИЯ</v>
      </c>
      <c r="W3322" s="34"/>
      <c r="X3322" s="35"/>
      <c r="Y3322" s="35"/>
      <c r="Z3322" s="36"/>
      <c r="AA3322" s="37"/>
      <c r="AB3322" s="38"/>
      <c r="AC3322" s="39"/>
    </row>
    <row r="3323" spans="1:29" ht="10.5" customHeight="1">
      <c r="A3323" s="25">
        <v>217458</v>
      </c>
      <c r="B3323" s="26" t="s">
        <v>4387</v>
      </c>
      <c r="C3323" s="27">
        <v>1</v>
      </c>
      <c r="D3323" s="27" t="s">
        <v>26</v>
      </c>
      <c r="E3323" s="28">
        <v>45851</v>
      </c>
      <c r="F3323" s="28">
        <v>45851</v>
      </c>
      <c r="G3323" s="28">
        <v>1375.53</v>
      </c>
      <c r="H3323" s="28">
        <v>16</v>
      </c>
      <c r="I3323" s="28">
        <v>22.3</v>
      </c>
      <c r="J3323" s="29">
        <v>0.17680000000000001</v>
      </c>
      <c r="K3323" s="28">
        <v>16</v>
      </c>
      <c r="L3323" s="28">
        <v>22.3</v>
      </c>
      <c r="M3323" s="29">
        <f t="shared" si="234"/>
        <v>0.17680000000000001</v>
      </c>
      <c r="N3323" s="30">
        <v>0</v>
      </c>
      <c r="O3323" s="27">
        <v>85</v>
      </c>
      <c r="P3323" s="27">
        <v>8528</v>
      </c>
      <c r="Q3323" s="27" t="s">
        <v>100</v>
      </c>
      <c r="R3323" s="31">
        <f>VLOOKUP(Q3323,[1]Страна!D$1:F$120,2,FALSE)</f>
        <v>0.03</v>
      </c>
      <c r="S3323" s="32" t="s">
        <v>47</v>
      </c>
      <c r="T3323" s="27" t="str">
        <f>VLOOKUP(S3323,[1]Страна!$A$2:$B$246,2,0)</f>
        <v>РОССИЯ</v>
      </c>
      <c r="W3323" s="34"/>
      <c r="X3323" s="35"/>
      <c r="Y3323" s="35"/>
      <c r="Z3323" s="36"/>
      <c r="AA3323" s="37"/>
      <c r="AB3323" s="38"/>
      <c r="AC3323" s="39"/>
    </row>
    <row r="3324" spans="1:29" ht="10.5" customHeight="1">
      <c r="A3324" s="25">
        <v>219968</v>
      </c>
      <c r="B3324" s="26" t="s">
        <v>4388</v>
      </c>
      <c r="C3324" s="27">
        <v>1</v>
      </c>
      <c r="D3324" s="27" t="s">
        <v>26</v>
      </c>
      <c r="E3324" s="28">
        <v>58034</v>
      </c>
      <c r="F3324" s="28">
        <v>58034</v>
      </c>
      <c r="G3324" s="28">
        <v>1741.02</v>
      </c>
      <c r="H3324" s="28">
        <v>17.2</v>
      </c>
      <c r="I3324" s="28">
        <v>23.4</v>
      </c>
      <c r="J3324" s="29">
        <v>0.22120000000000001</v>
      </c>
      <c r="K3324" s="28">
        <v>17.2</v>
      </c>
      <c r="L3324" s="28">
        <v>23.4</v>
      </c>
      <c r="M3324" s="29">
        <f t="shared" si="234"/>
        <v>0.22120000000000001</v>
      </c>
      <c r="N3324" s="30">
        <v>0</v>
      </c>
      <c r="O3324" s="27">
        <v>85</v>
      </c>
      <c r="P3324" s="27">
        <v>8528</v>
      </c>
      <c r="Q3324" s="27" t="s">
        <v>100</v>
      </c>
      <c r="R3324" s="31">
        <f>VLOOKUP(Q3324,[1]Страна!D$1:F$120,2,FALSE)</f>
        <v>0.03</v>
      </c>
      <c r="S3324" s="32" t="s">
        <v>47</v>
      </c>
      <c r="T3324" s="27" t="str">
        <f>VLOOKUP(S3324,[1]Страна!$A$2:$B$246,2,0)</f>
        <v>РОССИЯ</v>
      </c>
      <c r="W3324" s="34"/>
      <c r="X3324" s="35"/>
      <c r="Y3324" s="35"/>
      <c r="Z3324" s="36"/>
      <c r="AA3324" s="37"/>
      <c r="AB3324" s="38"/>
      <c r="AC3324" s="39"/>
    </row>
    <row r="3325" spans="1:29" ht="10.5" customHeight="1">
      <c r="A3325" s="25">
        <v>231875</v>
      </c>
      <c r="B3325" s="26" t="s">
        <v>4389</v>
      </c>
      <c r="C3325" s="27">
        <v>1</v>
      </c>
      <c r="D3325" s="27" t="s">
        <v>26</v>
      </c>
      <c r="E3325" s="28">
        <v>60474</v>
      </c>
      <c r="F3325" s="28">
        <v>60474</v>
      </c>
      <c r="G3325" s="28">
        <v>1814.22</v>
      </c>
      <c r="H3325" s="28">
        <v>20</v>
      </c>
      <c r="I3325" s="28">
        <v>25.6</v>
      </c>
      <c r="J3325" s="29">
        <v>0.19991999999999999</v>
      </c>
      <c r="K3325" s="28">
        <v>20</v>
      </c>
      <c r="L3325" s="28">
        <v>25.6</v>
      </c>
      <c r="M3325" s="29">
        <v>0.19991999999999999</v>
      </c>
      <c r="N3325" s="30">
        <v>0</v>
      </c>
      <c r="O3325" s="27">
        <v>85</v>
      </c>
      <c r="P3325" s="27">
        <v>8528</v>
      </c>
      <c r="Q3325" s="27" t="s">
        <v>100</v>
      </c>
      <c r="R3325" s="31">
        <f>VLOOKUP(Q3325,[1]Страна!D$1:F$120,2,FALSE)</f>
        <v>0.03</v>
      </c>
      <c r="S3325" s="32" t="s">
        <v>47</v>
      </c>
      <c r="T3325" s="27" t="str">
        <f>VLOOKUP(S3325,[1]Страна!$A$2:$B$246,2,0)</f>
        <v>РОССИЯ</v>
      </c>
      <c r="W3325" s="34"/>
      <c r="X3325" s="35"/>
      <c r="Y3325" s="35"/>
      <c r="Z3325" s="36"/>
      <c r="AA3325" s="37"/>
      <c r="AB3325" s="38"/>
      <c r="AC3325" s="39"/>
    </row>
    <row r="3326" spans="1:29" ht="10.5" customHeight="1">
      <c r="A3326" s="25">
        <v>238879</v>
      </c>
      <c r="B3326" s="26" t="s">
        <v>4390</v>
      </c>
      <c r="C3326" s="27">
        <v>2</v>
      </c>
      <c r="D3326" s="27" t="s">
        <v>26</v>
      </c>
      <c r="E3326" s="28">
        <v>45140</v>
      </c>
      <c r="F3326" s="28">
        <v>90280</v>
      </c>
      <c r="G3326" s="28">
        <v>2708.4</v>
      </c>
      <c r="H3326" s="28">
        <v>20</v>
      </c>
      <c r="I3326" s="28">
        <v>21</v>
      </c>
      <c r="J3326" s="29">
        <v>0.12512999999999999</v>
      </c>
      <c r="K3326" s="28">
        <v>40</v>
      </c>
      <c r="L3326" s="28">
        <v>42</v>
      </c>
      <c r="M3326" s="29">
        <v>0.25025999999999998</v>
      </c>
      <c r="N3326" s="30" t="s">
        <v>4391</v>
      </c>
      <c r="O3326" s="27">
        <v>85</v>
      </c>
      <c r="P3326" s="27">
        <v>8528</v>
      </c>
      <c r="Q3326" s="27" t="s">
        <v>100</v>
      </c>
      <c r="R3326" s="31">
        <f>VLOOKUP(Q3326,[1]Страна!D$1:F$120,2,FALSE)</f>
        <v>0.03</v>
      </c>
      <c r="S3326" s="32" t="s">
        <v>47</v>
      </c>
      <c r="T3326" s="27" t="str">
        <f>VLOOKUP(S3326,[1]Страна!$A$2:$B$246,2,0)</f>
        <v>РОССИЯ</v>
      </c>
      <c r="W3326" s="34"/>
      <c r="X3326" s="35"/>
      <c r="Y3326" s="35"/>
      <c r="Z3326" s="36"/>
      <c r="AA3326" s="37"/>
      <c r="AB3326" s="38"/>
      <c r="AC3326" s="39"/>
    </row>
    <row r="3327" spans="1:29" ht="10.5" customHeight="1">
      <c r="A3327" s="25">
        <v>237393</v>
      </c>
      <c r="B3327" s="26" t="s">
        <v>4392</v>
      </c>
      <c r="C3327" s="27">
        <v>1</v>
      </c>
      <c r="D3327" s="27" t="s">
        <v>26</v>
      </c>
      <c r="E3327" s="28">
        <v>50871</v>
      </c>
      <c r="F3327" s="28">
        <v>50871</v>
      </c>
      <c r="G3327" s="28">
        <v>1526.1299999999999</v>
      </c>
      <c r="H3327" s="28">
        <v>19</v>
      </c>
      <c r="I3327" s="28">
        <v>21.7</v>
      </c>
      <c r="J3327" s="29">
        <v>0.266596</v>
      </c>
      <c r="K3327" s="28">
        <v>19</v>
      </c>
      <c r="L3327" s="28">
        <v>21.7</v>
      </c>
      <c r="M3327" s="29">
        <v>0.266596</v>
      </c>
      <c r="N3327" s="30" t="s">
        <v>4393</v>
      </c>
      <c r="O3327" s="27">
        <v>85</v>
      </c>
      <c r="P3327" s="27">
        <v>8528</v>
      </c>
      <c r="Q3327" s="27" t="s">
        <v>100</v>
      </c>
      <c r="R3327" s="31">
        <f>VLOOKUP(Q3327,[1]Страна!D$1:F$120,2,FALSE)</f>
        <v>0.03</v>
      </c>
      <c r="S3327" s="32" t="s">
        <v>47</v>
      </c>
      <c r="T3327" s="27" t="str">
        <f>VLOOKUP(S3327,[1]Страна!$A$2:$B$246,2,0)</f>
        <v>РОССИЯ</v>
      </c>
      <c r="W3327" s="34"/>
      <c r="X3327" s="35"/>
      <c r="Y3327" s="35"/>
      <c r="Z3327" s="36"/>
      <c r="AA3327" s="37"/>
      <c r="AB3327" s="38"/>
      <c r="AC3327" s="39"/>
    </row>
    <row r="3328" spans="1:29" ht="10.5" customHeight="1">
      <c r="A3328" s="25">
        <v>74458</v>
      </c>
      <c r="B3328" s="26" t="s">
        <v>4394</v>
      </c>
      <c r="C3328" s="27">
        <v>1</v>
      </c>
      <c r="D3328" s="27" t="s">
        <v>26</v>
      </c>
      <c r="E3328" s="28">
        <v>72808</v>
      </c>
      <c r="F3328" s="28">
        <v>72808</v>
      </c>
      <c r="G3328" s="28">
        <v>2184.2399999999998</v>
      </c>
      <c r="H3328" s="28">
        <v>25.6</v>
      </c>
      <c r="I3328" s="28">
        <v>32</v>
      </c>
      <c r="J3328" s="29">
        <v>0.28123199999999998</v>
      </c>
      <c r="K3328" s="28">
        <v>25.6</v>
      </c>
      <c r="L3328" s="28">
        <v>38</v>
      </c>
      <c r="M3328" s="29">
        <f t="shared" ref="M3328:M3338" si="235">C3328*J3328</f>
        <v>0.28123199999999998</v>
      </c>
      <c r="N3328" s="30">
        <v>0</v>
      </c>
      <c r="O3328" s="27">
        <v>85</v>
      </c>
      <c r="P3328" s="27">
        <v>8528</v>
      </c>
      <c r="Q3328" s="27" t="s">
        <v>100</v>
      </c>
      <c r="R3328" s="31">
        <f>VLOOKUP(Q3328,[1]Страна!D$1:F$120,2,FALSE)</f>
        <v>0.03</v>
      </c>
      <c r="S3328" s="32" t="s">
        <v>47</v>
      </c>
      <c r="T3328" s="27" t="str">
        <f>VLOOKUP(S3328,[1]Страна!$A$2:$B$246,2,0)</f>
        <v>РОССИЯ</v>
      </c>
      <c r="W3328" s="34"/>
      <c r="X3328" s="35"/>
      <c r="Y3328" s="35"/>
      <c r="Z3328" s="36"/>
      <c r="AA3328" s="37"/>
      <c r="AB3328" s="38"/>
      <c r="AC3328" s="39"/>
    </row>
    <row r="3329" spans="1:29" ht="10.5" customHeight="1">
      <c r="A3329" s="25">
        <v>219971</v>
      </c>
      <c r="B3329" s="26" t="s">
        <v>4395</v>
      </c>
      <c r="C3329" s="27">
        <v>1</v>
      </c>
      <c r="D3329" s="27" t="s">
        <v>26</v>
      </c>
      <c r="E3329" s="28">
        <v>87449</v>
      </c>
      <c r="F3329" s="28">
        <v>87449</v>
      </c>
      <c r="G3329" s="28">
        <v>2623.47</v>
      </c>
      <c r="H3329" s="28">
        <v>22.9</v>
      </c>
      <c r="I3329" s="28">
        <v>29.7</v>
      </c>
      <c r="J3329" s="29">
        <v>0.24510000000000001</v>
      </c>
      <c r="K3329" s="28">
        <v>22.9</v>
      </c>
      <c r="L3329" s="28">
        <v>29.7</v>
      </c>
      <c r="M3329" s="29">
        <f t="shared" si="235"/>
        <v>0.24510000000000001</v>
      </c>
      <c r="N3329" s="30">
        <v>0</v>
      </c>
      <c r="O3329" s="27">
        <v>85</v>
      </c>
      <c r="P3329" s="27">
        <v>8528</v>
      </c>
      <c r="Q3329" s="27" t="s">
        <v>100</v>
      </c>
      <c r="R3329" s="31">
        <f>VLOOKUP(Q3329,[1]Страна!D$1:F$120,2,FALSE)</f>
        <v>0.03</v>
      </c>
      <c r="S3329" s="32" t="s">
        <v>47</v>
      </c>
      <c r="T3329" s="27" t="str">
        <f>VLOOKUP(S3329,[1]Страна!$A$2:$B$246,2,0)</f>
        <v>РОССИЯ</v>
      </c>
      <c r="W3329" s="34"/>
      <c r="X3329" s="35"/>
      <c r="Y3329" s="35"/>
      <c r="Z3329" s="36"/>
      <c r="AA3329" s="37"/>
      <c r="AB3329" s="38"/>
      <c r="AC3329" s="39"/>
    </row>
    <row r="3330" spans="1:29" ht="10.5" customHeight="1">
      <c r="A3330" s="25" t="s">
        <v>4396</v>
      </c>
      <c r="B3330" s="26" t="s">
        <v>4397</v>
      </c>
      <c r="C3330" s="27">
        <v>20</v>
      </c>
      <c r="D3330" s="27" t="s">
        <v>220</v>
      </c>
      <c r="E3330" s="28">
        <v>16600</v>
      </c>
      <c r="F3330" s="28">
        <v>332000</v>
      </c>
      <c r="G3330" s="28"/>
      <c r="H3330" s="28">
        <v>8</v>
      </c>
      <c r="I3330" s="28">
        <v>11</v>
      </c>
      <c r="J3330" s="29">
        <v>0.120156</v>
      </c>
      <c r="K3330" s="28"/>
      <c r="L3330" s="28"/>
      <c r="M3330" s="29">
        <f t="shared" si="235"/>
        <v>2.4031199999999999</v>
      </c>
      <c r="N3330" s="30"/>
      <c r="O3330" s="27">
        <v>85</v>
      </c>
      <c r="P3330" s="27">
        <v>8528</v>
      </c>
      <c r="Q3330" s="27" t="s">
        <v>100</v>
      </c>
      <c r="R3330" s="31">
        <f>VLOOKUP(Q3330,[1]Страна!D$1:F$120,2,FALSE)</f>
        <v>0.03</v>
      </c>
      <c r="S3330" s="32" t="s">
        <v>47</v>
      </c>
      <c r="T3330" s="27" t="str">
        <f>VLOOKUP(S3330,[1]Страна!$A$2:$B$246,2,0)</f>
        <v>РОССИЯ</v>
      </c>
      <c r="W3330" s="34"/>
      <c r="X3330" s="35"/>
      <c r="Y3330" s="35"/>
      <c r="Z3330" s="36"/>
      <c r="AA3330" s="37"/>
      <c r="AB3330" s="38"/>
      <c r="AC3330" s="39"/>
    </row>
    <row r="3331" spans="1:29" ht="10.5" customHeight="1">
      <c r="A3331" s="25" t="s">
        <v>4398</v>
      </c>
      <c r="B3331" s="26" t="s">
        <v>4399</v>
      </c>
      <c r="C3331" s="27">
        <v>5</v>
      </c>
      <c r="D3331" s="27" t="s">
        <v>220</v>
      </c>
      <c r="E3331" s="28">
        <v>16400</v>
      </c>
      <c r="F3331" s="28">
        <v>82000</v>
      </c>
      <c r="G3331" s="28"/>
      <c r="H3331" s="28">
        <v>8</v>
      </c>
      <c r="I3331" s="28">
        <v>11</v>
      </c>
      <c r="J3331" s="29">
        <v>0.120156</v>
      </c>
      <c r="K3331" s="28"/>
      <c r="L3331" s="28"/>
      <c r="M3331" s="29">
        <f t="shared" si="235"/>
        <v>0.60077999999999998</v>
      </c>
      <c r="N3331" s="30"/>
      <c r="O3331" s="27">
        <v>85</v>
      </c>
      <c r="P3331" s="27">
        <v>8528</v>
      </c>
      <c r="Q3331" s="27" t="s">
        <v>100</v>
      </c>
      <c r="R3331" s="31">
        <f>VLOOKUP(Q3331,[1]Страна!D$1:F$120,2,FALSE)</f>
        <v>0.03</v>
      </c>
      <c r="S3331" s="32" t="s">
        <v>47</v>
      </c>
      <c r="T3331" s="27" t="str">
        <f>VLOOKUP(S3331,[1]Страна!$A$2:$B$246,2,0)</f>
        <v>РОССИЯ</v>
      </c>
      <c r="W3331" s="34"/>
      <c r="X3331" s="35"/>
      <c r="Y3331" s="35"/>
      <c r="Z3331" s="36"/>
      <c r="AA3331" s="37"/>
      <c r="AB3331" s="38"/>
      <c r="AC3331" s="39"/>
    </row>
    <row r="3332" spans="1:29" ht="10.5" customHeight="1">
      <c r="A3332" s="25" t="s">
        <v>4400</v>
      </c>
      <c r="B3332" s="26" t="s">
        <v>4401</v>
      </c>
      <c r="C3332" s="27">
        <v>7</v>
      </c>
      <c r="D3332" s="27" t="s">
        <v>220</v>
      </c>
      <c r="E3332" s="28">
        <v>23050</v>
      </c>
      <c r="F3332" s="28">
        <v>161350</v>
      </c>
      <c r="G3332" s="28"/>
      <c r="H3332" s="28">
        <v>12.5</v>
      </c>
      <c r="I3332" s="28">
        <v>15.5</v>
      </c>
      <c r="J3332" s="29">
        <v>0.126</v>
      </c>
      <c r="K3332" s="28"/>
      <c r="L3332" s="28"/>
      <c r="M3332" s="29">
        <f t="shared" si="235"/>
        <v>0.88200000000000001</v>
      </c>
      <c r="N3332" s="30"/>
      <c r="O3332" s="27">
        <v>85</v>
      </c>
      <c r="P3332" s="27">
        <v>8528</v>
      </c>
      <c r="Q3332" s="27" t="s">
        <v>100</v>
      </c>
      <c r="R3332" s="31">
        <f>VLOOKUP(Q3332,[1]Страна!D$1:F$120,2,FALSE)</f>
        <v>0.03</v>
      </c>
      <c r="S3332" s="32" t="s">
        <v>47</v>
      </c>
      <c r="T3332" s="27" t="str">
        <f>VLOOKUP(S3332,[1]Страна!$A$2:$B$246,2,0)</f>
        <v>РОССИЯ</v>
      </c>
      <c r="W3332" s="34"/>
      <c r="X3332" s="35"/>
      <c r="Y3332" s="35"/>
      <c r="Z3332" s="36"/>
      <c r="AA3332" s="37"/>
      <c r="AB3332" s="38"/>
      <c r="AC3332" s="39"/>
    </row>
    <row r="3333" spans="1:29" ht="10.5" customHeight="1">
      <c r="A3333" s="25" t="s">
        <v>4402</v>
      </c>
      <c r="B3333" s="26" t="s">
        <v>4403</v>
      </c>
      <c r="C3333" s="27">
        <v>3</v>
      </c>
      <c r="D3333" s="27" t="s">
        <v>220</v>
      </c>
      <c r="E3333" s="28">
        <v>29826</v>
      </c>
      <c r="F3333" s="28">
        <v>89478</v>
      </c>
      <c r="G3333" s="28"/>
      <c r="H3333" s="28">
        <v>16.7</v>
      </c>
      <c r="I3333" s="28">
        <v>19</v>
      </c>
      <c r="J3333" s="29">
        <v>0.19180800000000001</v>
      </c>
      <c r="K3333" s="28"/>
      <c r="L3333" s="28"/>
      <c r="M3333" s="29">
        <f t="shared" si="235"/>
        <v>0.57542400000000005</v>
      </c>
      <c r="N3333" s="30"/>
      <c r="O3333" s="27">
        <v>85</v>
      </c>
      <c r="P3333" s="27">
        <v>8528</v>
      </c>
      <c r="Q3333" s="27" t="s">
        <v>100</v>
      </c>
      <c r="R3333" s="31">
        <f>VLOOKUP(Q3333,[1]Страна!D$1:F$120,2,FALSE)</f>
        <v>0.03</v>
      </c>
      <c r="S3333" s="32" t="s">
        <v>47</v>
      </c>
      <c r="T3333" s="27" t="str">
        <f>VLOOKUP(S3333,[1]Страна!$A$2:$B$246,2,0)</f>
        <v>РОССИЯ</v>
      </c>
      <c r="W3333" s="34"/>
      <c r="X3333" s="35"/>
      <c r="Y3333" s="35"/>
      <c r="Z3333" s="36"/>
      <c r="AA3333" s="37"/>
      <c r="AB3333" s="38"/>
      <c r="AC3333" s="39"/>
    </row>
    <row r="3334" spans="1:29" ht="10.5" customHeight="1">
      <c r="A3334" s="25" t="s">
        <v>4404</v>
      </c>
      <c r="B3334" s="26" t="s">
        <v>4405</v>
      </c>
      <c r="C3334" s="27">
        <v>100</v>
      </c>
      <c r="D3334" s="27" t="s">
        <v>26</v>
      </c>
      <c r="E3334" s="28"/>
      <c r="F3334" s="28"/>
      <c r="G3334" s="28"/>
      <c r="H3334" s="28">
        <v>5</v>
      </c>
      <c r="I3334" s="28">
        <v>7</v>
      </c>
      <c r="J3334" s="29">
        <v>6.0839999999999998E-2</v>
      </c>
      <c r="K3334" s="28"/>
      <c r="L3334" s="28"/>
      <c r="M3334" s="29">
        <f t="shared" si="235"/>
        <v>6.0839999999999996</v>
      </c>
      <c r="N3334" s="30"/>
      <c r="O3334" s="27">
        <v>85</v>
      </c>
      <c r="P3334" s="27">
        <v>8528</v>
      </c>
      <c r="Q3334" s="27" t="s">
        <v>100</v>
      </c>
      <c r="R3334" s="31">
        <f>VLOOKUP(Q3334,[1]Страна!D$1:F$120,2,FALSE)</f>
        <v>0.03</v>
      </c>
      <c r="S3334" s="32" t="s">
        <v>47</v>
      </c>
      <c r="T3334" s="27" t="str">
        <f>VLOOKUP(S3334,[1]Страна!$A$2:$B$246,2,0)</f>
        <v>РОССИЯ</v>
      </c>
      <c r="W3334" s="34"/>
      <c r="X3334" s="35"/>
      <c r="Y3334" s="35"/>
      <c r="Z3334" s="36"/>
      <c r="AA3334" s="37"/>
      <c r="AB3334" s="38"/>
      <c r="AC3334" s="39"/>
    </row>
    <row r="3335" spans="1:29" ht="10.5" customHeight="1">
      <c r="A3335" s="25">
        <v>39766</v>
      </c>
      <c r="B3335" s="26" t="s">
        <v>4406</v>
      </c>
      <c r="C3335" s="27">
        <v>1</v>
      </c>
      <c r="D3335" s="27" t="s">
        <v>26</v>
      </c>
      <c r="E3335" s="28">
        <v>6103</v>
      </c>
      <c r="F3335" s="28">
        <v>6103</v>
      </c>
      <c r="G3335" s="28">
        <v>183.09</v>
      </c>
      <c r="H3335" s="28">
        <v>1.8</v>
      </c>
      <c r="I3335" s="28">
        <v>2</v>
      </c>
      <c r="J3335" s="29">
        <v>1.5480000000000001E-2</v>
      </c>
      <c r="K3335" s="28">
        <v>1.8</v>
      </c>
      <c r="L3335" s="28">
        <v>2</v>
      </c>
      <c r="M3335" s="29">
        <f t="shared" si="235"/>
        <v>1.5480000000000001E-2</v>
      </c>
      <c r="N3335" s="30">
        <v>4895156854913</v>
      </c>
      <c r="O3335" s="27">
        <v>85</v>
      </c>
      <c r="P3335" s="27">
        <v>8528</v>
      </c>
      <c r="Q3335" s="27" t="s">
        <v>100</v>
      </c>
      <c r="R3335" s="31">
        <f>VLOOKUP(Q3335,[1]Страна!D$1:F$120,2,FALSE)</f>
        <v>0.03</v>
      </c>
      <c r="S3335" s="32" t="s">
        <v>47</v>
      </c>
      <c r="T3335" s="27" t="str">
        <f>VLOOKUP(S3335,[1]Страна!$A$2:$B$246,2,0)</f>
        <v>РОССИЯ</v>
      </c>
      <c r="W3335" s="34"/>
      <c r="X3335" s="35"/>
      <c r="Y3335" s="35"/>
      <c r="Z3335" s="36"/>
      <c r="AA3335" s="37"/>
      <c r="AB3335" s="38"/>
      <c r="AC3335" s="39"/>
    </row>
    <row r="3336" spans="1:29" ht="10.5" customHeight="1">
      <c r="A3336" s="25">
        <v>36804</v>
      </c>
      <c r="B3336" s="26" t="s">
        <v>4407</v>
      </c>
      <c r="C3336" s="27">
        <v>1</v>
      </c>
      <c r="D3336" s="27" t="s">
        <v>26</v>
      </c>
      <c r="E3336" s="28">
        <v>6986</v>
      </c>
      <c r="F3336" s="28">
        <v>6986</v>
      </c>
      <c r="G3336" s="28">
        <v>209.57999999999998</v>
      </c>
      <c r="H3336" s="28">
        <v>2.6</v>
      </c>
      <c r="I3336" s="28">
        <v>4</v>
      </c>
      <c r="J3336" s="29">
        <v>1.9304999999999999E-2</v>
      </c>
      <c r="K3336" s="28">
        <v>2.6</v>
      </c>
      <c r="L3336" s="28">
        <v>4</v>
      </c>
      <c r="M3336" s="29">
        <f t="shared" si="235"/>
        <v>1.9304999999999999E-2</v>
      </c>
      <c r="N3336" s="30">
        <v>4895156836803</v>
      </c>
      <c r="O3336" s="27">
        <v>85</v>
      </c>
      <c r="P3336" s="27">
        <v>8528</v>
      </c>
      <c r="Q3336" s="27" t="s">
        <v>100</v>
      </c>
      <c r="R3336" s="31">
        <f>VLOOKUP(Q3336,[1]Страна!D$1:F$120,2,FALSE)</f>
        <v>0.03</v>
      </c>
      <c r="S3336" s="32" t="s">
        <v>47</v>
      </c>
      <c r="T3336" s="27" t="str">
        <f>VLOOKUP(S3336,[1]Страна!$A$2:$B$246,2,0)</f>
        <v>РОССИЯ</v>
      </c>
      <c r="W3336" s="34"/>
      <c r="X3336" s="35"/>
      <c r="Y3336" s="35"/>
      <c r="Z3336" s="36"/>
      <c r="AA3336" s="37"/>
      <c r="AB3336" s="38"/>
      <c r="AC3336" s="39"/>
    </row>
    <row r="3337" spans="1:29" ht="10.5" customHeight="1">
      <c r="A3337" s="25">
        <v>74056</v>
      </c>
      <c r="B3337" s="26" t="s">
        <v>4408</v>
      </c>
      <c r="C3337" s="27">
        <v>2</v>
      </c>
      <c r="D3337" s="27" t="s">
        <v>26</v>
      </c>
      <c r="E3337" s="28">
        <v>6656</v>
      </c>
      <c r="F3337" s="28">
        <v>13312</v>
      </c>
      <c r="G3337" s="28">
        <v>399.36</v>
      </c>
      <c r="H3337" s="28">
        <v>2.75</v>
      </c>
      <c r="I3337" s="28">
        <v>3</v>
      </c>
      <c r="J3337" s="29">
        <v>1.9008000000000001E-2</v>
      </c>
      <c r="K3337" s="28">
        <v>5.5</v>
      </c>
      <c r="L3337" s="28">
        <v>6</v>
      </c>
      <c r="M3337" s="29">
        <f t="shared" si="235"/>
        <v>3.8016000000000001E-2</v>
      </c>
      <c r="N3337" s="30">
        <v>4895156863175</v>
      </c>
      <c r="O3337" s="27">
        <v>85</v>
      </c>
      <c r="P3337" s="27">
        <v>8528</v>
      </c>
      <c r="Q3337" s="27" t="s">
        <v>100</v>
      </c>
      <c r="R3337" s="31">
        <f>VLOOKUP(Q3337,[1]Страна!D$1:F$120,2,FALSE)</f>
        <v>0.03</v>
      </c>
      <c r="S3337" s="32" t="s">
        <v>47</v>
      </c>
      <c r="T3337" s="27" t="str">
        <f>VLOOKUP(S3337,[1]Страна!$A$2:$B$246,2,0)</f>
        <v>РОССИЯ</v>
      </c>
      <c r="W3337" s="34"/>
      <c r="X3337" s="35"/>
      <c r="Y3337" s="35"/>
      <c r="Z3337" s="36"/>
      <c r="AA3337" s="37"/>
      <c r="AB3337" s="38"/>
      <c r="AC3337" s="39"/>
    </row>
    <row r="3338" spans="1:29" ht="10.5" customHeight="1">
      <c r="A3338" s="25">
        <v>129182</v>
      </c>
      <c r="B3338" s="26" t="s">
        <v>4409</v>
      </c>
      <c r="C3338" s="27">
        <v>2</v>
      </c>
      <c r="D3338" s="27" t="s">
        <v>26</v>
      </c>
      <c r="E3338" s="28">
        <v>7293</v>
      </c>
      <c r="F3338" s="28">
        <v>14586</v>
      </c>
      <c r="G3338" s="28">
        <v>437.58</v>
      </c>
      <c r="H3338" s="28">
        <v>2.7</v>
      </c>
      <c r="I3338" s="28">
        <v>3</v>
      </c>
      <c r="J3338" s="29">
        <v>1.9008000000000001E-2</v>
      </c>
      <c r="K3338" s="28">
        <v>5.4</v>
      </c>
      <c r="L3338" s="28">
        <v>6</v>
      </c>
      <c r="M3338" s="29">
        <f t="shared" si="235"/>
        <v>3.8016000000000001E-2</v>
      </c>
      <c r="N3338" s="30">
        <v>4895156864561</v>
      </c>
      <c r="O3338" s="27">
        <v>85</v>
      </c>
      <c r="P3338" s="27">
        <v>8528</v>
      </c>
      <c r="Q3338" s="27" t="s">
        <v>100</v>
      </c>
      <c r="R3338" s="31">
        <f>VLOOKUP(Q3338,[1]Страна!D$1:F$120,2,FALSE)</f>
        <v>0.03</v>
      </c>
      <c r="S3338" s="32" t="s">
        <v>47</v>
      </c>
      <c r="T3338" s="27" t="str">
        <f>VLOOKUP(S3338,[1]Страна!$A$2:$B$246,2,0)</f>
        <v>РОССИЯ</v>
      </c>
      <c r="W3338" s="34"/>
      <c r="X3338" s="35"/>
      <c r="Y3338" s="35"/>
      <c r="Z3338" s="36"/>
      <c r="AA3338" s="37"/>
      <c r="AB3338" s="38"/>
      <c r="AC3338" s="39"/>
    </row>
    <row r="3339" spans="1:29" ht="10.5" customHeight="1">
      <c r="A3339" s="25">
        <v>36803</v>
      </c>
      <c r="B3339" s="26" t="s">
        <v>4410</v>
      </c>
      <c r="C3339" s="27">
        <v>1</v>
      </c>
      <c r="D3339" s="27" t="s">
        <v>26</v>
      </c>
      <c r="E3339" s="28">
        <v>6772</v>
      </c>
      <c r="F3339" s="28">
        <v>6772</v>
      </c>
      <c r="G3339" s="28">
        <v>203.16</v>
      </c>
      <c r="H3339" s="28">
        <v>2.68</v>
      </c>
      <c r="I3339" s="28">
        <v>4</v>
      </c>
      <c r="J3339" s="29">
        <v>3.2393999999999999E-2</v>
      </c>
      <c r="K3339" s="28">
        <v>2.68</v>
      </c>
      <c r="L3339" s="28">
        <v>4</v>
      </c>
      <c r="M3339" s="29">
        <v>3.2393999999999999E-2</v>
      </c>
      <c r="N3339" s="30" t="s">
        <v>4411</v>
      </c>
      <c r="O3339" s="27">
        <v>85</v>
      </c>
      <c r="P3339" s="27">
        <v>8528</v>
      </c>
      <c r="Q3339" s="27" t="s">
        <v>100</v>
      </c>
      <c r="R3339" s="31">
        <v>0.03</v>
      </c>
      <c r="S3339" s="32" t="s">
        <v>47</v>
      </c>
      <c r="T3339" s="27" t="str">
        <f>VLOOKUP(S3339,[1]Страна!$A$2:$B$246,2,0)</f>
        <v>РОССИЯ</v>
      </c>
      <c r="W3339" s="34"/>
      <c r="X3339" s="35"/>
      <c r="Y3339" s="35"/>
      <c r="Z3339" s="36"/>
      <c r="AA3339" s="37"/>
      <c r="AB3339" s="38"/>
      <c r="AC3339" s="39"/>
    </row>
    <row r="3340" spans="1:29" ht="10.5" customHeight="1">
      <c r="A3340" s="25">
        <v>239580</v>
      </c>
      <c r="B3340" s="26" t="s">
        <v>4412</v>
      </c>
      <c r="C3340" s="27">
        <v>2</v>
      </c>
      <c r="D3340" s="27" t="s">
        <v>26</v>
      </c>
      <c r="E3340" s="28">
        <v>6086</v>
      </c>
      <c r="F3340" s="28">
        <v>12172</v>
      </c>
      <c r="G3340" s="28">
        <v>365.15999999999997</v>
      </c>
      <c r="H3340" s="28">
        <v>4.3</v>
      </c>
      <c r="I3340" s="28">
        <v>6</v>
      </c>
      <c r="J3340" s="29">
        <v>2.2499999999999999E-2</v>
      </c>
      <c r="K3340" s="28">
        <v>8.6</v>
      </c>
      <c r="L3340" s="28">
        <v>12</v>
      </c>
      <c r="M3340" s="29">
        <v>4.4999999999999998E-2</v>
      </c>
      <c r="N3340" s="30" t="s">
        <v>4413</v>
      </c>
      <c r="O3340" s="27">
        <v>85</v>
      </c>
      <c r="P3340" s="27">
        <v>8528</v>
      </c>
      <c r="Q3340" s="27" t="s">
        <v>100</v>
      </c>
      <c r="R3340" s="31">
        <f>VLOOKUP(Q3340,[1]Страна!D$1:F$120,2,FALSE)</f>
        <v>0.03</v>
      </c>
      <c r="S3340" s="32" t="s">
        <v>47</v>
      </c>
      <c r="T3340" s="27" t="str">
        <f>VLOOKUP(S3340,[1]Страна!$A$2:$B$246,2,0)</f>
        <v>РОССИЯ</v>
      </c>
      <c r="W3340" s="40"/>
      <c r="X3340" s="35"/>
      <c r="Y3340" s="35"/>
      <c r="Z3340" s="36"/>
      <c r="AA3340" s="37"/>
      <c r="AB3340" s="38"/>
      <c r="AC3340" s="39"/>
    </row>
    <row r="3341" spans="1:29" ht="10.5" customHeight="1">
      <c r="A3341" s="25">
        <v>191064</v>
      </c>
      <c r="B3341" s="26" t="s">
        <v>4414</v>
      </c>
      <c r="C3341" s="27">
        <v>1</v>
      </c>
      <c r="D3341" s="27" t="s">
        <v>26</v>
      </c>
      <c r="E3341" s="28">
        <v>9141</v>
      </c>
      <c r="F3341" s="28">
        <v>9141</v>
      </c>
      <c r="G3341" s="28">
        <v>274.23</v>
      </c>
      <c r="H3341" s="28">
        <v>3.5</v>
      </c>
      <c r="I3341" s="28">
        <v>4.4000000000000004</v>
      </c>
      <c r="J3341" s="29">
        <v>2.3408000000000002E-2</v>
      </c>
      <c r="K3341" s="28">
        <v>3.5</v>
      </c>
      <c r="L3341" s="28">
        <v>4.4000000000000004</v>
      </c>
      <c r="M3341" s="29">
        <f>C3341*J3341</f>
        <v>2.3408000000000002E-2</v>
      </c>
      <c r="N3341" s="30">
        <v>4895156874263</v>
      </c>
      <c r="O3341" s="27">
        <v>85</v>
      </c>
      <c r="P3341" s="27">
        <v>8528</v>
      </c>
      <c r="Q3341" s="27" t="s">
        <v>100</v>
      </c>
      <c r="R3341" s="31">
        <f>VLOOKUP(Q3341,[1]Страна!D$1:F$120,2,FALSE)</f>
        <v>0.03</v>
      </c>
      <c r="S3341" s="32" t="s">
        <v>47</v>
      </c>
      <c r="T3341" s="27" t="str">
        <f>VLOOKUP(S3341,[1]Страна!$A$2:$B$246,2,0)</f>
        <v>РОССИЯ</v>
      </c>
      <c r="W3341" s="40"/>
      <c r="X3341" s="35"/>
      <c r="Y3341" s="35"/>
      <c r="Z3341" s="36"/>
      <c r="AA3341" s="37"/>
      <c r="AB3341" s="38"/>
      <c r="AC3341" s="39"/>
    </row>
    <row r="3342" spans="1:29" ht="10.5" customHeight="1">
      <c r="A3342" s="25">
        <v>214081</v>
      </c>
      <c r="B3342" s="26" t="s">
        <v>4415</v>
      </c>
      <c r="C3342" s="27">
        <v>1</v>
      </c>
      <c r="D3342" s="27" t="s">
        <v>26</v>
      </c>
      <c r="E3342" s="28">
        <v>7684</v>
      </c>
      <c r="F3342" s="28">
        <v>7684</v>
      </c>
      <c r="G3342" s="28">
        <v>230.51999999999998</v>
      </c>
      <c r="H3342" s="28">
        <v>3.5</v>
      </c>
      <c r="I3342" s="28">
        <v>4.0999999999999996</v>
      </c>
      <c r="J3342" s="29">
        <v>1.7500000000000002E-2</v>
      </c>
      <c r="K3342" s="28">
        <v>3.5</v>
      </c>
      <c r="L3342" s="28">
        <v>4.0999999999999996</v>
      </c>
      <c r="M3342" s="29">
        <f>C3342*J3342</f>
        <v>1.7500000000000002E-2</v>
      </c>
      <c r="N3342" s="30">
        <v>4895156876007</v>
      </c>
      <c r="O3342" s="27">
        <v>85</v>
      </c>
      <c r="P3342" s="27">
        <v>8528</v>
      </c>
      <c r="Q3342" s="27" t="s">
        <v>100</v>
      </c>
      <c r="R3342" s="31">
        <f>VLOOKUP(Q3342,[1]Страна!D$1:F$120,2,FALSE)</f>
        <v>0.03</v>
      </c>
      <c r="S3342" s="32" t="s">
        <v>47</v>
      </c>
      <c r="T3342" s="27" t="str">
        <f>VLOOKUP(S3342,[1]Страна!$A$2:$B$246,2,0)</f>
        <v>РОССИЯ</v>
      </c>
      <c r="W3342" s="34"/>
      <c r="X3342" s="35"/>
      <c r="Y3342" s="35"/>
      <c r="Z3342" s="36"/>
      <c r="AA3342" s="37"/>
      <c r="AB3342" s="38"/>
      <c r="AC3342" s="39"/>
    </row>
    <row r="3343" spans="1:29" ht="10.5" customHeight="1">
      <c r="A3343" s="25">
        <v>129616</v>
      </c>
      <c r="B3343" s="26" t="s">
        <v>4416</v>
      </c>
      <c r="C3343" s="27">
        <v>1</v>
      </c>
      <c r="D3343" s="27" t="s">
        <v>26</v>
      </c>
      <c r="E3343" s="28">
        <v>9203</v>
      </c>
      <c r="F3343" s="28">
        <v>9203</v>
      </c>
      <c r="G3343" s="28">
        <v>276.08999999999997</v>
      </c>
      <c r="H3343" s="28">
        <v>3.5</v>
      </c>
      <c r="I3343" s="28">
        <v>3.9</v>
      </c>
      <c r="J3343" s="29">
        <v>2.2792E-2</v>
      </c>
      <c r="K3343" s="28">
        <v>3.5</v>
      </c>
      <c r="L3343" s="28">
        <v>3.9</v>
      </c>
      <c r="M3343" s="29">
        <f>C3343*J3343</f>
        <v>2.2792E-2</v>
      </c>
      <c r="N3343" s="30">
        <v>4895156864516</v>
      </c>
      <c r="O3343" s="27">
        <v>85</v>
      </c>
      <c r="P3343" s="27">
        <v>8528</v>
      </c>
      <c r="Q3343" s="27" t="s">
        <v>100</v>
      </c>
      <c r="R3343" s="31">
        <f>VLOOKUP(Q3343,[1]Страна!D$1:F$120,2,FALSE)</f>
        <v>0.03</v>
      </c>
      <c r="S3343" s="32" t="s">
        <v>47</v>
      </c>
      <c r="T3343" s="27" t="str">
        <f>VLOOKUP(S3343,[1]Страна!$A$2:$B$246,2,0)</f>
        <v>РОССИЯ</v>
      </c>
      <c r="W3343" s="34"/>
      <c r="X3343" s="35"/>
      <c r="Y3343" s="35"/>
      <c r="Z3343" s="36"/>
      <c r="AA3343" s="37"/>
      <c r="AB3343" s="38"/>
      <c r="AC3343" s="39"/>
    </row>
    <row r="3344" spans="1:29" ht="10.5" customHeight="1">
      <c r="A3344" s="25">
        <v>242583</v>
      </c>
      <c r="B3344" s="26" t="s">
        <v>4417</v>
      </c>
      <c r="C3344" s="27">
        <v>1</v>
      </c>
      <c r="D3344" s="27" t="s">
        <v>26</v>
      </c>
      <c r="E3344" s="28">
        <v>6298</v>
      </c>
      <c r="F3344" s="28">
        <v>6298</v>
      </c>
      <c r="G3344" s="28">
        <v>188.94</v>
      </c>
      <c r="H3344" s="28">
        <v>3</v>
      </c>
      <c r="I3344" s="28">
        <v>3.3</v>
      </c>
      <c r="J3344" s="29">
        <v>7.1819999999999995E-2</v>
      </c>
      <c r="K3344" s="28">
        <v>3</v>
      </c>
      <c r="L3344" s="28">
        <v>3.3</v>
      </c>
      <c r="M3344" s="29">
        <v>7.1819999999999995E-2</v>
      </c>
      <c r="N3344" s="30" t="s">
        <v>4418</v>
      </c>
      <c r="O3344" s="27">
        <v>85</v>
      </c>
      <c r="P3344" s="27">
        <v>8528</v>
      </c>
      <c r="Q3344" s="27" t="s">
        <v>100</v>
      </c>
      <c r="R3344" s="31">
        <f>VLOOKUP(Q3344,[1]Страна!D$1:F$120,2,FALSE)</f>
        <v>0.03</v>
      </c>
      <c r="S3344" s="32" t="s">
        <v>457</v>
      </c>
      <c r="T3344" s="27" t="str">
        <f>VLOOKUP(S3344,[1]Страна!$A$2:$B$246,2,0)</f>
        <v xml:space="preserve">БЕЛАРУСЬ </v>
      </c>
      <c r="W3344" s="34"/>
      <c r="X3344" s="35"/>
      <c r="Y3344" s="35"/>
      <c r="Z3344" s="36"/>
      <c r="AA3344" s="37"/>
      <c r="AB3344" s="38"/>
      <c r="AC3344" s="39"/>
    </row>
    <row r="3345" spans="1:29" ht="10.5" customHeight="1">
      <c r="A3345" s="25">
        <v>202196</v>
      </c>
      <c r="B3345" s="26" t="s">
        <v>4419</v>
      </c>
      <c r="C3345" s="27">
        <v>1</v>
      </c>
      <c r="D3345" s="27" t="s">
        <v>26</v>
      </c>
      <c r="E3345" s="28">
        <v>7395</v>
      </c>
      <c r="F3345" s="28">
        <v>7395</v>
      </c>
      <c r="G3345" s="28">
        <v>221.85</v>
      </c>
      <c r="H3345" s="28">
        <v>3.9</v>
      </c>
      <c r="I3345" s="28">
        <v>4.5999999999999996</v>
      </c>
      <c r="J3345" s="29">
        <v>2.4E-2</v>
      </c>
      <c r="K3345" s="28">
        <v>3.9</v>
      </c>
      <c r="L3345" s="28">
        <v>4.5999999999999996</v>
      </c>
      <c r="M3345" s="29">
        <f t="shared" ref="M3345:M3350" si="236">C3345*J3345</f>
        <v>2.4E-2</v>
      </c>
      <c r="N3345" s="30">
        <v>4895156874270</v>
      </c>
      <c r="O3345" s="27">
        <v>85</v>
      </c>
      <c r="P3345" s="27">
        <v>8528</v>
      </c>
      <c r="Q3345" s="27" t="s">
        <v>100</v>
      </c>
      <c r="R3345" s="31">
        <f>VLOOKUP(Q3345,[1]Страна!D$1:F$120,2,FALSE)</f>
        <v>0.03</v>
      </c>
      <c r="S3345" s="32" t="s">
        <v>47</v>
      </c>
      <c r="T3345" s="27" t="str">
        <f>VLOOKUP(S3345,[1]Страна!$A$2:$B$246,2,0)</f>
        <v>РОССИЯ</v>
      </c>
      <c r="W3345" s="34"/>
      <c r="X3345" s="35"/>
      <c r="Y3345" s="35"/>
      <c r="Z3345" s="36"/>
      <c r="AA3345" s="37"/>
      <c r="AB3345" s="38"/>
      <c r="AC3345" s="39"/>
    </row>
    <row r="3346" spans="1:29" ht="10.5" customHeight="1">
      <c r="A3346" s="25">
        <v>221699</v>
      </c>
      <c r="B3346" s="26" t="s">
        <v>4420</v>
      </c>
      <c r="C3346" s="27">
        <v>1</v>
      </c>
      <c r="D3346" s="27" t="s">
        <v>26</v>
      </c>
      <c r="E3346" s="28">
        <v>7523</v>
      </c>
      <c r="F3346" s="28">
        <v>7523</v>
      </c>
      <c r="G3346" s="28">
        <v>225.69</v>
      </c>
      <c r="H3346" s="28">
        <v>6</v>
      </c>
      <c r="I3346" s="28">
        <v>8</v>
      </c>
      <c r="J3346" s="29">
        <v>3.2239999999999998E-2</v>
      </c>
      <c r="K3346" s="28">
        <v>6</v>
      </c>
      <c r="L3346" s="28">
        <v>8</v>
      </c>
      <c r="M3346" s="29">
        <f t="shared" si="236"/>
        <v>3.2239999999999998E-2</v>
      </c>
      <c r="N3346" s="30">
        <v>4895156885146</v>
      </c>
      <c r="O3346" s="27">
        <v>85</v>
      </c>
      <c r="P3346" s="27">
        <v>8528</v>
      </c>
      <c r="Q3346" s="27" t="s">
        <v>100</v>
      </c>
      <c r="R3346" s="31">
        <f>VLOOKUP(Q3346,[1]Страна!D$1:F$120,2,FALSE)</f>
        <v>0.03</v>
      </c>
      <c r="S3346" s="32" t="s">
        <v>47</v>
      </c>
      <c r="T3346" s="27" t="str">
        <f>VLOOKUP(S3346,[1]Страна!$A$2:$B$246,2,0)</f>
        <v>РОССИЯ</v>
      </c>
      <c r="W3346" s="34"/>
      <c r="X3346" s="35"/>
      <c r="Y3346" s="35"/>
      <c r="Z3346" s="36"/>
      <c r="AA3346" s="37"/>
      <c r="AB3346" s="38"/>
      <c r="AC3346" s="39"/>
    </row>
    <row r="3347" spans="1:29" ht="10.5" customHeight="1">
      <c r="A3347" s="25">
        <v>125847</v>
      </c>
      <c r="B3347" s="26" t="s">
        <v>4421</v>
      </c>
      <c r="C3347" s="27">
        <v>1</v>
      </c>
      <c r="D3347" s="27" t="s">
        <v>26</v>
      </c>
      <c r="E3347" s="28">
        <v>8696</v>
      </c>
      <c r="F3347" s="28">
        <v>8696</v>
      </c>
      <c r="G3347" s="28">
        <v>260.88</v>
      </c>
      <c r="H3347" s="28">
        <v>4.3</v>
      </c>
      <c r="I3347" s="28">
        <v>4.7</v>
      </c>
      <c r="J3347" s="29">
        <v>3.5776000000000002E-2</v>
      </c>
      <c r="K3347" s="28">
        <v>4.3</v>
      </c>
      <c r="L3347" s="28">
        <v>4.7</v>
      </c>
      <c r="M3347" s="29">
        <f t="shared" si="236"/>
        <v>3.5776000000000002E-2</v>
      </c>
      <c r="N3347" s="30">
        <v>4895156863182</v>
      </c>
      <c r="O3347" s="27">
        <v>85</v>
      </c>
      <c r="P3347" s="27">
        <v>8528</v>
      </c>
      <c r="Q3347" s="27" t="s">
        <v>100</v>
      </c>
      <c r="R3347" s="31">
        <f>VLOOKUP(Q3347,[1]Страна!D$1:F$120,2,FALSE)</f>
        <v>0.03</v>
      </c>
      <c r="S3347" s="32" t="s">
        <v>47</v>
      </c>
      <c r="T3347" s="27" t="str">
        <f>VLOOKUP(S3347,[1]Страна!$A$2:$B$246,2,0)</f>
        <v>РОССИЯ</v>
      </c>
      <c r="W3347" s="34"/>
      <c r="X3347" s="35"/>
      <c r="Y3347" s="35"/>
      <c r="Z3347" s="36"/>
      <c r="AA3347" s="37"/>
      <c r="AB3347" s="38"/>
      <c r="AC3347" s="39"/>
    </row>
    <row r="3348" spans="1:29" ht="10.5" customHeight="1">
      <c r="A3348" s="25">
        <v>127922</v>
      </c>
      <c r="B3348" s="26" t="s">
        <v>4422</v>
      </c>
      <c r="C3348" s="27">
        <v>1</v>
      </c>
      <c r="D3348" s="27" t="s">
        <v>26</v>
      </c>
      <c r="E3348" s="28">
        <v>7480</v>
      </c>
      <c r="F3348" s="28">
        <v>7480</v>
      </c>
      <c r="G3348" s="28">
        <v>224.4</v>
      </c>
      <c r="H3348" s="28">
        <v>3.7</v>
      </c>
      <c r="I3348" s="28">
        <v>4.0999999999999996</v>
      </c>
      <c r="J3348" s="29">
        <v>2.8302999999999998E-2</v>
      </c>
      <c r="K3348" s="28">
        <v>3.7</v>
      </c>
      <c r="L3348" s="28">
        <v>4.0999999999999996</v>
      </c>
      <c r="M3348" s="29">
        <f t="shared" si="236"/>
        <v>2.8302999999999998E-2</v>
      </c>
      <c r="N3348" s="30">
        <v>4895156864523</v>
      </c>
      <c r="O3348" s="27">
        <v>85</v>
      </c>
      <c r="P3348" s="27">
        <v>8528</v>
      </c>
      <c r="Q3348" s="27" t="s">
        <v>100</v>
      </c>
      <c r="R3348" s="31">
        <f>VLOOKUP(Q3348,[1]Страна!D$1:F$120,2,FALSE)</f>
        <v>0.03</v>
      </c>
      <c r="S3348" s="32" t="s">
        <v>47</v>
      </c>
      <c r="T3348" s="27" t="str">
        <f>VLOOKUP(S3348,[1]Страна!$A$2:$B$246,2,0)</f>
        <v>РОССИЯ</v>
      </c>
      <c r="W3348" s="34"/>
      <c r="X3348" s="35"/>
      <c r="Y3348" s="35"/>
      <c r="Z3348" s="36"/>
      <c r="AA3348" s="37"/>
      <c r="AB3348" s="38"/>
      <c r="AC3348" s="39"/>
    </row>
    <row r="3349" spans="1:29" ht="10.5" customHeight="1">
      <c r="A3349" s="25">
        <v>208342</v>
      </c>
      <c r="B3349" s="26" t="s">
        <v>4423</v>
      </c>
      <c r="C3349" s="27">
        <v>1</v>
      </c>
      <c r="D3349" s="27" t="s">
        <v>26</v>
      </c>
      <c r="E3349" s="28">
        <v>11305</v>
      </c>
      <c r="F3349" s="28">
        <v>11305</v>
      </c>
      <c r="G3349" s="28">
        <v>339.15</v>
      </c>
      <c r="H3349" s="28">
        <v>5.5</v>
      </c>
      <c r="I3349" s="28">
        <v>6</v>
      </c>
      <c r="J3349" s="29">
        <v>3.3599999999999998E-2</v>
      </c>
      <c r="K3349" s="28">
        <v>5.5</v>
      </c>
      <c r="L3349" s="28">
        <v>6</v>
      </c>
      <c r="M3349" s="29">
        <f t="shared" si="236"/>
        <v>3.3599999999999998E-2</v>
      </c>
      <c r="N3349" s="30">
        <v>4895156875338</v>
      </c>
      <c r="O3349" s="27">
        <v>85</v>
      </c>
      <c r="P3349" s="27">
        <v>8528</v>
      </c>
      <c r="Q3349" s="27" t="s">
        <v>100</v>
      </c>
      <c r="R3349" s="31">
        <f>VLOOKUP(Q3349,[1]Страна!D$1:F$120,2,FALSE)</f>
        <v>0.03</v>
      </c>
      <c r="S3349" s="32" t="s">
        <v>47</v>
      </c>
      <c r="T3349" s="27" t="str">
        <f>VLOOKUP(S3349,[1]Страна!$A$2:$B$246,2,0)</f>
        <v>РОССИЯ</v>
      </c>
      <c r="W3349" s="34"/>
      <c r="X3349" s="35"/>
      <c r="Y3349" s="35"/>
      <c r="Z3349" s="36"/>
      <c r="AA3349" s="37"/>
      <c r="AB3349" s="38"/>
      <c r="AC3349" s="39"/>
    </row>
    <row r="3350" spans="1:29" ht="10.5" customHeight="1">
      <c r="A3350" s="25">
        <v>202139</v>
      </c>
      <c r="B3350" s="26" t="s">
        <v>4424</v>
      </c>
      <c r="C3350" s="27">
        <v>1</v>
      </c>
      <c r="D3350" s="27" t="s">
        <v>26</v>
      </c>
      <c r="E3350" s="28">
        <v>10518</v>
      </c>
      <c r="F3350" s="28">
        <v>10518</v>
      </c>
      <c r="G3350" s="28">
        <v>315.53999999999996</v>
      </c>
      <c r="H3350" s="28">
        <v>7</v>
      </c>
      <c r="I3350" s="28">
        <v>8</v>
      </c>
      <c r="J3350" s="29">
        <v>4.5227000000000003E-2</v>
      </c>
      <c r="K3350" s="28">
        <v>7</v>
      </c>
      <c r="L3350" s="28">
        <v>8</v>
      </c>
      <c r="M3350" s="29">
        <f t="shared" si="236"/>
        <v>4.5227000000000003E-2</v>
      </c>
      <c r="N3350" s="30">
        <v>4895156875253</v>
      </c>
      <c r="O3350" s="27">
        <v>85</v>
      </c>
      <c r="P3350" s="27">
        <v>8528</v>
      </c>
      <c r="Q3350" s="27" t="s">
        <v>100</v>
      </c>
      <c r="R3350" s="31">
        <f>VLOOKUP(Q3350,[1]Страна!D$1:F$120,2,FALSE)</f>
        <v>0.03</v>
      </c>
      <c r="S3350" s="32" t="s">
        <v>47</v>
      </c>
      <c r="T3350" s="27" t="str">
        <f>VLOOKUP(S3350,[1]Страна!$A$2:$B$246,2,0)</f>
        <v>РОССИЯ</v>
      </c>
      <c r="W3350" s="34"/>
      <c r="X3350" s="35"/>
      <c r="Y3350" s="35"/>
      <c r="Z3350" s="36"/>
      <c r="AA3350" s="37"/>
      <c r="AB3350" s="38"/>
      <c r="AC3350" s="39"/>
    </row>
    <row r="3351" spans="1:29" ht="10.5" customHeight="1">
      <c r="A3351" s="25">
        <v>238894</v>
      </c>
      <c r="B3351" s="26" t="s">
        <v>4425</v>
      </c>
      <c r="C3351" s="27">
        <v>1</v>
      </c>
      <c r="D3351" s="27" t="s">
        <v>26</v>
      </c>
      <c r="E3351" s="28">
        <v>12890</v>
      </c>
      <c r="F3351" s="28">
        <v>12890</v>
      </c>
      <c r="G3351" s="28">
        <v>386.7</v>
      </c>
      <c r="H3351" s="28">
        <v>6</v>
      </c>
      <c r="I3351" s="28">
        <v>7</v>
      </c>
      <c r="J3351" s="29">
        <v>3.2399999999999998E-2</v>
      </c>
      <c r="K3351" s="28">
        <v>6</v>
      </c>
      <c r="L3351" s="28">
        <v>7</v>
      </c>
      <c r="M3351" s="29">
        <v>3.2399999999999998E-2</v>
      </c>
      <c r="N3351" s="30" t="s">
        <v>4426</v>
      </c>
      <c r="O3351" s="27">
        <v>85</v>
      </c>
      <c r="P3351" s="27">
        <v>8528</v>
      </c>
      <c r="Q3351" s="27" t="s">
        <v>100</v>
      </c>
      <c r="R3351" s="31">
        <f>VLOOKUP(Q3351,[1]Страна!D$1:F$120,2,FALSE)</f>
        <v>0.03</v>
      </c>
      <c r="S3351" s="32" t="s">
        <v>47</v>
      </c>
      <c r="T3351" s="27" t="str">
        <f>VLOOKUP(S3351,[1]Страна!$A$2:$B$246,2,0)</f>
        <v>РОССИЯ</v>
      </c>
      <c r="W3351" s="34"/>
      <c r="X3351" s="35"/>
      <c r="Y3351" s="35"/>
      <c r="Z3351" s="36"/>
      <c r="AA3351" s="37"/>
      <c r="AB3351" s="38"/>
      <c r="AC3351" s="39"/>
    </row>
    <row r="3352" spans="1:29" ht="10.5" customHeight="1">
      <c r="A3352" s="25">
        <v>219431</v>
      </c>
      <c r="B3352" s="26" t="s">
        <v>4427</v>
      </c>
      <c r="C3352" s="27">
        <v>1</v>
      </c>
      <c r="D3352" s="27" t="s">
        <v>26</v>
      </c>
      <c r="E3352" s="28">
        <v>12138</v>
      </c>
      <c r="F3352" s="28">
        <v>12138</v>
      </c>
      <c r="G3352" s="28">
        <v>364.14</v>
      </c>
      <c r="H3352" s="28">
        <v>6</v>
      </c>
      <c r="I3352" s="28">
        <v>7</v>
      </c>
      <c r="J3352" s="29">
        <v>6.4000000000000001E-2</v>
      </c>
      <c r="K3352" s="28">
        <v>6</v>
      </c>
      <c r="L3352" s="28">
        <v>7</v>
      </c>
      <c r="M3352" s="29">
        <f>C3352*J3352</f>
        <v>6.4000000000000001E-2</v>
      </c>
      <c r="N3352" s="30">
        <v>4895156884293</v>
      </c>
      <c r="O3352" s="27">
        <v>85</v>
      </c>
      <c r="P3352" s="27">
        <v>8528</v>
      </c>
      <c r="Q3352" s="27" t="s">
        <v>100</v>
      </c>
      <c r="R3352" s="31">
        <f>VLOOKUP(Q3352,[1]Страна!D$1:F$120,2,FALSE)</f>
        <v>0.03</v>
      </c>
      <c r="S3352" s="32" t="s">
        <v>47</v>
      </c>
      <c r="T3352" s="27" t="str">
        <f>VLOOKUP(S3352,[1]Страна!$A$2:$B$246,2,0)</f>
        <v>РОССИЯ</v>
      </c>
      <c r="W3352" s="34"/>
      <c r="X3352" s="35"/>
      <c r="Y3352" s="35"/>
      <c r="Z3352" s="36"/>
      <c r="AA3352" s="37"/>
      <c r="AB3352" s="38"/>
      <c r="AC3352" s="39"/>
    </row>
    <row r="3353" spans="1:29" ht="10.5" customHeight="1">
      <c r="A3353" s="25">
        <v>218006</v>
      </c>
      <c r="B3353" s="26" t="s">
        <v>4428</v>
      </c>
      <c r="C3353" s="27">
        <v>6</v>
      </c>
      <c r="D3353" s="27" t="s">
        <v>26</v>
      </c>
      <c r="E3353" s="28">
        <v>10408</v>
      </c>
      <c r="F3353" s="28">
        <v>62448</v>
      </c>
      <c r="G3353" s="28">
        <v>1873.4399999999998</v>
      </c>
      <c r="H3353" s="28">
        <v>4.9000000000000004</v>
      </c>
      <c r="I3353" s="28">
        <v>6.4</v>
      </c>
      <c r="J3353" s="29">
        <v>6.6096000000000002E-2</v>
      </c>
      <c r="K3353" s="28">
        <v>29.400000000000002</v>
      </c>
      <c r="L3353" s="28">
        <v>38.400000000000006</v>
      </c>
      <c r="M3353" s="29">
        <f>C3353*J3353</f>
        <v>0.39657600000000004</v>
      </c>
      <c r="N3353" s="30">
        <v>4895156884583</v>
      </c>
      <c r="O3353" s="27">
        <v>85</v>
      </c>
      <c r="P3353" s="27">
        <v>8528</v>
      </c>
      <c r="Q3353" s="27" t="s">
        <v>100</v>
      </c>
      <c r="R3353" s="31">
        <f>VLOOKUP(Q3353,[1]Страна!D$1:F$120,2,FALSE)</f>
        <v>0.03</v>
      </c>
      <c r="S3353" s="32" t="s">
        <v>47</v>
      </c>
      <c r="T3353" s="27" t="str">
        <f>VLOOKUP(S3353,[1]Страна!$A$2:$B$246,2,0)</f>
        <v>РОССИЯ</v>
      </c>
      <c r="W3353" s="34"/>
      <c r="X3353" s="35"/>
      <c r="Y3353" s="35"/>
      <c r="Z3353" s="36"/>
      <c r="AA3353" s="37"/>
      <c r="AB3353" s="38"/>
      <c r="AC3353" s="39"/>
    </row>
    <row r="3354" spans="1:29" ht="10.5" customHeight="1">
      <c r="A3354" s="25">
        <v>190920</v>
      </c>
      <c r="B3354" s="26" t="s">
        <v>4429</v>
      </c>
      <c r="C3354" s="27">
        <v>1</v>
      </c>
      <c r="D3354" s="27" t="s">
        <v>26</v>
      </c>
      <c r="E3354" s="28">
        <v>12263</v>
      </c>
      <c r="F3354" s="28">
        <v>12263</v>
      </c>
      <c r="G3354" s="28">
        <v>367.89</v>
      </c>
      <c r="H3354" s="28">
        <v>7.2</v>
      </c>
      <c r="I3354" s="28">
        <v>8</v>
      </c>
      <c r="J3354" s="29">
        <v>6.5285999999999997E-2</v>
      </c>
      <c r="K3354" s="28">
        <v>7.2</v>
      </c>
      <c r="L3354" s="28">
        <v>8</v>
      </c>
      <c r="M3354" s="29">
        <f>C3354*J3354</f>
        <v>6.5285999999999997E-2</v>
      </c>
      <c r="N3354" s="30">
        <v>4895156874287</v>
      </c>
      <c r="O3354" s="27">
        <v>85</v>
      </c>
      <c r="P3354" s="27">
        <v>8528</v>
      </c>
      <c r="Q3354" s="27" t="s">
        <v>100</v>
      </c>
      <c r="R3354" s="31">
        <f>VLOOKUP(Q3354,[1]Страна!D$1:F$120,2,FALSE)</f>
        <v>0.03</v>
      </c>
      <c r="S3354" s="32" t="s">
        <v>47</v>
      </c>
      <c r="T3354" s="27" t="str">
        <f>VLOOKUP(S3354,[1]Страна!$A$2:$B$246,2,0)</f>
        <v>РОССИЯ</v>
      </c>
      <c r="W3354" s="34"/>
      <c r="X3354" s="35"/>
      <c r="Y3354" s="35"/>
      <c r="Z3354" s="36"/>
      <c r="AA3354" s="37"/>
      <c r="AB3354" s="38"/>
      <c r="AC3354" s="39"/>
    </row>
    <row r="3355" spans="1:29" ht="10.5" customHeight="1">
      <c r="A3355" s="25">
        <v>214083</v>
      </c>
      <c r="B3355" s="26" t="s">
        <v>4430</v>
      </c>
      <c r="C3355" s="27">
        <v>1</v>
      </c>
      <c r="D3355" s="27" t="s">
        <v>26</v>
      </c>
      <c r="E3355" s="28">
        <v>9911</v>
      </c>
      <c r="F3355" s="28">
        <v>9911</v>
      </c>
      <c r="G3355" s="28">
        <v>297.33</v>
      </c>
      <c r="H3355" s="28">
        <v>6</v>
      </c>
      <c r="I3355" s="28">
        <v>7</v>
      </c>
      <c r="J3355" s="29">
        <v>7.4249999999999997E-2</v>
      </c>
      <c r="K3355" s="28">
        <v>6</v>
      </c>
      <c r="L3355" s="28">
        <v>7</v>
      </c>
      <c r="M3355" s="29">
        <v>7.4249999999999997E-2</v>
      </c>
      <c r="N3355" s="30">
        <v>4895156876014</v>
      </c>
      <c r="O3355" s="27">
        <v>85</v>
      </c>
      <c r="P3355" s="27">
        <v>8528</v>
      </c>
      <c r="Q3355" s="27" t="s">
        <v>100</v>
      </c>
      <c r="R3355" s="31">
        <f>VLOOKUP(Q3355,[1]Страна!D$1:F$120,2,FALSE)</f>
        <v>0.03</v>
      </c>
      <c r="S3355" s="32" t="s">
        <v>47</v>
      </c>
      <c r="T3355" s="27" t="str">
        <f>VLOOKUP(S3355,[1]Страна!$A$2:$B$246,2,0)</f>
        <v>РОССИЯ</v>
      </c>
      <c r="W3355" s="34"/>
      <c r="X3355" s="35"/>
      <c r="Y3355" s="35"/>
      <c r="Z3355" s="36"/>
      <c r="AA3355" s="37"/>
      <c r="AB3355" s="38"/>
      <c r="AC3355" s="39"/>
    </row>
    <row r="3356" spans="1:29" ht="10.5" customHeight="1">
      <c r="A3356" s="25">
        <v>219022</v>
      </c>
      <c r="B3356" s="26" t="s">
        <v>4431</v>
      </c>
      <c r="C3356" s="27">
        <v>1</v>
      </c>
      <c r="D3356" s="27" t="s">
        <v>26</v>
      </c>
      <c r="E3356" s="28">
        <v>9928</v>
      </c>
      <c r="F3356" s="28">
        <v>9928</v>
      </c>
      <c r="G3356" s="28">
        <v>297.83999999999997</v>
      </c>
      <c r="H3356" s="28">
        <v>11.9</v>
      </c>
      <c r="I3356" s="28">
        <v>13</v>
      </c>
      <c r="J3356" s="29">
        <v>6.5280000000000005E-2</v>
      </c>
      <c r="K3356" s="28">
        <v>11.9</v>
      </c>
      <c r="L3356" s="28">
        <v>13</v>
      </c>
      <c r="M3356" s="29">
        <v>6.5280000000000005E-2</v>
      </c>
      <c r="N3356" s="30" t="s">
        <v>4432</v>
      </c>
      <c r="O3356" s="27">
        <v>85</v>
      </c>
      <c r="P3356" s="27">
        <v>8528</v>
      </c>
      <c r="Q3356" s="27" t="s">
        <v>100</v>
      </c>
      <c r="R3356" s="31">
        <f>VLOOKUP(Q3356,[1]Страна!D$1:F$120,2,FALSE)</f>
        <v>0.03</v>
      </c>
      <c r="S3356" s="32" t="s">
        <v>47</v>
      </c>
      <c r="T3356" s="27" t="str">
        <f>VLOOKUP(S3356,[1]Страна!$A$2:$B$246,2,0)</f>
        <v>РОССИЯ</v>
      </c>
      <c r="W3356" s="34"/>
      <c r="X3356" s="35"/>
      <c r="Y3356" s="35"/>
      <c r="Z3356" s="36"/>
      <c r="AA3356" s="37"/>
      <c r="AB3356" s="38"/>
      <c r="AC3356" s="39"/>
    </row>
    <row r="3357" spans="1:29" ht="10.5" customHeight="1">
      <c r="A3357" s="25">
        <v>203756</v>
      </c>
      <c r="B3357" s="26" t="s">
        <v>4433</v>
      </c>
      <c r="C3357" s="27">
        <v>4</v>
      </c>
      <c r="D3357" s="27" t="s">
        <v>26</v>
      </c>
      <c r="E3357" s="28">
        <v>12939</v>
      </c>
      <c r="F3357" s="28">
        <v>51756</v>
      </c>
      <c r="G3357" s="28">
        <v>1552.6799999999998</v>
      </c>
      <c r="H3357" s="28">
        <v>6.3</v>
      </c>
      <c r="I3357" s="28">
        <v>7.5</v>
      </c>
      <c r="J3357" s="29">
        <v>6.0749999999999998E-2</v>
      </c>
      <c r="K3357" s="28">
        <v>25.2</v>
      </c>
      <c r="L3357" s="28">
        <v>30</v>
      </c>
      <c r="M3357" s="29">
        <f>C3357*J3357</f>
        <v>0.24299999999999999</v>
      </c>
      <c r="N3357" s="30">
        <v>4895156875291</v>
      </c>
      <c r="O3357" s="27">
        <v>85</v>
      </c>
      <c r="P3357" s="27">
        <v>8528</v>
      </c>
      <c r="Q3357" s="27" t="s">
        <v>100</v>
      </c>
      <c r="R3357" s="31">
        <f>VLOOKUP(Q3357,[1]Страна!D$1:F$120,2,FALSE)</f>
        <v>0.03</v>
      </c>
      <c r="S3357" s="32" t="s">
        <v>47</v>
      </c>
      <c r="T3357" s="27" t="str">
        <f>VLOOKUP(S3357,[1]Страна!$A$2:$B$246,2,0)</f>
        <v>РОССИЯ</v>
      </c>
      <c r="W3357" s="34"/>
      <c r="X3357" s="35"/>
      <c r="Y3357" s="35"/>
      <c r="Z3357" s="36"/>
      <c r="AA3357" s="37"/>
      <c r="AB3357" s="38"/>
      <c r="AC3357" s="39"/>
    </row>
    <row r="3358" spans="1:29" ht="10.5" customHeight="1">
      <c r="A3358" s="25">
        <v>214084</v>
      </c>
      <c r="B3358" s="26" t="s">
        <v>4434</v>
      </c>
      <c r="C3358" s="27">
        <v>2</v>
      </c>
      <c r="D3358" s="27" t="s">
        <v>26</v>
      </c>
      <c r="E3358" s="28">
        <v>10194</v>
      </c>
      <c r="F3358" s="28">
        <v>20388</v>
      </c>
      <c r="G3358" s="28">
        <v>611.64</v>
      </c>
      <c r="H3358" s="28">
        <v>6</v>
      </c>
      <c r="I3358" s="28">
        <v>7</v>
      </c>
      <c r="J3358" s="29">
        <v>6.93E-2</v>
      </c>
      <c r="K3358" s="28">
        <v>12</v>
      </c>
      <c r="L3358" s="28">
        <v>14</v>
      </c>
      <c r="M3358" s="29">
        <f>C3358*J3358</f>
        <v>0.1386</v>
      </c>
      <c r="N3358" s="30">
        <v>4895156876038</v>
      </c>
      <c r="O3358" s="27">
        <v>85</v>
      </c>
      <c r="P3358" s="27">
        <v>8528</v>
      </c>
      <c r="Q3358" s="27" t="s">
        <v>100</v>
      </c>
      <c r="R3358" s="31">
        <f>VLOOKUP(Q3358,[1]Страна!D$1:F$120,2,FALSE)</f>
        <v>0.03</v>
      </c>
      <c r="S3358" s="32" t="s">
        <v>47</v>
      </c>
      <c r="T3358" s="27" t="str">
        <f>VLOOKUP(S3358,[1]Страна!$A$2:$B$246,2,0)</f>
        <v>РОССИЯ</v>
      </c>
      <c r="W3358" s="34"/>
      <c r="X3358" s="35"/>
      <c r="Y3358" s="35"/>
      <c r="Z3358" s="36"/>
      <c r="AA3358" s="37"/>
      <c r="AB3358" s="38"/>
      <c r="AC3358" s="39"/>
    </row>
    <row r="3359" spans="1:29" ht="10.5" customHeight="1">
      <c r="A3359" s="25">
        <v>190923</v>
      </c>
      <c r="B3359" s="26" t="s">
        <v>4435</v>
      </c>
      <c r="C3359" s="27">
        <v>1</v>
      </c>
      <c r="D3359" s="27" t="s">
        <v>26</v>
      </c>
      <c r="E3359" s="28">
        <v>12262</v>
      </c>
      <c r="F3359" s="28">
        <v>12262</v>
      </c>
      <c r="G3359" s="28">
        <v>367.86</v>
      </c>
      <c r="H3359" s="28">
        <v>6.3</v>
      </c>
      <c r="I3359" s="28">
        <v>7.5</v>
      </c>
      <c r="J3359" s="29">
        <v>6.5285999999999997E-2</v>
      </c>
      <c r="K3359" s="28">
        <v>6.3</v>
      </c>
      <c r="L3359" s="28">
        <v>7.5</v>
      </c>
      <c r="M3359" s="29">
        <f>C3359*J3359</f>
        <v>6.5285999999999997E-2</v>
      </c>
      <c r="N3359" s="30">
        <v>4895156874256</v>
      </c>
      <c r="O3359" s="27">
        <v>85</v>
      </c>
      <c r="P3359" s="27">
        <v>8528</v>
      </c>
      <c r="Q3359" s="27" t="s">
        <v>100</v>
      </c>
      <c r="R3359" s="31">
        <f>VLOOKUP(Q3359,[1]Страна!D$1:F$120,2,FALSE)</f>
        <v>0.03</v>
      </c>
      <c r="S3359" s="32" t="s">
        <v>47</v>
      </c>
      <c r="T3359" s="27" t="str">
        <f>VLOOKUP(S3359,[1]Страна!$A$2:$B$246,2,0)</f>
        <v>РОССИЯ</v>
      </c>
      <c r="W3359" s="34"/>
      <c r="X3359" s="35"/>
      <c r="Y3359" s="35"/>
      <c r="Z3359" s="36"/>
      <c r="AA3359" s="37"/>
      <c r="AB3359" s="38"/>
      <c r="AC3359" s="39"/>
    </row>
    <row r="3360" spans="1:29" ht="10.5" customHeight="1">
      <c r="A3360" s="25">
        <v>242585</v>
      </c>
      <c r="B3360" s="26" t="s">
        <v>4436</v>
      </c>
      <c r="C3360" s="27">
        <v>1</v>
      </c>
      <c r="D3360" s="27" t="s">
        <v>26</v>
      </c>
      <c r="E3360" s="28">
        <v>13745</v>
      </c>
      <c r="F3360" s="28">
        <v>13745</v>
      </c>
      <c r="G3360" s="28">
        <v>412.34999999999997</v>
      </c>
      <c r="H3360" s="28">
        <v>8.6</v>
      </c>
      <c r="I3360" s="28">
        <v>9.1999999999999993</v>
      </c>
      <c r="J3360" s="29">
        <v>9.1899999999999996E-2</v>
      </c>
      <c r="K3360" s="28">
        <v>8.6</v>
      </c>
      <c r="L3360" s="28">
        <v>9.1999999999999993</v>
      </c>
      <c r="M3360" s="29">
        <v>9.1899999999999996E-2</v>
      </c>
      <c r="N3360" s="30">
        <v>4895156897439</v>
      </c>
      <c r="O3360" s="27">
        <v>85</v>
      </c>
      <c r="P3360" s="27">
        <v>8528</v>
      </c>
      <c r="Q3360" s="27" t="s">
        <v>100</v>
      </c>
      <c r="R3360" s="31">
        <v>0.03</v>
      </c>
      <c r="S3360" s="32" t="s">
        <v>47</v>
      </c>
      <c r="T3360" s="27" t="str">
        <f>VLOOKUP(S3360,[1]Страна!$A$2:$B$246,2,0)</f>
        <v>РОССИЯ</v>
      </c>
      <c r="W3360" s="34"/>
      <c r="X3360" s="35"/>
      <c r="Y3360" s="35"/>
      <c r="Z3360" s="36"/>
      <c r="AA3360" s="37"/>
      <c r="AB3360" s="38"/>
      <c r="AC3360" s="39"/>
    </row>
    <row r="3361" spans="1:29" ht="10.5" customHeight="1">
      <c r="A3361" s="25">
        <v>50697</v>
      </c>
      <c r="B3361" s="26" t="s">
        <v>4437</v>
      </c>
      <c r="C3361" s="27">
        <v>2</v>
      </c>
      <c r="D3361" s="27" t="s">
        <v>26</v>
      </c>
      <c r="E3361" s="28">
        <v>17134</v>
      </c>
      <c r="F3361" s="28">
        <v>34268</v>
      </c>
      <c r="G3361" s="28">
        <v>1028.04</v>
      </c>
      <c r="H3361" s="28">
        <v>8</v>
      </c>
      <c r="I3361" s="28">
        <v>9.33</v>
      </c>
      <c r="J3361" s="29">
        <v>0.10329199999999999</v>
      </c>
      <c r="K3361" s="28">
        <v>16</v>
      </c>
      <c r="L3361" s="28">
        <v>18.66</v>
      </c>
      <c r="M3361" s="29">
        <f>C3361*J3361</f>
        <v>0.20658399999999999</v>
      </c>
      <c r="N3361" s="30">
        <v>4895156857242</v>
      </c>
      <c r="O3361" s="27">
        <v>85</v>
      </c>
      <c r="P3361" s="27">
        <v>8528</v>
      </c>
      <c r="Q3361" s="27" t="s">
        <v>100</v>
      </c>
      <c r="R3361" s="31">
        <f>VLOOKUP(Q3361,[1]Страна!D$1:F$120,2,FALSE)</f>
        <v>0.03</v>
      </c>
      <c r="S3361" s="32" t="s">
        <v>47</v>
      </c>
      <c r="T3361" s="27" t="str">
        <f>VLOOKUP(S3361,[1]Страна!$A$2:$B$246,2,0)</f>
        <v>РОССИЯ</v>
      </c>
      <c r="W3361" s="40"/>
      <c r="X3361" s="35"/>
      <c r="Y3361" s="35"/>
      <c r="Z3361" s="36"/>
      <c r="AA3361" s="37"/>
      <c r="AB3361" s="38"/>
      <c r="AC3361" s="39"/>
    </row>
    <row r="3362" spans="1:29" ht="10.5" customHeight="1">
      <c r="A3362" s="25">
        <v>219047</v>
      </c>
      <c r="B3362" s="26" t="s">
        <v>4438</v>
      </c>
      <c r="C3362" s="27">
        <v>1</v>
      </c>
      <c r="D3362" s="27" t="s">
        <v>26</v>
      </c>
      <c r="E3362" s="28">
        <v>13260</v>
      </c>
      <c r="F3362" s="28">
        <v>13260</v>
      </c>
      <c r="G3362" s="28">
        <v>397.8</v>
      </c>
      <c r="H3362" s="28">
        <v>13</v>
      </c>
      <c r="I3362" s="28">
        <v>15</v>
      </c>
      <c r="J3362" s="29">
        <v>0.10335</v>
      </c>
      <c r="K3362" s="28">
        <v>13</v>
      </c>
      <c r="L3362" s="28">
        <v>15</v>
      </c>
      <c r="M3362" s="29">
        <v>0.10335</v>
      </c>
      <c r="N3362" s="30">
        <v>4895156884590</v>
      </c>
      <c r="O3362" s="27">
        <v>85</v>
      </c>
      <c r="P3362" s="27">
        <v>8528</v>
      </c>
      <c r="Q3362" s="27" t="s">
        <v>100</v>
      </c>
      <c r="R3362" s="31">
        <f>VLOOKUP(Q3362,[1]Страна!D$1:F$120,2,FALSE)</f>
        <v>0.03</v>
      </c>
      <c r="S3362" s="32" t="s">
        <v>47</v>
      </c>
      <c r="T3362" s="27" t="str">
        <f>VLOOKUP(S3362,[1]Страна!$A$2:$B$246,2,0)</f>
        <v>РОССИЯ</v>
      </c>
      <c r="W3362" s="34"/>
      <c r="X3362" s="35"/>
      <c r="Y3362" s="35"/>
      <c r="Z3362" s="36"/>
      <c r="AA3362" s="37"/>
      <c r="AB3362" s="38"/>
      <c r="AC3362" s="39"/>
    </row>
    <row r="3363" spans="1:29" ht="10.5" customHeight="1">
      <c r="A3363" s="25">
        <v>219988</v>
      </c>
      <c r="B3363" s="26" t="s">
        <v>4439</v>
      </c>
      <c r="C3363" s="27">
        <v>3</v>
      </c>
      <c r="D3363" s="27" t="s">
        <v>26</v>
      </c>
      <c r="E3363" s="28">
        <v>13600</v>
      </c>
      <c r="F3363" s="28">
        <v>40800</v>
      </c>
      <c r="G3363" s="28">
        <v>1224</v>
      </c>
      <c r="H3363" s="28">
        <v>13</v>
      </c>
      <c r="I3363" s="28">
        <v>14.5</v>
      </c>
      <c r="J3363" s="29">
        <v>9.7220000000000001E-2</v>
      </c>
      <c r="K3363" s="28">
        <v>39</v>
      </c>
      <c r="L3363" s="28">
        <v>43.5</v>
      </c>
      <c r="M3363" s="29">
        <v>0.29166000000000003</v>
      </c>
      <c r="N3363" s="30" t="s">
        <v>4440</v>
      </c>
      <c r="O3363" s="27">
        <v>85</v>
      </c>
      <c r="P3363" s="27">
        <v>8528</v>
      </c>
      <c r="Q3363" s="27" t="s">
        <v>100</v>
      </c>
      <c r="R3363" s="31">
        <f>VLOOKUP(Q3363,[1]Страна!D$1:F$120,2,FALSE)</f>
        <v>0.03</v>
      </c>
      <c r="S3363" s="32" t="s">
        <v>47</v>
      </c>
      <c r="T3363" s="27" t="str">
        <f>VLOOKUP(S3363,[1]Страна!$A$2:$B$246,2,0)</f>
        <v>РОССИЯ</v>
      </c>
      <c r="W3363" s="34"/>
      <c r="X3363" s="35"/>
      <c r="Y3363" s="35"/>
      <c r="Z3363" s="36"/>
      <c r="AA3363" s="37"/>
      <c r="AB3363" s="38"/>
      <c r="AC3363" s="39"/>
    </row>
    <row r="3364" spans="1:29" ht="10.5" customHeight="1">
      <c r="A3364" s="25">
        <v>223300</v>
      </c>
      <c r="B3364" s="26" t="s">
        <v>4441</v>
      </c>
      <c r="C3364" s="27">
        <v>2</v>
      </c>
      <c r="D3364" s="27" t="s">
        <v>26</v>
      </c>
      <c r="E3364" s="28">
        <v>15088</v>
      </c>
      <c r="F3364" s="28">
        <f>C3364*E3364</f>
        <v>30176</v>
      </c>
      <c r="G3364" s="28">
        <f>F3364*R3364</f>
        <v>905.28</v>
      </c>
      <c r="H3364" s="28">
        <v>6.8</v>
      </c>
      <c r="I3364" s="28">
        <v>8</v>
      </c>
      <c r="J3364" s="29">
        <v>0.1188</v>
      </c>
      <c r="K3364" s="28">
        <f>H3364*C3364</f>
        <v>13.6</v>
      </c>
      <c r="L3364" s="28">
        <f>I3364*C3364</f>
        <v>16</v>
      </c>
      <c r="M3364" s="29">
        <f>J3364*C3364</f>
        <v>0.23760000000000001</v>
      </c>
      <c r="N3364" s="30" t="s">
        <v>4442</v>
      </c>
      <c r="O3364" s="27">
        <v>85</v>
      </c>
      <c r="P3364" s="27">
        <v>8528</v>
      </c>
      <c r="Q3364" s="27" t="s">
        <v>100</v>
      </c>
      <c r="R3364" s="31">
        <f>VLOOKUP(Q3364,[1]Страна!D$1:F$120,2,FALSE)</f>
        <v>0.03</v>
      </c>
      <c r="S3364" s="32" t="s">
        <v>47</v>
      </c>
      <c r="T3364" s="27" t="str">
        <f>VLOOKUP(S3364,[1]Страна!$A$2:$B$246,2,0)</f>
        <v>РОССИЯ</v>
      </c>
      <c r="W3364" s="34"/>
      <c r="X3364" s="35"/>
      <c r="Y3364" s="35"/>
      <c r="Z3364" s="36"/>
      <c r="AA3364" s="37"/>
      <c r="AB3364" s="38"/>
      <c r="AC3364" s="39"/>
    </row>
    <row r="3365" spans="1:29" ht="10.5" customHeight="1">
      <c r="A3365" s="25">
        <v>231088</v>
      </c>
      <c r="B3365" s="26" t="s">
        <v>4443</v>
      </c>
      <c r="C3365" s="27">
        <v>1</v>
      </c>
      <c r="D3365" s="27" t="s">
        <v>26</v>
      </c>
      <c r="E3365" s="28">
        <v>14926</v>
      </c>
      <c r="F3365" s="28">
        <v>14926</v>
      </c>
      <c r="G3365" s="28">
        <v>298.52</v>
      </c>
      <c r="H3365" s="28">
        <v>12</v>
      </c>
      <c r="I3365" s="28">
        <v>14</v>
      </c>
      <c r="J3365" s="29">
        <v>0.11024</v>
      </c>
      <c r="K3365" s="28">
        <v>12</v>
      </c>
      <c r="L3365" s="28">
        <v>14</v>
      </c>
      <c r="M3365" s="29">
        <f>C3365*J3365</f>
        <v>0.11024</v>
      </c>
      <c r="N3365" s="30">
        <v>0</v>
      </c>
      <c r="O3365" s="27">
        <v>85</v>
      </c>
      <c r="P3365" s="27">
        <v>8528</v>
      </c>
      <c r="Q3365" s="27" t="s">
        <v>100</v>
      </c>
      <c r="R3365" s="31">
        <f>VLOOKUP(Q3365,[1]Страна!D$1:F$120,2,FALSE)</f>
        <v>0.03</v>
      </c>
      <c r="S3365" s="32" t="s">
        <v>47</v>
      </c>
      <c r="T3365" s="27" t="str">
        <f>VLOOKUP(S3365,[1]Страна!$A$2:$B$246,2,0)</f>
        <v>РОССИЯ</v>
      </c>
      <c r="W3365" s="34"/>
      <c r="X3365" s="35"/>
      <c r="Y3365" s="35"/>
      <c r="Z3365" s="36"/>
      <c r="AA3365" s="37"/>
      <c r="AB3365" s="38"/>
      <c r="AC3365" s="39"/>
    </row>
    <row r="3366" spans="1:29" ht="10.5" customHeight="1">
      <c r="A3366" s="25">
        <v>232012</v>
      </c>
      <c r="B3366" s="26" t="s">
        <v>4444</v>
      </c>
      <c r="C3366" s="27">
        <v>1</v>
      </c>
      <c r="D3366" s="27" t="s">
        <v>26</v>
      </c>
      <c r="E3366" s="28">
        <v>14544</v>
      </c>
      <c r="F3366" s="28">
        <v>14544</v>
      </c>
      <c r="G3366" s="28">
        <v>293.78879999999998</v>
      </c>
      <c r="H3366" s="28">
        <v>12</v>
      </c>
      <c r="I3366" s="28">
        <v>14</v>
      </c>
      <c r="J3366" s="29">
        <v>0.11128</v>
      </c>
      <c r="K3366" s="28">
        <v>12</v>
      </c>
      <c r="L3366" s="28">
        <v>14</v>
      </c>
      <c r="M3366" s="29">
        <v>0.11128</v>
      </c>
      <c r="N3366" s="30">
        <v>0</v>
      </c>
      <c r="O3366" s="27">
        <v>85</v>
      </c>
      <c r="P3366" s="27">
        <v>8528</v>
      </c>
      <c r="Q3366" s="27" t="s">
        <v>100</v>
      </c>
      <c r="R3366" s="31">
        <f>VLOOKUP(Q3366,[1]Страна!D$1:F$120,2,FALSE)</f>
        <v>0.03</v>
      </c>
      <c r="S3366" s="32" t="s">
        <v>47</v>
      </c>
      <c r="T3366" s="27" t="str">
        <f>VLOOKUP(S3366,[1]Страна!$A$2:$B$246,2,0)</f>
        <v>РОССИЯ</v>
      </c>
      <c r="W3366" s="34"/>
      <c r="X3366" s="35"/>
      <c r="Y3366" s="35"/>
      <c r="Z3366" s="36"/>
      <c r="AA3366" s="37"/>
      <c r="AB3366" s="38"/>
      <c r="AC3366" s="39"/>
    </row>
    <row r="3367" spans="1:29" ht="10.5" customHeight="1">
      <c r="A3367" s="25">
        <v>231884</v>
      </c>
      <c r="B3367" s="26" t="s">
        <v>4445</v>
      </c>
      <c r="C3367" s="27">
        <v>1</v>
      </c>
      <c r="D3367" s="27" t="s">
        <v>26</v>
      </c>
      <c r="E3367" s="28">
        <v>14952</v>
      </c>
      <c r="F3367" s="28">
        <v>14952</v>
      </c>
      <c r="G3367" s="28">
        <v>299.04000000000002</v>
      </c>
      <c r="H3367" s="28">
        <v>13.5</v>
      </c>
      <c r="I3367" s="28">
        <v>15</v>
      </c>
      <c r="J3367" s="29">
        <v>0.10553</v>
      </c>
      <c r="K3367" s="28">
        <v>13.5</v>
      </c>
      <c r="L3367" s="28">
        <v>15</v>
      </c>
      <c r="M3367" s="29">
        <f t="shared" ref="M3367:M3376" si="237">C3367*J3367</f>
        <v>0.10553</v>
      </c>
      <c r="N3367" s="30">
        <v>4895156886716</v>
      </c>
      <c r="O3367" s="27">
        <v>85</v>
      </c>
      <c r="P3367" s="27">
        <v>8528</v>
      </c>
      <c r="Q3367" s="27" t="s">
        <v>100</v>
      </c>
      <c r="R3367" s="31">
        <f>VLOOKUP(Q3367,[1]Страна!D$1:F$120,2,FALSE)</f>
        <v>0.03</v>
      </c>
      <c r="S3367" s="32" t="s">
        <v>47</v>
      </c>
      <c r="T3367" s="27" t="str">
        <f>VLOOKUP(S3367,[1]Страна!$A$2:$B$246,2,0)</f>
        <v>РОССИЯ</v>
      </c>
      <c r="W3367" s="34"/>
      <c r="X3367" s="35"/>
      <c r="Y3367" s="35"/>
      <c r="Z3367" s="36"/>
      <c r="AA3367" s="37"/>
      <c r="AB3367" s="38"/>
      <c r="AC3367" s="39"/>
    </row>
    <row r="3368" spans="1:29" ht="10.5" customHeight="1">
      <c r="A3368" s="25">
        <v>209356</v>
      </c>
      <c r="B3368" s="26" t="s">
        <v>4446</v>
      </c>
      <c r="C3368" s="27">
        <v>1</v>
      </c>
      <c r="D3368" s="27" t="s">
        <v>26</v>
      </c>
      <c r="E3368" s="28">
        <v>7281</v>
      </c>
      <c r="F3368" s="28">
        <v>7281</v>
      </c>
      <c r="G3368" s="28">
        <v>218.42999999999998</v>
      </c>
      <c r="H3368" s="28">
        <v>3.5</v>
      </c>
      <c r="I3368" s="28">
        <v>4.0999999999999996</v>
      </c>
      <c r="J3368" s="29">
        <v>2.1000000000000001E-2</v>
      </c>
      <c r="K3368" s="28">
        <v>3.5</v>
      </c>
      <c r="L3368" s="28">
        <v>4.0999999999999996</v>
      </c>
      <c r="M3368" s="29">
        <f t="shared" si="237"/>
        <v>2.1000000000000001E-2</v>
      </c>
      <c r="N3368" s="30">
        <v>5050370927518</v>
      </c>
      <c r="O3368" s="27">
        <v>85</v>
      </c>
      <c r="P3368" s="27">
        <v>8528</v>
      </c>
      <c r="Q3368" s="27" t="s">
        <v>100</v>
      </c>
      <c r="R3368" s="31">
        <f>VLOOKUP(Q3368,[1]Страна!D$1:F$120,2,FALSE)</f>
        <v>0.03</v>
      </c>
      <c r="S3368" s="32" t="s">
        <v>47</v>
      </c>
      <c r="T3368" s="27" t="str">
        <f>VLOOKUP(S3368,[1]Страна!$A$2:$B$246,2,0)</f>
        <v>РОССИЯ</v>
      </c>
      <c r="W3368" s="34"/>
      <c r="X3368" s="35"/>
      <c r="Y3368" s="35"/>
      <c r="Z3368" s="36"/>
      <c r="AA3368" s="37"/>
      <c r="AB3368" s="38"/>
      <c r="AC3368" s="39"/>
    </row>
    <row r="3369" spans="1:29" ht="10.5" customHeight="1">
      <c r="A3369" s="25">
        <v>219994</v>
      </c>
      <c r="B3369" s="26" t="s">
        <v>4447</v>
      </c>
      <c r="C3369" s="27">
        <v>1</v>
      </c>
      <c r="D3369" s="27" t="s">
        <v>26</v>
      </c>
      <c r="E3369" s="28">
        <v>10353</v>
      </c>
      <c r="F3369" s="28">
        <v>10353</v>
      </c>
      <c r="G3369" s="28">
        <v>310.58999999999997</v>
      </c>
      <c r="H3369" s="28">
        <v>5</v>
      </c>
      <c r="I3369" s="28">
        <v>5.5</v>
      </c>
      <c r="J3369" s="29">
        <v>5.74E-2</v>
      </c>
      <c r="K3369" s="28">
        <v>5</v>
      </c>
      <c r="L3369" s="28">
        <v>5.5</v>
      </c>
      <c r="M3369" s="29">
        <f t="shared" si="237"/>
        <v>5.74E-2</v>
      </c>
      <c r="N3369" s="30">
        <v>0</v>
      </c>
      <c r="O3369" s="27">
        <v>85</v>
      </c>
      <c r="P3369" s="27">
        <v>8528</v>
      </c>
      <c r="Q3369" s="27" t="s">
        <v>100</v>
      </c>
      <c r="R3369" s="31">
        <f>VLOOKUP(Q3369,[1]Страна!D$1:F$120,2,FALSE)</f>
        <v>0.03</v>
      </c>
      <c r="S3369" s="32" t="s">
        <v>47</v>
      </c>
      <c r="T3369" s="27" t="str">
        <f>VLOOKUP(S3369,[1]Страна!$A$2:$B$246,2,0)</f>
        <v>РОССИЯ</v>
      </c>
      <c r="W3369" s="34"/>
      <c r="X3369" s="35"/>
      <c r="Y3369" s="35"/>
      <c r="Z3369" s="36"/>
      <c r="AA3369" s="37"/>
      <c r="AB3369" s="38"/>
      <c r="AC3369" s="39"/>
    </row>
    <row r="3370" spans="1:29" ht="10.5" customHeight="1">
      <c r="A3370" s="25">
        <v>208465</v>
      </c>
      <c r="B3370" s="26" t="s">
        <v>4448</v>
      </c>
      <c r="C3370" s="27">
        <v>1</v>
      </c>
      <c r="D3370" s="27" t="s">
        <v>26</v>
      </c>
      <c r="E3370" s="28">
        <v>10370</v>
      </c>
      <c r="F3370" s="28">
        <v>10370</v>
      </c>
      <c r="G3370" s="28">
        <v>311.09999999999997</v>
      </c>
      <c r="H3370" s="28">
        <v>5</v>
      </c>
      <c r="I3370" s="28">
        <v>6.5</v>
      </c>
      <c r="J3370" s="29">
        <v>5.7459999999999997E-2</v>
      </c>
      <c r="K3370" s="28">
        <v>5</v>
      </c>
      <c r="L3370" s="28">
        <v>6.5</v>
      </c>
      <c r="M3370" s="29">
        <f t="shared" si="237"/>
        <v>5.7459999999999997E-2</v>
      </c>
      <c r="N3370" s="30">
        <v>5050370927273</v>
      </c>
      <c r="O3370" s="27">
        <v>85</v>
      </c>
      <c r="P3370" s="27">
        <v>8528</v>
      </c>
      <c r="Q3370" s="27" t="s">
        <v>100</v>
      </c>
      <c r="R3370" s="31">
        <f>VLOOKUP(Q3370,[1]Страна!D$1:F$120,2,FALSE)</f>
        <v>0.03</v>
      </c>
      <c r="S3370" s="32" t="s">
        <v>47</v>
      </c>
      <c r="T3370" s="27" t="str">
        <f>VLOOKUP(S3370,[1]Страна!$A$2:$B$246,2,0)</f>
        <v>РОССИЯ</v>
      </c>
      <c r="W3370" s="34"/>
      <c r="X3370" s="35"/>
      <c r="Y3370" s="35"/>
      <c r="Z3370" s="36"/>
      <c r="AA3370" s="37"/>
      <c r="AB3370" s="38"/>
      <c r="AC3370" s="39"/>
    </row>
    <row r="3371" spans="1:29" ht="10.5" customHeight="1">
      <c r="A3371" s="25">
        <v>219999</v>
      </c>
      <c r="B3371" s="26" t="s">
        <v>4449</v>
      </c>
      <c r="C3371" s="27">
        <v>1</v>
      </c>
      <c r="D3371" s="27" t="s">
        <v>26</v>
      </c>
      <c r="E3371" s="28">
        <v>10353</v>
      </c>
      <c r="F3371" s="28">
        <v>10353</v>
      </c>
      <c r="G3371" s="28">
        <v>310.58999999999997</v>
      </c>
      <c r="H3371" s="28">
        <v>5</v>
      </c>
      <c r="I3371" s="28">
        <v>6.5</v>
      </c>
      <c r="J3371" s="29">
        <v>6.0100000000000001E-2</v>
      </c>
      <c r="K3371" s="28">
        <v>5</v>
      </c>
      <c r="L3371" s="28">
        <v>6.5</v>
      </c>
      <c r="M3371" s="29">
        <f t="shared" si="237"/>
        <v>6.0100000000000001E-2</v>
      </c>
      <c r="N3371" s="30">
        <v>0</v>
      </c>
      <c r="O3371" s="27">
        <v>85</v>
      </c>
      <c r="P3371" s="27">
        <v>8528</v>
      </c>
      <c r="Q3371" s="27" t="s">
        <v>100</v>
      </c>
      <c r="R3371" s="31">
        <f>VLOOKUP(Q3371,[1]Страна!D$1:F$120,2,FALSE)</f>
        <v>0.03</v>
      </c>
      <c r="S3371" s="32" t="s">
        <v>47</v>
      </c>
      <c r="T3371" s="27" t="str">
        <f>VLOOKUP(S3371,[1]Страна!$A$2:$B$246,2,0)</f>
        <v>РОССИЯ</v>
      </c>
      <c r="W3371" s="34"/>
      <c r="X3371" s="35"/>
      <c r="Y3371" s="35"/>
      <c r="Z3371" s="36"/>
      <c r="AA3371" s="37"/>
      <c r="AB3371" s="38"/>
      <c r="AC3371" s="39"/>
    </row>
    <row r="3372" spans="1:29" ht="10.5" customHeight="1">
      <c r="A3372" s="25">
        <v>214085</v>
      </c>
      <c r="B3372" s="26" t="s">
        <v>4450</v>
      </c>
      <c r="C3372" s="27">
        <v>1</v>
      </c>
      <c r="D3372" s="27" t="s">
        <v>26</v>
      </c>
      <c r="E3372" s="28">
        <v>16637</v>
      </c>
      <c r="F3372" s="28">
        <v>16637</v>
      </c>
      <c r="G3372" s="28">
        <v>499.10999999999996</v>
      </c>
      <c r="H3372" s="28">
        <v>10</v>
      </c>
      <c r="I3372" s="28">
        <v>12</v>
      </c>
      <c r="J3372" s="29">
        <v>9.6299999999999997E-2</v>
      </c>
      <c r="K3372" s="28">
        <v>10</v>
      </c>
      <c r="L3372" s="28">
        <v>12</v>
      </c>
      <c r="M3372" s="29">
        <f t="shared" si="237"/>
        <v>9.6299999999999997E-2</v>
      </c>
      <c r="N3372" s="30">
        <v>0</v>
      </c>
      <c r="O3372" s="27">
        <v>85</v>
      </c>
      <c r="P3372" s="27">
        <v>8528</v>
      </c>
      <c r="Q3372" s="27" t="s">
        <v>100</v>
      </c>
      <c r="R3372" s="31">
        <f>VLOOKUP(Q3372,[1]Страна!D$1:F$120,2,FALSE)</f>
        <v>0.03</v>
      </c>
      <c r="S3372" s="32" t="s">
        <v>47</v>
      </c>
      <c r="T3372" s="27" t="str">
        <f>VLOOKUP(S3372,[1]Страна!$A$2:$B$246,2,0)</f>
        <v>РОССИЯ</v>
      </c>
      <c r="W3372" s="34"/>
      <c r="X3372" s="35"/>
      <c r="Y3372" s="35"/>
      <c r="Z3372" s="36"/>
      <c r="AA3372" s="37"/>
      <c r="AB3372" s="38"/>
      <c r="AC3372" s="39"/>
    </row>
    <row r="3373" spans="1:29" ht="10.5" customHeight="1">
      <c r="A3373" s="25">
        <v>36223</v>
      </c>
      <c r="B3373" s="26" t="s">
        <v>4451</v>
      </c>
      <c r="C3373" s="27">
        <v>1</v>
      </c>
      <c r="D3373" s="27" t="s">
        <v>26</v>
      </c>
      <c r="E3373" s="28">
        <v>400</v>
      </c>
      <c r="F3373" s="28">
        <v>400</v>
      </c>
      <c r="G3373" s="28">
        <v>12</v>
      </c>
      <c r="H3373" s="28">
        <v>0.35</v>
      </c>
      <c r="I3373" s="28">
        <v>0.5</v>
      </c>
      <c r="J3373" s="29">
        <v>1.5120000000000001E-3</v>
      </c>
      <c r="K3373" s="28">
        <v>0.35</v>
      </c>
      <c r="L3373" s="28">
        <v>0.5</v>
      </c>
      <c r="M3373" s="29">
        <f t="shared" si="237"/>
        <v>1.5120000000000001E-3</v>
      </c>
      <c r="N3373" s="30">
        <v>4897030805318</v>
      </c>
      <c r="O3373" s="27">
        <v>85</v>
      </c>
      <c r="P3373" s="27">
        <v>8517</v>
      </c>
      <c r="Q3373" s="27" t="s">
        <v>4452</v>
      </c>
      <c r="R3373" s="31">
        <f>VLOOKUP(Q3373,[1]Страна!D$1:F$120,2,FALSE)</f>
        <v>0.03</v>
      </c>
      <c r="S3373" s="32" t="s">
        <v>28</v>
      </c>
      <c r="T3373" s="27" t="str">
        <f>VLOOKUP(S3373,[1]Страна!$A$2:$B$246,2,0)</f>
        <v>КИТАЙ</v>
      </c>
      <c r="W3373" s="34"/>
      <c r="X3373" s="35"/>
      <c r="Y3373" s="35"/>
      <c r="Z3373" s="36"/>
      <c r="AA3373" s="37"/>
      <c r="AB3373" s="38"/>
      <c r="AC3373" s="39"/>
    </row>
    <row r="3374" spans="1:29" ht="10.5" customHeight="1">
      <c r="A3374" s="25" t="s">
        <v>4453</v>
      </c>
      <c r="B3374" s="26" t="s">
        <v>4454</v>
      </c>
      <c r="C3374" s="27">
        <v>15</v>
      </c>
      <c r="D3374" s="27"/>
      <c r="E3374" s="28">
        <v>14</v>
      </c>
      <c r="F3374" s="28">
        <v>210</v>
      </c>
      <c r="G3374" s="28">
        <v>6.3</v>
      </c>
      <c r="H3374" s="28">
        <v>0.47999999999999993</v>
      </c>
      <c r="I3374" s="28">
        <v>0.5</v>
      </c>
      <c r="J3374" s="29"/>
      <c r="K3374" s="28"/>
      <c r="L3374" s="28"/>
      <c r="M3374" s="29">
        <f t="shared" si="237"/>
        <v>0</v>
      </c>
      <c r="N3374" s="30"/>
      <c r="O3374" s="27">
        <v>85</v>
      </c>
      <c r="P3374" s="27">
        <v>8517</v>
      </c>
      <c r="Q3374" s="27" t="s">
        <v>4452</v>
      </c>
      <c r="R3374" s="31">
        <f>VLOOKUP(Q3374,[1]Страна!D$1:F$120,2,FALSE)</f>
        <v>0.03</v>
      </c>
      <c r="S3374" s="32" t="s">
        <v>1795</v>
      </c>
      <c r="T3374" s="27" t="str">
        <f>VLOOKUP(S3374,[1]Страна!$A$2:$B$246,2,0)</f>
        <v xml:space="preserve">МАЛАЙЗИЯ </v>
      </c>
      <c r="W3374" s="34"/>
      <c r="X3374" s="35"/>
      <c r="Y3374" s="35"/>
      <c r="Z3374" s="36"/>
      <c r="AA3374" s="37"/>
      <c r="AB3374" s="38"/>
      <c r="AC3374" s="39"/>
    </row>
    <row r="3375" spans="1:29" ht="10.5" customHeight="1">
      <c r="A3375" s="25">
        <v>19164</v>
      </c>
      <c r="B3375" s="26" t="s">
        <v>4455</v>
      </c>
      <c r="C3375" s="27">
        <v>1</v>
      </c>
      <c r="D3375" s="27" t="s">
        <v>26</v>
      </c>
      <c r="E3375" s="28">
        <v>298</v>
      </c>
      <c r="F3375" s="28">
        <v>298</v>
      </c>
      <c r="G3375" s="28">
        <v>8.94</v>
      </c>
      <c r="H3375" s="28">
        <v>0.6</v>
      </c>
      <c r="I3375" s="28">
        <v>0.7</v>
      </c>
      <c r="J3375" s="29">
        <v>7.3499999999999998E-4</v>
      </c>
      <c r="K3375" s="28">
        <v>0.6</v>
      </c>
      <c r="L3375" s="28">
        <v>0.7</v>
      </c>
      <c r="M3375" s="29">
        <f t="shared" si="237"/>
        <v>7.3499999999999998E-4</v>
      </c>
      <c r="N3375" s="30">
        <v>4897020999256</v>
      </c>
      <c r="O3375" s="27">
        <v>85</v>
      </c>
      <c r="P3375" s="27">
        <v>8517</v>
      </c>
      <c r="Q3375" s="27" t="s">
        <v>4452</v>
      </c>
      <c r="R3375" s="31">
        <f>VLOOKUP(Q3375,[1]Страна!D$1:F$120,2,FALSE)</f>
        <v>0.03</v>
      </c>
      <c r="S3375" s="32" t="s">
        <v>28</v>
      </c>
      <c r="T3375" s="27" t="str">
        <f>VLOOKUP(S3375,[1]Страна!$A$2:$B$246,2,0)</f>
        <v>КИТАЙ</v>
      </c>
      <c r="W3375" s="34"/>
      <c r="X3375" s="35"/>
      <c r="Y3375" s="35"/>
      <c r="Z3375" s="36"/>
      <c r="AA3375" s="37"/>
      <c r="AB3375" s="38"/>
      <c r="AC3375" s="39"/>
    </row>
    <row r="3376" spans="1:29" ht="10.5" customHeight="1">
      <c r="A3376" s="25">
        <v>19162</v>
      </c>
      <c r="B3376" s="26" t="s">
        <v>4456</v>
      </c>
      <c r="C3376" s="27">
        <v>1</v>
      </c>
      <c r="D3376" s="27" t="s">
        <v>26</v>
      </c>
      <c r="E3376" s="28">
        <v>298</v>
      </c>
      <c r="F3376" s="28">
        <v>298</v>
      </c>
      <c r="G3376" s="28">
        <v>8.94</v>
      </c>
      <c r="H3376" s="28">
        <v>0.6</v>
      </c>
      <c r="I3376" s="28">
        <v>0.7</v>
      </c>
      <c r="J3376" s="29">
        <v>1.2800000000000001E-3</v>
      </c>
      <c r="K3376" s="28">
        <v>0.6</v>
      </c>
      <c r="L3376" s="28">
        <v>0.7</v>
      </c>
      <c r="M3376" s="29">
        <f t="shared" si="237"/>
        <v>1.2800000000000001E-3</v>
      </c>
      <c r="N3376" s="30">
        <v>4897020999249</v>
      </c>
      <c r="O3376" s="27">
        <v>85</v>
      </c>
      <c r="P3376" s="27">
        <v>8517</v>
      </c>
      <c r="Q3376" s="27" t="s">
        <v>4452</v>
      </c>
      <c r="R3376" s="31">
        <f>VLOOKUP(Q3376,[1]Страна!D$1:F$120,2,FALSE)</f>
        <v>0.03</v>
      </c>
      <c r="S3376" s="32" t="s">
        <v>28</v>
      </c>
      <c r="T3376" s="27" t="str">
        <f>VLOOKUP(S3376,[1]Страна!$A$2:$B$246,2,0)</f>
        <v>КИТАЙ</v>
      </c>
      <c r="W3376" s="34"/>
      <c r="X3376" s="35"/>
      <c r="Y3376" s="35"/>
      <c r="Z3376" s="36"/>
      <c r="AA3376" s="37"/>
      <c r="AB3376" s="38"/>
      <c r="AC3376" s="39"/>
    </row>
    <row r="3377" spans="1:29" ht="10.5" customHeight="1">
      <c r="A3377" s="25">
        <v>25855</v>
      </c>
      <c r="B3377" s="26" t="s">
        <v>4457</v>
      </c>
      <c r="C3377" s="27">
        <v>1</v>
      </c>
      <c r="D3377" s="27" t="s">
        <v>26</v>
      </c>
      <c r="E3377" s="28">
        <v>4344</v>
      </c>
      <c r="F3377" s="28">
        <v>4344</v>
      </c>
      <c r="G3377" s="28">
        <v>217.20000000000002</v>
      </c>
      <c r="H3377" s="28">
        <v>6.5</v>
      </c>
      <c r="I3377" s="28">
        <v>8</v>
      </c>
      <c r="J3377" s="29">
        <v>8.1530000000000005E-2</v>
      </c>
      <c r="K3377" s="28">
        <v>6.5</v>
      </c>
      <c r="L3377" s="28">
        <v>8</v>
      </c>
      <c r="M3377" s="29">
        <v>8.1530000000000005E-2</v>
      </c>
      <c r="N3377" s="30" t="s">
        <v>4458</v>
      </c>
      <c r="O3377" s="27">
        <v>85</v>
      </c>
      <c r="P3377" s="27">
        <v>8516</v>
      </c>
      <c r="Q3377" s="27" t="s">
        <v>389</v>
      </c>
      <c r="R3377" s="31">
        <f>VLOOKUP(Q3377,[1]Страна!D$1:F$120,2,FALSE)</f>
        <v>0.05</v>
      </c>
      <c r="S3377" s="32" t="s">
        <v>28</v>
      </c>
      <c r="T3377" s="27" t="str">
        <f>VLOOKUP(S3377,[1]Страна!$A$2:$B$246,2,0)</f>
        <v>КИТАЙ</v>
      </c>
      <c r="W3377" s="34"/>
      <c r="X3377" s="35"/>
      <c r="Y3377" s="35"/>
      <c r="Z3377" s="36"/>
      <c r="AA3377" s="37"/>
      <c r="AB3377" s="38"/>
      <c r="AC3377" s="39"/>
    </row>
    <row r="3378" spans="1:29" ht="10.5" customHeight="1">
      <c r="A3378" s="25">
        <v>240740</v>
      </c>
      <c r="B3378" s="26" t="s">
        <v>4459</v>
      </c>
      <c r="C3378" s="27">
        <v>1</v>
      </c>
      <c r="D3378" s="27" t="s">
        <v>26</v>
      </c>
      <c r="E3378" s="28">
        <v>1105</v>
      </c>
      <c r="F3378" s="28">
        <v>1105</v>
      </c>
      <c r="G3378" s="28">
        <v>33.15</v>
      </c>
      <c r="H3378" s="28">
        <v>1.7</v>
      </c>
      <c r="I3378" s="28">
        <v>2</v>
      </c>
      <c r="J3378" s="29">
        <v>0</v>
      </c>
      <c r="K3378" s="28">
        <v>1.7</v>
      </c>
      <c r="L3378" s="28">
        <v>2</v>
      </c>
      <c r="M3378" s="29">
        <v>0</v>
      </c>
      <c r="N3378" s="30" t="s">
        <v>4460</v>
      </c>
      <c r="O3378" s="27">
        <v>85</v>
      </c>
      <c r="P3378" s="27">
        <v>8516</v>
      </c>
      <c r="Q3378" s="27" t="s">
        <v>1948</v>
      </c>
      <c r="R3378" s="31">
        <f>VLOOKUP(Q3378,[1]Страна!D$1:F$120,2,FALSE)</f>
        <v>0.03</v>
      </c>
      <c r="S3378" s="32" t="s">
        <v>28</v>
      </c>
      <c r="T3378" s="27" t="str">
        <f>VLOOKUP(S3378,[1]Страна!$A$2:$B$246,2,0)</f>
        <v>КИТАЙ</v>
      </c>
      <c r="W3378" s="34"/>
      <c r="X3378" s="35"/>
      <c r="Y3378" s="35"/>
      <c r="Z3378" s="36"/>
      <c r="AA3378" s="37"/>
      <c r="AB3378" s="38"/>
      <c r="AC3378" s="39"/>
    </row>
    <row r="3379" spans="1:29" ht="10.5" customHeight="1">
      <c r="A3379" s="25">
        <v>51509</v>
      </c>
      <c r="B3379" s="26" t="s">
        <v>4461</v>
      </c>
      <c r="C3379" s="27">
        <v>1</v>
      </c>
      <c r="D3379" s="27" t="s">
        <v>26</v>
      </c>
      <c r="E3379" s="28">
        <v>1377</v>
      </c>
      <c r="F3379" s="28">
        <v>1377</v>
      </c>
      <c r="G3379" s="28">
        <v>41.309999999999995</v>
      </c>
      <c r="H3379" s="28">
        <v>1.7</v>
      </c>
      <c r="I3379" s="28">
        <v>1.85</v>
      </c>
      <c r="J3379" s="29">
        <v>7.0299999999999998E-3</v>
      </c>
      <c r="K3379" s="28">
        <v>1.7</v>
      </c>
      <c r="L3379" s="28">
        <v>1.85</v>
      </c>
      <c r="M3379" s="29">
        <f>C3379*J3379</f>
        <v>7.0299999999999998E-3</v>
      </c>
      <c r="N3379" s="30">
        <v>4610002914128</v>
      </c>
      <c r="O3379" s="27">
        <v>85</v>
      </c>
      <c r="P3379" s="27">
        <v>8516</v>
      </c>
      <c r="Q3379" s="27" t="s">
        <v>1948</v>
      </c>
      <c r="R3379" s="31">
        <f>VLOOKUP(Q3379,[1]Страна!D$1:F$120,2,FALSE)</f>
        <v>0.03</v>
      </c>
      <c r="S3379" s="32" t="s">
        <v>28</v>
      </c>
      <c r="T3379" s="27" t="str">
        <f>VLOOKUP(S3379,[1]Страна!$A$2:$B$246,2,0)</f>
        <v>КИТАЙ</v>
      </c>
      <c r="W3379" s="34"/>
      <c r="X3379" s="35"/>
      <c r="Y3379" s="35"/>
      <c r="Z3379" s="36"/>
      <c r="AA3379" s="37"/>
      <c r="AB3379" s="38"/>
      <c r="AC3379" s="39"/>
    </row>
    <row r="3380" spans="1:29" ht="10.5" customHeight="1">
      <c r="A3380" s="25">
        <v>74418</v>
      </c>
      <c r="B3380" s="26" t="s">
        <v>4462</v>
      </c>
      <c r="C3380" s="27">
        <v>1</v>
      </c>
      <c r="D3380" s="27" t="s">
        <v>26</v>
      </c>
      <c r="E3380" s="28">
        <v>1870</v>
      </c>
      <c r="F3380" s="28">
        <v>1870</v>
      </c>
      <c r="G3380" s="28">
        <v>56.1</v>
      </c>
      <c r="H3380" s="28">
        <v>2.1</v>
      </c>
      <c r="I3380" s="28">
        <v>2.4</v>
      </c>
      <c r="J3380" s="29">
        <v>7.1999999999999998E-3</v>
      </c>
      <c r="K3380" s="28">
        <v>2.1</v>
      </c>
      <c r="L3380" s="28">
        <v>2.4</v>
      </c>
      <c r="M3380" s="29">
        <f>C3380*J3380</f>
        <v>7.1999999999999998E-3</v>
      </c>
      <c r="N3380" s="30">
        <v>4650064771918</v>
      </c>
      <c r="O3380" s="27">
        <v>85</v>
      </c>
      <c r="P3380" s="27">
        <v>8516</v>
      </c>
      <c r="Q3380" s="27" t="s">
        <v>1948</v>
      </c>
      <c r="R3380" s="31">
        <f>VLOOKUP(Q3380,[1]Страна!D$1:F$120,2,FALSE)</f>
        <v>0.03</v>
      </c>
      <c r="S3380" s="32" t="s">
        <v>28</v>
      </c>
      <c r="T3380" s="27" t="str">
        <f>VLOOKUP(S3380,[1]Страна!$A$2:$B$246,2,0)</f>
        <v>КИТАЙ</v>
      </c>
      <c r="W3380" s="34"/>
      <c r="X3380" s="35"/>
      <c r="Y3380" s="35"/>
      <c r="Z3380" s="36"/>
      <c r="AA3380" s="37"/>
      <c r="AB3380" s="38"/>
      <c r="AC3380" s="39"/>
    </row>
    <row r="3381" spans="1:29" ht="10.5" customHeight="1">
      <c r="A3381" s="25">
        <v>241905</v>
      </c>
      <c r="B3381" s="26" t="s">
        <v>4463</v>
      </c>
      <c r="C3381" s="27">
        <v>1</v>
      </c>
      <c r="D3381" s="27" t="s">
        <v>26</v>
      </c>
      <c r="E3381" s="28">
        <v>1207</v>
      </c>
      <c r="F3381" s="28">
        <v>1207</v>
      </c>
      <c r="G3381" s="28">
        <v>36.21</v>
      </c>
      <c r="H3381" s="28">
        <v>2</v>
      </c>
      <c r="I3381" s="28">
        <v>3.2</v>
      </c>
      <c r="J3381" s="29">
        <v>0</v>
      </c>
      <c r="K3381" s="28">
        <v>2</v>
      </c>
      <c r="L3381" s="28">
        <v>3.2</v>
      </c>
      <c r="M3381" s="29">
        <v>0</v>
      </c>
      <c r="N3381" s="30">
        <v>0</v>
      </c>
      <c r="O3381" s="27">
        <v>85</v>
      </c>
      <c r="P3381" s="27">
        <v>8516</v>
      </c>
      <c r="Q3381" s="27" t="s">
        <v>1948</v>
      </c>
      <c r="R3381" s="31">
        <f>VLOOKUP(Q3381,[1]Страна!D$1:F$120,2,FALSE)</f>
        <v>0.03</v>
      </c>
      <c r="S3381" s="32" t="s">
        <v>28</v>
      </c>
      <c r="T3381" s="27" t="str">
        <f>VLOOKUP(S3381,[1]Страна!$A$2:$B$246,2,0)</f>
        <v>КИТАЙ</v>
      </c>
      <c r="W3381" s="34"/>
      <c r="X3381" s="35"/>
      <c r="Y3381" s="35"/>
      <c r="Z3381" s="36"/>
      <c r="AA3381" s="37"/>
      <c r="AB3381" s="38"/>
      <c r="AC3381" s="39"/>
    </row>
    <row r="3382" spans="1:29" ht="10.5" customHeight="1">
      <c r="A3382" s="25">
        <v>221139</v>
      </c>
      <c r="B3382" s="26" t="s">
        <v>4464</v>
      </c>
      <c r="C3382" s="27">
        <v>1</v>
      </c>
      <c r="D3382" s="27" t="s">
        <v>26</v>
      </c>
      <c r="E3382" s="28">
        <v>1675</v>
      </c>
      <c r="F3382" s="28">
        <v>1675</v>
      </c>
      <c r="G3382" s="28">
        <v>50.25</v>
      </c>
      <c r="H3382" s="28">
        <v>5.6</v>
      </c>
      <c r="I3382" s="28">
        <v>7</v>
      </c>
      <c r="J3382" s="29">
        <v>2.8080000000000001E-2</v>
      </c>
      <c r="K3382" s="28">
        <v>5.6</v>
      </c>
      <c r="L3382" s="28">
        <v>7</v>
      </c>
      <c r="M3382" s="29">
        <f>C3382*J3382</f>
        <v>2.8080000000000001E-2</v>
      </c>
      <c r="N3382" s="30">
        <v>0</v>
      </c>
      <c r="O3382" s="27">
        <v>85</v>
      </c>
      <c r="P3382" s="27">
        <v>8516</v>
      </c>
      <c r="Q3382" s="27" t="s">
        <v>1948</v>
      </c>
      <c r="R3382" s="31">
        <f>VLOOKUP(Q3382,[1]Страна!D$1:F$120,2,FALSE)</f>
        <v>0.03</v>
      </c>
      <c r="S3382" s="32" t="s">
        <v>28</v>
      </c>
      <c r="T3382" s="27" t="str">
        <f>VLOOKUP(S3382,[1]Страна!$A$2:$B$246,2,0)</f>
        <v>КИТАЙ</v>
      </c>
      <c r="W3382" s="34"/>
      <c r="X3382" s="35"/>
      <c r="Y3382" s="35"/>
      <c r="Z3382" s="36"/>
      <c r="AA3382" s="37"/>
      <c r="AB3382" s="38"/>
      <c r="AC3382" s="39"/>
    </row>
    <row r="3383" spans="1:29" ht="10.5" customHeight="1">
      <c r="A3383" s="25">
        <v>52477</v>
      </c>
      <c r="B3383" s="26" t="s">
        <v>4465</v>
      </c>
      <c r="C3383" s="27">
        <v>1</v>
      </c>
      <c r="D3383" s="27" t="s">
        <v>26</v>
      </c>
      <c r="E3383" s="28">
        <v>1845</v>
      </c>
      <c r="F3383" s="28">
        <v>1845</v>
      </c>
      <c r="G3383" s="28">
        <v>55.35</v>
      </c>
      <c r="H3383" s="28">
        <v>5.6</v>
      </c>
      <c r="I3383" s="28">
        <v>6</v>
      </c>
      <c r="J3383" s="29">
        <v>3.8454000000000002E-2</v>
      </c>
      <c r="K3383" s="28">
        <v>5.6</v>
      </c>
      <c r="L3383" s="28">
        <v>6</v>
      </c>
      <c r="M3383" s="29">
        <f>C3383*J3383</f>
        <v>3.8454000000000002E-2</v>
      </c>
      <c r="N3383" s="30">
        <v>4895156846086</v>
      </c>
      <c r="O3383" s="27">
        <v>85</v>
      </c>
      <c r="P3383" s="27">
        <v>8516</v>
      </c>
      <c r="Q3383" s="27" t="s">
        <v>1948</v>
      </c>
      <c r="R3383" s="31">
        <f>VLOOKUP(Q3383,[1]Страна!D$1:F$120,2,FALSE)</f>
        <v>0.03</v>
      </c>
      <c r="S3383" s="32" t="s">
        <v>28</v>
      </c>
      <c r="T3383" s="27" t="str">
        <f>VLOOKUP(S3383,[1]Страна!$A$2:$B$246,2,0)</f>
        <v>КИТАЙ</v>
      </c>
      <c r="W3383" s="34"/>
      <c r="X3383" s="35"/>
      <c r="Y3383" s="35"/>
      <c r="Z3383" s="36"/>
      <c r="AA3383" s="37"/>
      <c r="AB3383" s="38"/>
      <c r="AC3383" s="39"/>
    </row>
    <row r="3384" spans="1:29" ht="10.5" customHeight="1">
      <c r="A3384" s="25">
        <v>52478</v>
      </c>
      <c r="B3384" s="26" t="s">
        <v>4466</v>
      </c>
      <c r="C3384" s="27">
        <v>1</v>
      </c>
      <c r="D3384" s="27" t="s">
        <v>26</v>
      </c>
      <c r="E3384" s="28">
        <v>1556</v>
      </c>
      <c r="F3384" s="28">
        <v>1556</v>
      </c>
      <c r="G3384" s="28">
        <v>46.68</v>
      </c>
      <c r="H3384" s="28">
        <v>5.6</v>
      </c>
      <c r="I3384" s="28">
        <v>6</v>
      </c>
      <c r="J3384" s="29">
        <v>2.0416E-2</v>
      </c>
      <c r="K3384" s="28">
        <v>5.6</v>
      </c>
      <c r="L3384" s="28">
        <v>6</v>
      </c>
      <c r="M3384" s="29">
        <f>C3384*J3384</f>
        <v>2.0416E-2</v>
      </c>
      <c r="N3384" s="30">
        <v>4895156859284</v>
      </c>
      <c r="O3384" s="27">
        <v>85</v>
      </c>
      <c r="P3384" s="27">
        <v>8516</v>
      </c>
      <c r="Q3384" s="27" t="s">
        <v>1948</v>
      </c>
      <c r="R3384" s="31">
        <f>VLOOKUP(Q3384,[1]Страна!D$1:F$120,2,FALSE)</f>
        <v>0.03</v>
      </c>
      <c r="S3384" s="32" t="s">
        <v>28</v>
      </c>
      <c r="T3384" s="27" t="str">
        <f>VLOOKUP(S3384,[1]Страна!$A$2:$B$246,2,0)</f>
        <v>КИТАЙ</v>
      </c>
      <c r="W3384" s="34"/>
      <c r="X3384" s="35"/>
      <c r="Y3384" s="35"/>
      <c r="Z3384" s="36"/>
      <c r="AA3384" s="37"/>
      <c r="AB3384" s="38"/>
      <c r="AC3384" s="39"/>
    </row>
    <row r="3385" spans="1:29" ht="10.5" customHeight="1">
      <c r="A3385" s="25">
        <v>240330</v>
      </c>
      <c r="B3385" s="26" t="s">
        <v>4467</v>
      </c>
      <c r="C3385" s="27">
        <v>1</v>
      </c>
      <c r="D3385" s="27" t="s">
        <v>26</v>
      </c>
      <c r="E3385" s="28">
        <v>901</v>
      </c>
      <c r="F3385" s="28">
        <v>901</v>
      </c>
      <c r="G3385" s="28">
        <v>27.029999999999998</v>
      </c>
      <c r="H3385" s="28">
        <v>0.7</v>
      </c>
      <c r="I3385" s="28">
        <v>0.9</v>
      </c>
      <c r="J3385" s="29">
        <v>8.9599999999999992E-3</v>
      </c>
      <c r="K3385" s="28">
        <v>0.7</v>
      </c>
      <c r="L3385" s="28">
        <v>0.9</v>
      </c>
      <c r="M3385" s="29">
        <v>8.9599999999999992E-3</v>
      </c>
      <c r="N3385" s="30" t="s">
        <v>4468</v>
      </c>
      <c r="O3385" s="27">
        <v>85</v>
      </c>
      <c r="P3385" s="27">
        <v>8516</v>
      </c>
      <c r="Q3385" s="27" t="s">
        <v>1948</v>
      </c>
      <c r="R3385" s="31">
        <f>VLOOKUP(Q3385,[1]Страна!D$1:F$120,2,FALSE)</f>
        <v>0.03</v>
      </c>
      <c r="S3385" s="32" t="s">
        <v>28</v>
      </c>
      <c r="T3385" s="27" t="str">
        <f>VLOOKUP(S3385,[1]Страна!$A$2:$B$246,2,0)</f>
        <v>КИТАЙ</v>
      </c>
      <c r="W3385" s="34"/>
      <c r="X3385" s="35"/>
      <c r="Y3385" s="35"/>
      <c r="Z3385" s="36"/>
      <c r="AA3385" s="37"/>
      <c r="AB3385" s="38"/>
      <c r="AC3385" s="39"/>
    </row>
    <row r="3386" spans="1:29" ht="10.5" customHeight="1">
      <c r="A3386" s="25">
        <v>240353</v>
      </c>
      <c r="B3386" s="26" t="s">
        <v>4469</v>
      </c>
      <c r="C3386" s="27">
        <v>1</v>
      </c>
      <c r="D3386" s="27" t="s">
        <v>26</v>
      </c>
      <c r="E3386" s="28">
        <v>935</v>
      </c>
      <c r="F3386" s="28">
        <v>935</v>
      </c>
      <c r="G3386" s="28">
        <v>28.05</v>
      </c>
      <c r="H3386" s="28">
        <v>1</v>
      </c>
      <c r="I3386" s="28">
        <v>1.2</v>
      </c>
      <c r="J3386" s="29">
        <v>6.8900000000000003E-3</v>
      </c>
      <c r="K3386" s="28">
        <v>1</v>
      </c>
      <c r="L3386" s="28">
        <v>1.2</v>
      </c>
      <c r="M3386" s="29">
        <v>6.8900000000000003E-3</v>
      </c>
      <c r="N3386" s="30" t="s">
        <v>4470</v>
      </c>
      <c r="O3386" s="27">
        <v>85</v>
      </c>
      <c r="P3386" s="27">
        <v>8516</v>
      </c>
      <c r="Q3386" s="27" t="s">
        <v>1948</v>
      </c>
      <c r="R3386" s="31">
        <f>VLOOKUP(Q3386,[1]Страна!D$1:F$120,2,FALSE)</f>
        <v>0.03</v>
      </c>
      <c r="S3386" s="32" t="s">
        <v>28</v>
      </c>
      <c r="T3386" s="27" t="str">
        <f>VLOOKUP(S3386,[1]Страна!$A$2:$B$246,2,0)</f>
        <v>КИТАЙ</v>
      </c>
      <c r="W3386" s="34"/>
      <c r="X3386" s="35"/>
      <c r="Y3386" s="35"/>
      <c r="Z3386" s="36"/>
      <c r="AA3386" s="37"/>
      <c r="AB3386" s="38"/>
      <c r="AC3386" s="39"/>
    </row>
    <row r="3387" spans="1:29" ht="10.5" customHeight="1">
      <c r="A3387" s="25">
        <v>51512</v>
      </c>
      <c r="B3387" s="26" t="s">
        <v>4471</v>
      </c>
      <c r="C3387" s="27">
        <v>2</v>
      </c>
      <c r="D3387" s="27" t="s">
        <v>26</v>
      </c>
      <c r="E3387" s="28">
        <v>531</v>
      </c>
      <c r="F3387" s="28">
        <v>1062</v>
      </c>
      <c r="G3387" s="28">
        <v>31.86</v>
      </c>
      <c r="H3387" s="28">
        <v>0.7</v>
      </c>
      <c r="I3387" s="28">
        <v>0.8</v>
      </c>
      <c r="J3387" s="29">
        <v>5.7959999999999999E-3</v>
      </c>
      <c r="K3387" s="28">
        <v>1.4</v>
      </c>
      <c r="L3387" s="28">
        <v>1.6</v>
      </c>
      <c r="M3387" s="29">
        <f>C3387*J3387</f>
        <v>1.1592E-2</v>
      </c>
      <c r="N3387" s="30">
        <v>4650064776609</v>
      </c>
      <c r="O3387" s="27">
        <v>85</v>
      </c>
      <c r="P3387" s="27">
        <v>8516</v>
      </c>
      <c r="Q3387" s="27" t="s">
        <v>1948</v>
      </c>
      <c r="R3387" s="31">
        <f>VLOOKUP(Q3387,[1]Страна!D$1:F$120,2,FALSE)</f>
        <v>0.03</v>
      </c>
      <c r="S3387" s="32" t="s">
        <v>28</v>
      </c>
      <c r="T3387" s="27" t="str">
        <f>VLOOKUP(S3387,[1]Страна!$A$2:$B$246,2,0)</f>
        <v>КИТАЙ</v>
      </c>
      <c r="W3387" s="34"/>
      <c r="X3387" s="35"/>
      <c r="Y3387" s="35"/>
      <c r="Z3387" s="36"/>
      <c r="AA3387" s="37"/>
      <c r="AB3387" s="38"/>
      <c r="AC3387" s="39"/>
    </row>
    <row r="3388" spans="1:29" ht="10.5" customHeight="1">
      <c r="A3388" s="25">
        <v>194573</v>
      </c>
      <c r="B3388" s="26" t="s">
        <v>4472</v>
      </c>
      <c r="C3388" s="27">
        <v>1</v>
      </c>
      <c r="D3388" s="27" t="s">
        <v>26</v>
      </c>
      <c r="E3388" s="28">
        <v>578</v>
      </c>
      <c r="F3388" s="28">
        <v>578</v>
      </c>
      <c r="G3388" s="28">
        <v>17.34</v>
      </c>
      <c r="H3388" s="28">
        <v>0.96</v>
      </c>
      <c r="I3388" s="28">
        <v>1.1000000000000001</v>
      </c>
      <c r="J3388" s="29">
        <v>9.0720000000000002E-3</v>
      </c>
      <c r="K3388" s="28">
        <v>0.96</v>
      </c>
      <c r="L3388" s="28">
        <v>1.1000000000000001</v>
      </c>
      <c r="M3388" s="29">
        <f>C3388*J3388</f>
        <v>9.0720000000000002E-3</v>
      </c>
      <c r="N3388" s="30">
        <v>4620016793855</v>
      </c>
      <c r="O3388" s="27">
        <v>85</v>
      </c>
      <c r="P3388" s="27">
        <v>8516</v>
      </c>
      <c r="Q3388" s="27" t="s">
        <v>1948</v>
      </c>
      <c r="R3388" s="31">
        <f>VLOOKUP(Q3388,[1]Страна!D$1:F$120,2,FALSE)</f>
        <v>0.03</v>
      </c>
      <c r="S3388" s="32" t="s">
        <v>28</v>
      </c>
      <c r="T3388" s="27" t="str">
        <f>VLOOKUP(S3388,[1]Страна!$A$2:$B$246,2,0)</f>
        <v>КИТАЙ</v>
      </c>
      <c r="W3388" s="34"/>
      <c r="X3388" s="35"/>
      <c r="Y3388" s="35"/>
      <c r="Z3388" s="36"/>
      <c r="AA3388" s="37"/>
      <c r="AB3388" s="38"/>
      <c r="AC3388" s="39"/>
    </row>
    <row r="3389" spans="1:29" ht="10.5" customHeight="1">
      <c r="A3389" s="25">
        <v>194574</v>
      </c>
      <c r="B3389" s="26" t="s">
        <v>4473</v>
      </c>
      <c r="C3389" s="27">
        <v>3</v>
      </c>
      <c r="D3389" s="27" t="s">
        <v>26</v>
      </c>
      <c r="E3389" s="28">
        <v>577</v>
      </c>
      <c r="F3389" s="28">
        <v>1731</v>
      </c>
      <c r="G3389" s="28">
        <v>51.93</v>
      </c>
      <c r="H3389" s="28">
        <v>0.9</v>
      </c>
      <c r="I3389" s="28">
        <v>1.1000000000000001</v>
      </c>
      <c r="J3389" s="29">
        <v>7.9100000000000004E-3</v>
      </c>
      <c r="K3389" s="28">
        <v>2.7</v>
      </c>
      <c r="L3389" s="28">
        <v>3.3000000000000003</v>
      </c>
      <c r="M3389" s="29">
        <f>C3389*J3389</f>
        <v>2.3730000000000001E-2</v>
      </c>
      <c r="N3389" s="30">
        <v>0</v>
      </c>
      <c r="O3389" s="27">
        <v>85</v>
      </c>
      <c r="P3389" s="27">
        <v>8516</v>
      </c>
      <c r="Q3389" s="27" t="s">
        <v>1948</v>
      </c>
      <c r="R3389" s="31">
        <f>VLOOKUP(Q3389,[1]Страна!D$1:F$120,2,FALSE)</f>
        <v>0.03</v>
      </c>
      <c r="S3389" s="32" t="s">
        <v>28</v>
      </c>
      <c r="T3389" s="27" t="str">
        <f>VLOOKUP(S3389,[1]Страна!$A$2:$B$246,2,0)</f>
        <v>КИТАЙ</v>
      </c>
      <c r="W3389" s="34"/>
      <c r="X3389" s="35"/>
      <c r="Y3389" s="35"/>
      <c r="Z3389" s="36"/>
      <c r="AA3389" s="37"/>
      <c r="AB3389" s="38"/>
      <c r="AC3389" s="39"/>
    </row>
    <row r="3390" spans="1:29" ht="10.5" customHeight="1">
      <c r="A3390" s="25">
        <v>178835</v>
      </c>
      <c r="B3390" s="26" t="s">
        <v>4474</v>
      </c>
      <c r="C3390" s="27">
        <v>2</v>
      </c>
      <c r="D3390" s="27" t="s">
        <v>26</v>
      </c>
      <c r="E3390" s="28">
        <v>1955</v>
      </c>
      <c r="F3390" s="28">
        <v>3910</v>
      </c>
      <c r="G3390" s="28">
        <v>117.3</v>
      </c>
      <c r="H3390" s="28">
        <v>1.82</v>
      </c>
      <c r="I3390" s="28">
        <v>1.97</v>
      </c>
      <c r="J3390" s="29">
        <v>1.26E-2</v>
      </c>
      <c r="K3390" s="28">
        <v>3.64</v>
      </c>
      <c r="L3390" s="28">
        <v>3.94</v>
      </c>
      <c r="M3390" s="29">
        <f>C3390*J3390</f>
        <v>2.52E-2</v>
      </c>
      <c r="N3390" s="30">
        <v>4620016793862</v>
      </c>
      <c r="O3390" s="27">
        <v>85</v>
      </c>
      <c r="P3390" s="27">
        <v>8516</v>
      </c>
      <c r="Q3390" s="27" t="s">
        <v>1948</v>
      </c>
      <c r="R3390" s="31">
        <f>VLOOKUP(Q3390,[1]Страна!D$1:F$120,2,FALSE)</f>
        <v>0.03</v>
      </c>
      <c r="S3390" s="32" t="s">
        <v>28</v>
      </c>
      <c r="T3390" s="27" t="str">
        <f>VLOOKUP(S3390,[1]Страна!$A$2:$B$246,2,0)</f>
        <v>КИТАЙ</v>
      </c>
      <c r="W3390" s="34"/>
      <c r="X3390" s="35"/>
      <c r="Y3390" s="35"/>
      <c r="Z3390" s="36"/>
      <c r="AA3390" s="37"/>
      <c r="AB3390" s="38"/>
      <c r="AC3390" s="39"/>
    </row>
    <row r="3391" spans="1:29" ht="10.5" customHeight="1">
      <c r="A3391" s="25">
        <v>192350</v>
      </c>
      <c r="B3391" s="26" t="s">
        <v>4475</v>
      </c>
      <c r="C3391" s="27">
        <v>4</v>
      </c>
      <c r="D3391" s="27" t="s">
        <v>26</v>
      </c>
      <c r="E3391" s="28">
        <v>468</v>
      </c>
      <c r="F3391" s="28">
        <v>1872</v>
      </c>
      <c r="G3391" s="28">
        <v>56.16</v>
      </c>
      <c r="H3391" s="28">
        <v>0.85</v>
      </c>
      <c r="I3391" s="28">
        <v>1</v>
      </c>
      <c r="J3391" s="29">
        <v>7.1500000000000001E-3</v>
      </c>
      <c r="K3391" s="28">
        <v>3.4</v>
      </c>
      <c r="L3391" s="28">
        <v>4</v>
      </c>
      <c r="M3391" s="29">
        <v>2.86E-2</v>
      </c>
      <c r="N3391" s="30" t="s">
        <v>4476</v>
      </c>
      <c r="O3391" s="27">
        <v>85</v>
      </c>
      <c r="P3391" s="27">
        <v>8516</v>
      </c>
      <c r="Q3391" s="27" t="s">
        <v>1948</v>
      </c>
      <c r="R3391" s="31">
        <f>VLOOKUP(Q3391,[1]Страна!D$1:F$120,2,FALSE)</f>
        <v>0.03</v>
      </c>
      <c r="S3391" s="32" t="s">
        <v>28</v>
      </c>
      <c r="T3391" s="27" t="str">
        <f>VLOOKUP(S3391,[1]Страна!$A$2:$B$246,2,0)</f>
        <v>КИТАЙ</v>
      </c>
      <c r="W3391" s="34"/>
      <c r="X3391" s="35"/>
      <c r="Y3391" s="35"/>
      <c r="Z3391" s="36"/>
      <c r="AA3391" s="37"/>
      <c r="AB3391" s="38"/>
      <c r="AC3391" s="39"/>
    </row>
    <row r="3392" spans="1:29" ht="10.5" customHeight="1">
      <c r="A3392" s="25">
        <v>52265</v>
      </c>
      <c r="B3392" s="26" t="s">
        <v>4477</v>
      </c>
      <c r="C3392" s="27">
        <v>1</v>
      </c>
      <c r="D3392" s="27" t="s">
        <v>26</v>
      </c>
      <c r="E3392" s="28">
        <v>1156</v>
      </c>
      <c r="F3392" s="28">
        <v>1156</v>
      </c>
      <c r="G3392" s="28">
        <v>34.68</v>
      </c>
      <c r="H3392" s="28">
        <v>0.6</v>
      </c>
      <c r="I3392" s="28">
        <v>1</v>
      </c>
      <c r="J3392" s="29">
        <v>9.9179999999999997E-3</v>
      </c>
      <c r="K3392" s="28">
        <v>0.6</v>
      </c>
      <c r="L3392" s="28">
        <v>1</v>
      </c>
      <c r="M3392" s="29">
        <f>C3392*J3392</f>
        <v>9.9179999999999997E-3</v>
      </c>
      <c r="N3392" s="30">
        <v>5055539110589</v>
      </c>
      <c r="O3392" s="27">
        <v>85</v>
      </c>
      <c r="P3392" s="27">
        <v>8516</v>
      </c>
      <c r="Q3392" s="27" t="s">
        <v>57</v>
      </c>
      <c r="R3392" s="31">
        <f>VLOOKUP(Q3392,[1]Страна!D$1:F$120,2,FALSE)</f>
        <v>0.03</v>
      </c>
      <c r="S3392" s="32" t="s">
        <v>28</v>
      </c>
      <c r="T3392" s="27" t="str">
        <f>VLOOKUP(S3392,[1]Страна!$A$2:$B$246,2,0)</f>
        <v>КИТАЙ</v>
      </c>
      <c r="W3392" s="34"/>
      <c r="X3392" s="35"/>
      <c r="Y3392" s="35"/>
      <c r="Z3392" s="36"/>
      <c r="AA3392" s="37"/>
      <c r="AB3392" s="38"/>
      <c r="AC3392" s="39"/>
    </row>
    <row r="3393" spans="1:29" ht="10.5" customHeight="1">
      <c r="A3393" s="25">
        <v>51617</v>
      </c>
      <c r="B3393" s="26" t="s">
        <v>4478</v>
      </c>
      <c r="C3393" s="27">
        <v>1</v>
      </c>
      <c r="D3393" s="27" t="s">
        <v>26</v>
      </c>
      <c r="E3393" s="28">
        <v>2287</v>
      </c>
      <c r="F3393" s="28">
        <v>2287</v>
      </c>
      <c r="G3393" s="28">
        <v>68.61</v>
      </c>
      <c r="H3393" s="28">
        <v>3.4</v>
      </c>
      <c r="I3393" s="28">
        <v>4</v>
      </c>
      <c r="J3393" s="29">
        <v>3.1739999999999997E-2</v>
      </c>
      <c r="K3393" s="28">
        <v>3.4</v>
      </c>
      <c r="L3393" s="28">
        <v>4</v>
      </c>
      <c r="M3393" s="29">
        <f>C3393*J3393</f>
        <v>3.1739999999999997E-2</v>
      </c>
      <c r="N3393" s="30">
        <v>5055539101631</v>
      </c>
      <c r="O3393" s="27">
        <v>85</v>
      </c>
      <c r="P3393" s="27">
        <v>8516</v>
      </c>
      <c r="Q3393" s="27" t="s">
        <v>57</v>
      </c>
      <c r="R3393" s="31">
        <f>VLOOKUP(Q3393,[1]Страна!D$1:F$120,2,FALSE)</f>
        <v>0.03</v>
      </c>
      <c r="S3393" s="32" t="s">
        <v>28</v>
      </c>
      <c r="T3393" s="27" t="str">
        <f>VLOOKUP(S3393,[1]Страна!$A$2:$B$246,2,0)</f>
        <v>КИТАЙ</v>
      </c>
      <c r="W3393" s="34"/>
      <c r="X3393" s="35"/>
      <c r="Y3393" s="35"/>
      <c r="Z3393" s="36"/>
      <c r="AA3393" s="37"/>
      <c r="AB3393" s="38"/>
      <c r="AC3393" s="39"/>
    </row>
    <row r="3394" spans="1:29" ht="10.5" customHeight="1">
      <c r="A3394" s="25">
        <v>51618</v>
      </c>
      <c r="B3394" s="26" t="s">
        <v>4479</v>
      </c>
      <c r="C3394" s="27">
        <v>1</v>
      </c>
      <c r="D3394" s="27" t="s">
        <v>26</v>
      </c>
      <c r="E3394" s="28">
        <v>2406</v>
      </c>
      <c r="F3394" s="28">
        <v>2406</v>
      </c>
      <c r="G3394" s="28">
        <v>72.179999999999993</v>
      </c>
      <c r="H3394" s="28">
        <v>2.6</v>
      </c>
      <c r="I3394" s="28">
        <v>3</v>
      </c>
      <c r="J3394" s="29">
        <v>2.6040000000000001E-2</v>
      </c>
      <c r="K3394" s="28">
        <v>2.6</v>
      </c>
      <c r="L3394" s="28">
        <v>3</v>
      </c>
      <c r="M3394" s="29">
        <f>C3394*J3394</f>
        <v>2.6040000000000001E-2</v>
      </c>
      <c r="N3394" s="30">
        <v>5055539101549</v>
      </c>
      <c r="O3394" s="27">
        <v>85</v>
      </c>
      <c r="P3394" s="27">
        <v>8516</v>
      </c>
      <c r="Q3394" s="27" t="s">
        <v>57</v>
      </c>
      <c r="R3394" s="31">
        <f>VLOOKUP(Q3394,[1]Страна!D$1:F$120,2,FALSE)</f>
        <v>0.03</v>
      </c>
      <c r="S3394" s="32" t="s">
        <v>28</v>
      </c>
      <c r="T3394" s="27" t="str">
        <f>VLOOKUP(S3394,[1]Страна!$A$2:$B$246,2,0)</f>
        <v>КИТАЙ</v>
      </c>
      <c r="W3394" s="34"/>
      <c r="X3394" s="35"/>
      <c r="Y3394" s="35"/>
      <c r="Z3394" s="36"/>
      <c r="AA3394" s="37"/>
      <c r="AB3394" s="38"/>
      <c r="AC3394" s="39"/>
    </row>
    <row r="3395" spans="1:29" ht="10.5" customHeight="1">
      <c r="A3395" s="25">
        <v>178846</v>
      </c>
      <c r="B3395" s="26" t="s">
        <v>4480</v>
      </c>
      <c r="C3395" s="27">
        <v>1</v>
      </c>
      <c r="D3395" s="27" t="s">
        <v>26</v>
      </c>
      <c r="E3395" s="28">
        <v>859</v>
      </c>
      <c r="F3395" s="28">
        <v>859</v>
      </c>
      <c r="G3395" s="28">
        <v>25.77</v>
      </c>
      <c r="H3395" s="28">
        <v>0.85</v>
      </c>
      <c r="I3395" s="28">
        <v>1.1499999999999999</v>
      </c>
      <c r="J3395" s="29">
        <v>1.0387E-2</v>
      </c>
      <c r="K3395" s="28">
        <v>0.85</v>
      </c>
      <c r="L3395" s="28">
        <v>1.1499999999999999</v>
      </c>
      <c r="M3395" s="29">
        <v>1.0387E-2</v>
      </c>
      <c r="N3395" s="30" t="s">
        <v>4481</v>
      </c>
      <c r="O3395" s="27">
        <v>85</v>
      </c>
      <c r="P3395" s="27">
        <v>8516</v>
      </c>
      <c r="Q3395" s="27" t="s">
        <v>1948</v>
      </c>
      <c r="R3395" s="31">
        <f>VLOOKUP(Q3395,[1]Страна!D$1:F$120,2,FALSE)</f>
        <v>0.03</v>
      </c>
      <c r="S3395" s="32" t="s">
        <v>28</v>
      </c>
      <c r="T3395" s="27" t="str">
        <f>VLOOKUP(S3395,[1]Страна!$A$2:$B$246,2,0)</f>
        <v>КИТАЙ</v>
      </c>
      <c r="W3395" s="34"/>
      <c r="X3395" s="35"/>
      <c r="Y3395" s="35"/>
      <c r="Z3395" s="36"/>
      <c r="AA3395" s="37"/>
      <c r="AB3395" s="38"/>
      <c r="AC3395" s="39"/>
    </row>
    <row r="3396" spans="1:29" ht="10.5" customHeight="1">
      <c r="A3396" s="25" t="s">
        <v>4482</v>
      </c>
      <c r="B3396" s="26" t="s">
        <v>4483</v>
      </c>
      <c r="C3396" s="27">
        <v>15</v>
      </c>
      <c r="D3396" s="27" t="s">
        <v>26</v>
      </c>
      <c r="E3396" s="28">
        <v>1860</v>
      </c>
      <c r="F3396" s="28">
        <f>C3396*E3396</f>
        <v>27900</v>
      </c>
      <c r="G3396" s="28"/>
      <c r="H3396" s="28">
        <v>2.64</v>
      </c>
      <c r="I3396" s="28">
        <f>H3396+1</f>
        <v>3.64</v>
      </c>
      <c r="J3396" s="29">
        <v>0.11931</v>
      </c>
      <c r="K3396" s="28"/>
      <c r="L3396" s="28"/>
      <c r="M3396" s="29"/>
      <c r="N3396" s="30"/>
      <c r="O3396" s="27">
        <v>85</v>
      </c>
      <c r="P3396" s="27">
        <v>8516</v>
      </c>
      <c r="Q3396" s="27" t="s">
        <v>1948</v>
      </c>
      <c r="R3396" s="31">
        <f>VLOOKUP(Q3396,[1]Страна!D$1:F$120,2,FALSE)</f>
        <v>0.03</v>
      </c>
      <c r="S3396" s="32" t="s">
        <v>28</v>
      </c>
      <c r="T3396" s="27" t="str">
        <f>VLOOKUP(S3396,[1]Страна!$A$2:$B$246,2,0)</f>
        <v>КИТАЙ</v>
      </c>
      <c r="W3396" s="34"/>
      <c r="X3396" s="35"/>
      <c r="Y3396" s="35"/>
      <c r="Z3396" s="36"/>
      <c r="AA3396" s="37"/>
      <c r="AB3396" s="38"/>
      <c r="AC3396" s="39"/>
    </row>
    <row r="3397" spans="1:29" ht="10.5" customHeight="1">
      <c r="A3397" s="25" t="s">
        <v>4484</v>
      </c>
      <c r="B3397" s="26" t="s">
        <v>4485</v>
      </c>
      <c r="C3397" s="27">
        <v>15</v>
      </c>
      <c r="D3397" s="27" t="s">
        <v>26</v>
      </c>
      <c r="E3397" s="28">
        <v>1412</v>
      </c>
      <c r="F3397" s="28">
        <f>C3397*E3397</f>
        <v>21180</v>
      </c>
      <c r="G3397" s="28"/>
      <c r="H3397" s="28">
        <v>2.1333333333333333</v>
      </c>
      <c r="I3397" s="28">
        <f>H3397+1</f>
        <v>3.1333333333333333</v>
      </c>
      <c r="J3397" s="29">
        <v>8.9099999999999999E-2</v>
      </c>
      <c r="K3397" s="28"/>
      <c r="L3397" s="28"/>
      <c r="M3397" s="29"/>
      <c r="N3397" s="30"/>
      <c r="O3397" s="27">
        <v>85</v>
      </c>
      <c r="P3397" s="27">
        <v>8516</v>
      </c>
      <c r="Q3397" s="27" t="s">
        <v>1948</v>
      </c>
      <c r="R3397" s="31">
        <f>VLOOKUP(Q3397,[1]Страна!D$1:F$120,2,FALSE)</f>
        <v>0.03</v>
      </c>
      <c r="S3397" s="32" t="s">
        <v>28</v>
      </c>
      <c r="T3397" s="27" t="str">
        <f>VLOOKUP(S3397,[1]Страна!$A$2:$B$246,2,0)</f>
        <v>КИТАЙ</v>
      </c>
      <c r="W3397" s="40"/>
      <c r="X3397" s="35"/>
      <c r="Y3397" s="35"/>
      <c r="Z3397" s="36"/>
      <c r="AA3397" s="37"/>
      <c r="AB3397" s="38"/>
      <c r="AC3397" s="39"/>
    </row>
    <row r="3398" spans="1:29" ht="10.5" customHeight="1">
      <c r="A3398" s="25" t="s">
        <v>4486</v>
      </c>
      <c r="B3398" s="26" t="s">
        <v>4487</v>
      </c>
      <c r="C3398" s="27">
        <v>400</v>
      </c>
      <c r="D3398" s="27" t="s">
        <v>26</v>
      </c>
      <c r="E3398" s="28">
        <v>394</v>
      </c>
      <c r="F3398" s="28">
        <f>C3398*E3398</f>
        <v>157600</v>
      </c>
      <c r="G3398" s="28"/>
      <c r="H3398" s="28">
        <v>1.5</v>
      </c>
      <c r="I3398" s="28">
        <f>H3398+1</f>
        <v>2.5</v>
      </c>
      <c r="J3398" s="29">
        <v>9.1259999999999994E-2</v>
      </c>
      <c r="K3398" s="28"/>
      <c r="L3398" s="28"/>
      <c r="M3398" s="29"/>
      <c r="N3398" s="30"/>
      <c r="O3398" s="27">
        <v>85</v>
      </c>
      <c r="P3398" s="27">
        <v>8516</v>
      </c>
      <c r="Q3398" s="27" t="s">
        <v>1948</v>
      </c>
      <c r="R3398" s="31">
        <f>VLOOKUP(Q3398,[1]Страна!D$1:F$120,2,FALSE)</f>
        <v>0.03</v>
      </c>
      <c r="S3398" s="32" t="s">
        <v>47</v>
      </c>
      <c r="T3398" s="27" t="str">
        <f>VLOOKUP(S3398,[1]Страна!$A$2:$B$246,2,0)</f>
        <v>РОССИЯ</v>
      </c>
      <c r="W3398" s="34"/>
      <c r="X3398" s="35"/>
      <c r="Y3398" s="35"/>
      <c r="Z3398" s="36"/>
      <c r="AA3398" s="37"/>
      <c r="AB3398" s="38"/>
      <c r="AC3398" s="39"/>
    </row>
    <row r="3399" spans="1:29" ht="10.5" customHeight="1">
      <c r="A3399" s="25" t="s">
        <v>4488</v>
      </c>
      <c r="B3399" s="26" t="s">
        <v>4489</v>
      </c>
      <c r="C3399" s="27">
        <v>4</v>
      </c>
      <c r="D3399" s="27" t="s">
        <v>220</v>
      </c>
      <c r="E3399" s="28">
        <v>1711</v>
      </c>
      <c r="F3399" s="28">
        <v>6844</v>
      </c>
      <c r="G3399" s="28">
        <v>138.24879999999999</v>
      </c>
      <c r="H3399" s="28">
        <v>1.5</v>
      </c>
      <c r="I3399" s="28">
        <v>1.75</v>
      </c>
      <c r="J3399" s="29">
        <v>1.8676000000000002E-2</v>
      </c>
      <c r="K3399" s="28">
        <v>6</v>
      </c>
      <c r="L3399" s="28">
        <v>7</v>
      </c>
      <c r="M3399" s="29">
        <v>0</v>
      </c>
      <c r="N3399" s="30"/>
      <c r="O3399" s="27">
        <v>85</v>
      </c>
      <c r="P3399" s="27">
        <v>8509</v>
      </c>
      <c r="Q3399" s="27" t="s">
        <v>288</v>
      </c>
      <c r="R3399" s="31">
        <f>VLOOKUP(Q3399,[1]Страна!D$1:F$120,2,FALSE)</f>
        <v>0.03</v>
      </c>
      <c r="S3399" s="32" t="s">
        <v>28</v>
      </c>
      <c r="T3399" s="27" t="str">
        <f>VLOOKUP(S3399,[1]Страна!$A$2:$B$246,2,0)</f>
        <v>КИТАЙ</v>
      </c>
      <c r="W3399" s="34"/>
      <c r="X3399" s="35"/>
      <c r="Y3399" s="35"/>
      <c r="Z3399" s="36"/>
      <c r="AA3399" s="37"/>
      <c r="AB3399" s="38"/>
      <c r="AC3399" s="39"/>
    </row>
    <row r="3400" spans="1:29" ht="10.5" customHeight="1">
      <c r="A3400" s="25">
        <v>106668</v>
      </c>
      <c r="B3400" s="26" t="s">
        <v>4490</v>
      </c>
      <c r="C3400" s="27">
        <v>1</v>
      </c>
      <c r="D3400" s="27" t="s">
        <v>26</v>
      </c>
      <c r="E3400" s="28">
        <v>2076</v>
      </c>
      <c r="F3400" s="28">
        <v>2076</v>
      </c>
      <c r="G3400" s="28">
        <v>103.80000000000001</v>
      </c>
      <c r="H3400" s="28">
        <v>2.2999999999999998</v>
      </c>
      <c r="I3400" s="28">
        <v>2.95</v>
      </c>
      <c r="J3400" s="29">
        <v>2.6973E-2</v>
      </c>
      <c r="K3400" s="28">
        <v>2.2999999999999998</v>
      </c>
      <c r="L3400" s="28">
        <v>2.95</v>
      </c>
      <c r="M3400" s="29">
        <f t="shared" ref="M3400:M3407" si="238">C3400*J3400</f>
        <v>2.6973E-2</v>
      </c>
      <c r="N3400" s="30">
        <v>8693807210516</v>
      </c>
      <c r="O3400" s="27">
        <v>85</v>
      </c>
      <c r="P3400" s="27">
        <v>8516</v>
      </c>
      <c r="Q3400" s="27" t="s">
        <v>97</v>
      </c>
      <c r="R3400" s="31">
        <f>VLOOKUP(Q3400,[1]Страна!D$1:F$120,2,FALSE)</f>
        <v>0.05</v>
      </c>
      <c r="S3400" s="32" t="s">
        <v>28</v>
      </c>
      <c r="T3400" s="27" t="str">
        <f>VLOOKUP(S3400,[1]Страна!$A$2:$B$246,2,0)</f>
        <v>КИТАЙ</v>
      </c>
      <c r="W3400" s="34"/>
      <c r="X3400" s="35"/>
      <c r="Y3400" s="35"/>
      <c r="Z3400" s="36"/>
      <c r="AA3400" s="37"/>
      <c r="AB3400" s="38"/>
      <c r="AC3400" s="39"/>
    </row>
    <row r="3401" spans="1:29" ht="10.5" customHeight="1">
      <c r="A3401" s="25">
        <v>37696</v>
      </c>
      <c r="B3401" s="26" t="s">
        <v>4491</v>
      </c>
      <c r="C3401" s="27">
        <v>1</v>
      </c>
      <c r="D3401" s="27" t="s">
        <v>26</v>
      </c>
      <c r="E3401" s="28">
        <v>1748</v>
      </c>
      <c r="F3401" s="28">
        <v>1748</v>
      </c>
      <c r="G3401" s="28">
        <v>87.4</v>
      </c>
      <c r="H3401" s="28">
        <v>2.2000000000000002</v>
      </c>
      <c r="I3401" s="28">
        <v>3</v>
      </c>
      <c r="J3401" s="29">
        <v>2.4336E-2</v>
      </c>
      <c r="K3401" s="28">
        <v>2.2000000000000002</v>
      </c>
      <c r="L3401" s="28">
        <v>3</v>
      </c>
      <c r="M3401" s="29">
        <f t="shared" si="238"/>
        <v>2.4336E-2</v>
      </c>
      <c r="N3401" s="30">
        <v>4895156849698</v>
      </c>
      <c r="O3401" s="27">
        <v>85</v>
      </c>
      <c r="P3401" s="27">
        <v>8516</v>
      </c>
      <c r="Q3401" s="27" t="s">
        <v>97</v>
      </c>
      <c r="R3401" s="31">
        <f>VLOOKUP(Q3401,[1]Страна!D$1:F$120,2,FALSE)</f>
        <v>0.05</v>
      </c>
      <c r="S3401" s="32" t="s">
        <v>28</v>
      </c>
      <c r="T3401" s="27" t="str">
        <f>VLOOKUP(S3401,[1]Страна!$A$2:$B$246,2,0)</f>
        <v>КИТАЙ</v>
      </c>
      <c r="W3401" s="34"/>
      <c r="X3401" s="35"/>
      <c r="Y3401" s="35"/>
      <c r="Z3401" s="36"/>
      <c r="AA3401" s="37"/>
      <c r="AB3401" s="38"/>
      <c r="AC3401" s="39"/>
    </row>
    <row r="3402" spans="1:29" ht="10.5" customHeight="1">
      <c r="A3402" s="25">
        <v>35918</v>
      </c>
      <c r="B3402" s="26" t="s">
        <v>4492</v>
      </c>
      <c r="C3402" s="27">
        <v>1</v>
      </c>
      <c r="D3402" s="27" t="s">
        <v>26</v>
      </c>
      <c r="E3402" s="28">
        <v>1862</v>
      </c>
      <c r="F3402" s="28">
        <v>1862</v>
      </c>
      <c r="G3402" s="28">
        <v>93.100000000000009</v>
      </c>
      <c r="H3402" s="28">
        <v>1.8</v>
      </c>
      <c r="I3402" s="28">
        <v>2</v>
      </c>
      <c r="J3402" s="29">
        <v>2.6363999999999999E-2</v>
      </c>
      <c r="K3402" s="28">
        <v>1.8</v>
      </c>
      <c r="L3402" s="28">
        <v>2</v>
      </c>
      <c r="M3402" s="29">
        <f t="shared" si="238"/>
        <v>2.6363999999999999E-2</v>
      </c>
      <c r="N3402" s="30">
        <v>4895156833420</v>
      </c>
      <c r="O3402" s="27">
        <v>85</v>
      </c>
      <c r="P3402" s="27">
        <v>8516</v>
      </c>
      <c r="Q3402" s="27" t="s">
        <v>97</v>
      </c>
      <c r="R3402" s="31">
        <f>VLOOKUP(Q3402,[1]Страна!D$1:F$120,2,FALSE)</f>
        <v>0.05</v>
      </c>
      <c r="S3402" s="32" t="s">
        <v>28</v>
      </c>
      <c r="T3402" s="27" t="str">
        <f>VLOOKUP(S3402,[1]Страна!$A$2:$B$246,2,0)</f>
        <v>КИТАЙ</v>
      </c>
      <c r="W3402" s="34"/>
      <c r="X3402" s="35"/>
      <c r="Y3402" s="35"/>
      <c r="Z3402" s="36"/>
      <c r="AA3402" s="37"/>
      <c r="AB3402" s="38"/>
      <c r="AC3402" s="39"/>
    </row>
    <row r="3403" spans="1:29" ht="10.5" customHeight="1">
      <c r="A3403" s="25">
        <v>16462</v>
      </c>
      <c r="B3403" s="26" t="s">
        <v>4493</v>
      </c>
      <c r="C3403" s="27">
        <v>1</v>
      </c>
      <c r="D3403" s="27" t="s">
        <v>26</v>
      </c>
      <c r="E3403" s="28">
        <v>2516</v>
      </c>
      <c r="F3403" s="28">
        <v>2516</v>
      </c>
      <c r="G3403" s="28">
        <v>125.80000000000001</v>
      </c>
      <c r="H3403" s="28">
        <v>1</v>
      </c>
      <c r="I3403" s="28">
        <v>2</v>
      </c>
      <c r="J3403" s="29">
        <v>3.1615999999999998E-2</v>
      </c>
      <c r="K3403" s="28">
        <v>1</v>
      </c>
      <c r="L3403" s="28">
        <v>2</v>
      </c>
      <c r="M3403" s="29">
        <f t="shared" si="238"/>
        <v>3.1615999999999998E-2</v>
      </c>
      <c r="N3403" s="30">
        <v>4897020995326</v>
      </c>
      <c r="O3403" s="27">
        <v>85</v>
      </c>
      <c r="P3403" s="27">
        <v>8516</v>
      </c>
      <c r="Q3403" s="27" t="s">
        <v>97</v>
      </c>
      <c r="R3403" s="31">
        <f>VLOOKUP(Q3403,[1]Страна!D$1:F$120,2,FALSE)</f>
        <v>0.05</v>
      </c>
      <c r="S3403" s="32" t="s">
        <v>28</v>
      </c>
      <c r="T3403" s="27" t="str">
        <f>VLOOKUP(S3403,[1]Страна!$A$2:$B$246,2,0)</f>
        <v>КИТАЙ</v>
      </c>
      <c r="W3403" s="34"/>
      <c r="X3403" s="35"/>
      <c r="Y3403" s="35"/>
      <c r="Z3403" s="36"/>
      <c r="AA3403" s="37"/>
      <c r="AB3403" s="38"/>
      <c r="AC3403" s="39"/>
    </row>
    <row r="3404" spans="1:29" ht="10.5" customHeight="1">
      <c r="A3404" s="25">
        <v>52059</v>
      </c>
      <c r="B3404" s="26" t="s">
        <v>4494</v>
      </c>
      <c r="C3404" s="27">
        <v>1</v>
      </c>
      <c r="D3404" s="27" t="s">
        <v>26</v>
      </c>
      <c r="E3404" s="28">
        <v>1879</v>
      </c>
      <c r="F3404" s="28">
        <v>1879</v>
      </c>
      <c r="G3404" s="28">
        <v>93.95</v>
      </c>
      <c r="H3404" s="28">
        <v>2.5</v>
      </c>
      <c r="I3404" s="28">
        <v>3</v>
      </c>
      <c r="J3404" s="29">
        <v>4.0500000000000001E-2</v>
      </c>
      <c r="K3404" s="28">
        <v>2.5</v>
      </c>
      <c r="L3404" s="28">
        <v>3</v>
      </c>
      <c r="M3404" s="29">
        <f t="shared" si="238"/>
        <v>4.0500000000000001E-2</v>
      </c>
      <c r="N3404" s="30">
        <v>4607129348714</v>
      </c>
      <c r="O3404" s="27">
        <v>85</v>
      </c>
      <c r="P3404" s="27">
        <v>8516</v>
      </c>
      <c r="Q3404" s="27" t="s">
        <v>97</v>
      </c>
      <c r="R3404" s="31">
        <f>VLOOKUP(Q3404,[1]Страна!D$1:F$120,2,FALSE)</f>
        <v>0.05</v>
      </c>
      <c r="S3404" s="32" t="s">
        <v>47</v>
      </c>
      <c r="T3404" s="27" t="str">
        <f>VLOOKUP(S3404,[1]Страна!$A$2:$B$246,2,0)</f>
        <v>РОССИЯ</v>
      </c>
      <c r="W3404" s="34"/>
      <c r="X3404" s="35"/>
      <c r="Y3404" s="35"/>
      <c r="Z3404" s="36"/>
      <c r="AA3404" s="37"/>
      <c r="AB3404" s="38"/>
      <c r="AC3404" s="39"/>
    </row>
    <row r="3405" spans="1:29" ht="10.5" customHeight="1">
      <c r="A3405" s="25">
        <v>203779</v>
      </c>
      <c r="B3405" s="26" t="s">
        <v>4495</v>
      </c>
      <c r="C3405" s="27">
        <v>2</v>
      </c>
      <c r="D3405" s="27" t="s">
        <v>26</v>
      </c>
      <c r="E3405" s="28">
        <v>1870</v>
      </c>
      <c r="F3405" s="28">
        <v>3740</v>
      </c>
      <c r="G3405" s="28">
        <v>187</v>
      </c>
      <c r="H3405" s="28">
        <v>3.5</v>
      </c>
      <c r="I3405" s="28">
        <v>4</v>
      </c>
      <c r="J3405" s="29">
        <v>3.5999999999999997E-2</v>
      </c>
      <c r="K3405" s="28">
        <v>7</v>
      </c>
      <c r="L3405" s="28">
        <v>8</v>
      </c>
      <c r="M3405" s="29">
        <f t="shared" si="238"/>
        <v>7.1999999999999995E-2</v>
      </c>
      <c r="N3405" s="30">
        <v>4607129348721</v>
      </c>
      <c r="O3405" s="27">
        <v>85</v>
      </c>
      <c r="P3405" s="27">
        <v>8516</v>
      </c>
      <c r="Q3405" s="27" t="s">
        <v>97</v>
      </c>
      <c r="R3405" s="31">
        <f>VLOOKUP(Q3405,[1]Страна!D$1:F$120,2,FALSE)</f>
        <v>0.05</v>
      </c>
      <c r="S3405" s="32" t="s">
        <v>47</v>
      </c>
      <c r="T3405" s="27" t="str">
        <f>VLOOKUP(S3405,[1]Страна!$A$2:$B$246,2,0)</f>
        <v>РОССИЯ</v>
      </c>
      <c r="W3405" s="34"/>
      <c r="X3405" s="35"/>
      <c r="Y3405" s="35"/>
      <c r="Z3405" s="36"/>
      <c r="AA3405" s="37"/>
      <c r="AB3405" s="38"/>
      <c r="AC3405" s="39"/>
    </row>
    <row r="3406" spans="1:29" ht="10.5" customHeight="1">
      <c r="A3406" s="25">
        <v>218562</v>
      </c>
      <c r="B3406" s="26" t="s">
        <v>4496</v>
      </c>
      <c r="C3406" s="27">
        <v>1</v>
      </c>
      <c r="D3406" s="27" t="s">
        <v>26</v>
      </c>
      <c r="E3406" s="28">
        <v>2890</v>
      </c>
      <c r="F3406" s="28">
        <v>2890</v>
      </c>
      <c r="G3406" s="28">
        <v>144.5</v>
      </c>
      <c r="H3406" s="28">
        <v>2.1</v>
      </c>
      <c r="I3406" s="28">
        <v>2.5</v>
      </c>
      <c r="J3406" s="29">
        <v>2.6973E-2</v>
      </c>
      <c r="K3406" s="28">
        <v>2.1</v>
      </c>
      <c r="L3406" s="28">
        <v>2.5</v>
      </c>
      <c r="M3406" s="29">
        <f t="shared" si="238"/>
        <v>2.6973E-2</v>
      </c>
      <c r="N3406" s="30">
        <v>4607129503762</v>
      </c>
      <c r="O3406" s="27">
        <v>85</v>
      </c>
      <c r="P3406" s="27">
        <v>8516</v>
      </c>
      <c r="Q3406" s="27" t="s">
        <v>97</v>
      </c>
      <c r="R3406" s="31">
        <f>VLOOKUP(Q3406,[1]Страна!D$1:F$120,2,FALSE)</f>
        <v>0.05</v>
      </c>
      <c r="S3406" s="32" t="s">
        <v>28</v>
      </c>
      <c r="T3406" s="27" t="str">
        <f>VLOOKUP(S3406,[1]Страна!$A$2:$B$246,2,0)</f>
        <v>КИТАЙ</v>
      </c>
      <c r="W3406" s="34"/>
      <c r="X3406" s="35"/>
      <c r="Y3406" s="35"/>
      <c r="Z3406" s="36"/>
      <c r="AA3406" s="37"/>
      <c r="AB3406" s="38"/>
      <c r="AC3406" s="39"/>
    </row>
    <row r="3407" spans="1:29" ht="10.5" customHeight="1">
      <c r="A3407" s="25">
        <v>74716</v>
      </c>
      <c r="B3407" s="26" t="s">
        <v>4497</v>
      </c>
      <c r="C3407" s="27">
        <v>1</v>
      </c>
      <c r="D3407" s="27" t="s">
        <v>26</v>
      </c>
      <c r="E3407" s="28">
        <v>2134</v>
      </c>
      <c r="F3407" s="28">
        <v>2134</v>
      </c>
      <c r="G3407" s="28">
        <v>106.7</v>
      </c>
      <c r="H3407" s="28">
        <v>2.7</v>
      </c>
      <c r="I3407" s="28">
        <v>3.5</v>
      </c>
      <c r="J3407" s="29">
        <v>2.7702000000000001E-2</v>
      </c>
      <c r="K3407" s="28">
        <v>2.7</v>
      </c>
      <c r="L3407" s="28">
        <v>3.5</v>
      </c>
      <c r="M3407" s="29">
        <f t="shared" si="238"/>
        <v>2.7702000000000001E-2</v>
      </c>
      <c r="N3407" s="30">
        <v>4607129503786</v>
      </c>
      <c r="O3407" s="27">
        <v>85</v>
      </c>
      <c r="P3407" s="27">
        <v>8516</v>
      </c>
      <c r="Q3407" s="27" t="s">
        <v>97</v>
      </c>
      <c r="R3407" s="31">
        <f>VLOOKUP(Q3407,[1]Страна!D$1:F$120,2,FALSE)</f>
        <v>0.05</v>
      </c>
      <c r="S3407" s="32" t="s">
        <v>28</v>
      </c>
      <c r="T3407" s="27" t="str">
        <f>VLOOKUP(S3407,[1]Страна!$A$2:$B$246,2,0)</f>
        <v>КИТАЙ</v>
      </c>
      <c r="W3407" s="34"/>
      <c r="X3407" s="35"/>
      <c r="Y3407" s="35"/>
      <c r="Z3407" s="36"/>
      <c r="AA3407" s="37"/>
      <c r="AB3407" s="38"/>
      <c r="AC3407" s="39"/>
    </row>
    <row r="3408" spans="1:29" ht="10.5" customHeight="1">
      <c r="A3408" s="25" t="s">
        <v>4498</v>
      </c>
      <c r="B3408" s="26" t="s">
        <v>4499</v>
      </c>
      <c r="C3408" s="27">
        <v>2</v>
      </c>
      <c r="D3408" s="27" t="s">
        <v>220</v>
      </c>
      <c r="E3408" s="28">
        <v>1400</v>
      </c>
      <c r="F3408" s="28">
        <v>2800</v>
      </c>
      <c r="G3408" s="28">
        <v>56.56</v>
      </c>
      <c r="H3408" s="28">
        <v>1.5</v>
      </c>
      <c r="I3408" s="28">
        <v>1.8</v>
      </c>
      <c r="J3408" s="29">
        <v>1.452E-2</v>
      </c>
      <c r="K3408" s="28">
        <v>3</v>
      </c>
      <c r="L3408" s="28">
        <v>3.6</v>
      </c>
      <c r="M3408" s="29">
        <v>0</v>
      </c>
      <c r="N3408" s="30"/>
      <c r="O3408" s="27">
        <v>85</v>
      </c>
      <c r="P3408" s="27">
        <v>8516</v>
      </c>
      <c r="Q3408" s="27" t="s">
        <v>3263</v>
      </c>
      <c r="R3408" s="31">
        <f>VLOOKUP(Q3408,[1]Страна!D$1:F$120,2,FALSE)</f>
        <v>0.03</v>
      </c>
      <c r="S3408" s="32" t="s">
        <v>28</v>
      </c>
      <c r="T3408" s="27" t="str">
        <f>VLOOKUP(S3408,[1]Страна!$A$2:$B$246,2,0)</f>
        <v>КИТАЙ</v>
      </c>
      <c r="W3408" s="34"/>
      <c r="X3408" s="35"/>
      <c r="Y3408" s="35"/>
      <c r="Z3408" s="36"/>
      <c r="AA3408" s="37"/>
      <c r="AB3408" s="38"/>
      <c r="AC3408" s="39"/>
    </row>
    <row r="3409" spans="1:29" ht="10.5" customHeight="1">
      <c r="A3409" s="25">
        <v>209934</v>
      </c>
      <c r="B3409" s="26" t="s">
        <v>4500</v>
      </c>
      <c r="C3409" s="27">
        <v>2</v>
      </c>
      <c r="D3409" s="27" t="s">
        <v>26</v>
      </c>
      <c r="E3409" s="28">
        <v>949</v>
      </c>
      <c r="F3409" s="28">
        <v>1898</v>
      </c>
      <c r="G3409" s="28">
        <v>56.94</v>
      </c>
      <c r="H3409" s="28">
        <v>0.85</v>
      </c>
      <c r="I3409" s="28">
        <v>1</v>
      </c>
      <c r="J3409" s="29">
        <v>4.2900000000000004E-3</v>
      </c>
      <c r="K3409" s="28">
        <v>1.7</v>
      </c>
      <c r="L3409" s="28">
        <v>2</v>
      </c>
      <c r="M3409" s="29">
        <f>C3409*J3409</f>
        <v>8.5800000000000008E-3</v>
      </c>
      <c r="N3409" s="30">
        <v>5055539119414</v>
      </c>
      <c r="O3409" s="27">
        <v>85</v>
      </c>
      <c r="P3409" s="27">
        <v>8516</v>
      </c>
      <c r="Q3409" s="27" t="s">
        <v>3263</v>
      </c>
      <c r="R3409" s="31">
        <f>VLOOKUP(Q3409,[1]Страна!D$1:F$120,2,FALSE)</f>
        <v>0.03</v>
      </c>
      <c r="S3409" s="32" t="s">
        <v>28</v>
      </c>
      <c r="T3409" s="27" t="str">
        <f>VLOOKUP(S3409,[1]Страна!$A$2:$B$246,2,0)</f>
        <v>КИТАЙ</v>
      </c>
      <c r="W3409" s="34"/>
      <c r="X3409" s="35"/>
      <c r="Y3409" s="35"/>
      <c r="Z3409" s="36"/>
      <c r="AA3409" s="37"/>
      <c r="AB3409" s="38"/>
      <c r="AC3409" s="39"/>
    </row>
    <row r="3410" spans="1:29" ht="10.5" customHeight="1">
      <c r="A3410" s="25">
        <v>17925</v>
      </c>
      <c r="B3410" s="26" t="s">
        <v>4501</v>
      </c>
      <c r="C3410" s="27">
        <v>1</v>
      </c>
      <c r="D3410" s="27" t="s">
        <v>26</v>
      </c>
      <c r="E3410" s="28">
        <v>1111</v>
      </c>
      <c r="F3410" s="28">
        <v>1111</v>
      </c>
      <c r="G3410" s="28">
        <v>33.33</v>
      </c>
      <c r="H3410" s="28">
        <v>1.8</v>
      </c>
      <c r="I3410" s="28">
        <v>2</v>
      </c>
      <c r="J3410" s="29">
        <v>5.6249999999999998E-3</v>
      </c>
      <c r="K3410" s="28">
        <v>1.8</v>
      </c>
      <c r="L3410" s="28">
        <v>2</v>
      </c>
      <c r="M3410" s="29">
        <f>C3410*J3410</f>
        <v>5.6249999999999998E-3</v>
      </c>
      <c r="N3410" s="30">
        <v>5055155306106</v>
      </c>
      <c r="O3410" s="27">
        <v>85</v>
      </c>
      <c r="P3410" s="27">
        <v>8516</v>
      </c>
      <c r="Q3410" s="27" t="s">
        <v>3263</v>
      </c>
      <c r="R3410" s="31">
        <f>VLOOKUP(Q3410,[1]Страна!D$1:F$120,2,FALSE)</f>
        <v>0.03</v>
      </c>
      <c r="S3410" s="32" t="s">
        <v>28</v>
      </c>
      <c r="T3410" s="27" t="str">
        <f>VLOOKUP(S3410,[1]Страна!$A$2:$B$246,2,0)</f>
        <v>КИТАЙ</v>
      </c>
      <c r="W3410" s="34"/>
      <c r="X3410" s="35"/>
      <c r="Y3410" s="35"/>
      <c r="Z3410" s="36"/>
      <c r="AA3410" s="37"/>
      <c r="AB3410" s="38"/>
      <c r="AC3410" s="39"/>
    </row>
    <row r="3411" spans="1:29" ht="10.5" customHeight="1">
      <c r="A3411" s="41">
        <v>242451</v>
      </c>
      <c r="B3411" s="42" t="s">
        <v>4502</v>
      </c>
      <c r="C3411" s="43">
        <v>1</v>
      </c>
      <c r="D3411" s="44" t="s">
        <v>26</v>
      </c>
      <c r="E3411" s="45">
        <v>1020</v>
      </c>
      <c r="F3411" s="45">
        <v>1020</v>
      </c>
      <c r="G3411" s="46">
        <v>30.599999999999998</v>
      </c>
      <c r="H3411" s="46">
        <v>1</v>
      </c>
      <c r="I3411" s="46">
        <v>1.5</v>
      </c>
      <c r="J3411" s="47">
        <v>1.0944000000000001E-2</v>
      </c>
      <c r="K3411" s="46">
        <v>1</v>
      </c>
      <c r="L3411" s="46">
        <v>1.5</v>
      </c>
      <c r="M3411" s="47">
        <v>1.0944000000000001E-2</v>
      </c>
      <c r="N3411" s="48" t="s">
        <v>4503</v>
      </c>
      <c r="O3411" s="49">
        <v>85</v>
      </c>
      <c r="P3411" s="49">
        <v>8516</v>
      </c>
      <c r="Q3411" s="49" t="s">
        <v>3263</v>
      </c>
      <c r="R3411" s="50">
        <v>0.03</v>
      </c>
      <c r="S3411" s="51" t="s">
        <v>28</v>
      </c>
      <c r="T3411" s="27" t="str">
        <f>VLOOKUP(S3411,[1]Страна!$A$2:$B$246,2,0)</f>
        <v>КИТАЙ</v>
      </c>
      <c r="W3411" s="34"/>
      <c r="X3411" s="35"/>
      <c r="Y3411" s="35"/>
      <c r="Z3411" s="36"/>
      <c r="AA3411" s="37"/>
      <c r="AB3411" s="38"/>
      <c r="AC3411" s="39"/>
    </row>
    <row r="3412" spans="1:29" ht="10.5" customHeight="1">
      <c r="A3412" s="25">
        <v>229568</v>
      </c>
      <c r="B3412" s="26" t="s">
        <v>4504</v>
      </c>
      <c r="C3412" s="27">
        <v>1</v>
      </c>
      <c r="D3412" s="27" t="s">
        <v>26</v>
      </c>
      <c r="E3412" s="28">
        <v>2286</v>
      </c>
      <c r="F3412" s="28">
        <v>2286</v>
      </c>
      <c r="G3412" s="28">
        <v>68.58</v>
      </c>
      <c r="H3412" s="28">
        <v>1.5</v>
      </c>
      <c r="I3412" s="28">
        <v>1.8</v>
      </c>
      <c r="J3412" s="29">
        <v>1.89E-2</v>
      </c>
      <c r="K3412" s="28">
        <v>1.5</v>
      </c>
      <c r="L3412" s="28">
        <v>1.8</v>
      </c>
      <c r="M3412" s="29">
        <v>1.89E-2</v>
      </c>
      <c r="N3412" s="30" t="s">
        <v>4505</v>
      </c>
      <c r="O3412" s="27">
        <v>85</v>
      </c>
      <c r="P3412" s="27">
        <v>8516</v>
      </c>
      <c r="Q3412" s="27" t="s">
        <v>3263</v>
      </c>
      <c r="R3412" s="31">
        <f>VLOOKUP(Q3412,[1]Страна!D$1:F$120,2,FALSE)</f>
        <v>0.03</v>
      </c>
      <c r="S3412" s="32" t="s">
        <v>28</v>
      </c>
      <c r="T3412" s="27" t="str">
        <f>VLOOKUP(S3412,[1]Страна!$A$2:$B$246,2,0)</f>
        <v>КИТАЙ</v>
      </c>
      <c r="W3412" s="34"/>
      <c r="X3412" s="35"/>
      <c r="Y3412" s="35"/>
      <c r="Z3412" s="36"/>
      <c r="AA3412" s="37"/>
      <c r="AB3412" s="38"/>
      <c r="AC3412" s="39"/>
    </row>
    <row r="3413" spans="1:29" ht="10.5" customHeight="1">
      <c r="A3413" s="25">
        <v>236606</v>
      </c>
      <c r="B3413" s="26" t="s">
        <v>4506</v>
      </c>
      <c r="C3413" s="27">
        <v>1</v>
      </c>
      <c r="D3413" s="27" t="s">
        <v>26</v>
      </c>
      <c r="E3413" s="28">
        <v>1696</v>
      </c>
      <c r="F3413" s="28">
        <v>1696</v>
      </c>
      <c r="G3413" s="28">
        <v>50.879999999999995</v>
      </c>
      <c r="H3413" s="28">
        <v>1.2</v>
      </c>
      <c r="I3413" s="28">
        <v>1.9830000000000001</v>
      </c>
      <c r="J3413" s="29">
        <v>1.4677000000000001E-2</v>
      </c>
      <c r="K3413" s="28">
        <v>1.2</v>
      </c>
      <c r="L3413" s="28">
        <v>1.9830000000000001</v>
      </c>
      <c r="M3413" s="29">
        <v>1.4677000000000001E-2</v>
      </c>
      <c r="N3413" s="30">
        <v>0</v>
      </c>
      <c r="O3413" s="27">
        <v>85</v>
      </c>
      <c r="P3413" s="27">
        <v>8516</v>
      </c>
      <c r="Q3413" s="27" t="s">
        <v>3263</v>
      </c>
      <c r="R3413" s="31">
        <f>VLOOKUP(Q3413,[1]Страна!D$1:F$120,2,FALSE)</f>
        <v>0.03</v>
      </c>
      <c r="S3413" s="32" t="s">
        <v>28</v>
      </c>
      <c r="T3413" s="27" t="str">
        <f>VLOOKUP(S3413,[1]Страна!$A$2:$B$246,2,0)</f>
        <v>КИТАЙ</v>
      </c>
      <c r="W3413" s="40"/>
      <c r="X3413" s="35"/>
      <c r="Y3413" s="35"/>
      <c r="Z3413" s="36"/>
      <c r="AA3413" s="37"/>
      <c r="AB3413" s="38"/>
      <c r="AC3413" s="39"/>
    </row>
    <row r="3414" spans="1:29" ht="10.5" customHeight="1">
      <c r="A3414" s="25">
        <v>220610</v>
      </c>
      <c r="B3414" s="26" t="s">
        <v>4507</v>
      </c>
      <c r="C3414" s="27">
        <v>1</v>
      </c>
      <c r="D3414" s="27" t="s">
        <v>26</v>
      </c>
      <c r="E3414" s="28">
        <v>1541</v>
      </c>
      <c r="F3414" s="28">
        <v>1541</v>
      </c>
      <c r="G3414" s="28">
        <v>46.23</v>
      </c>
      <c r="H3414" s="28">
        <v>1.6</v>
      </c>
      <c r="I3414" s="28">
        <v>1.7330000000000001</v>
      </c>
      <c r="J3414" s="29">
        <v>1.4373E-2</v>
      </c>
      <c r="K3414" s="28">
        <v>1.6</v>
      </c>
      <c r="L3414" s="28">
        <v>1.7330000000000001</v>
      </c>
      <c r="M3414" s="29">
        <v>1.4373E-2</v>
      </c>
      <c r="N3414" s="30">
        <v>0</v>
      </c>
      <c r="O3414" s="27">
        <v>85</v>
      </c>
      <c r="P3414" s="27">
        <v>8516</v>
      </c>
      <c r="Q3414" s="27" t="s">
        <v>3263</v>
      </c>
      <c r="R3414" s="31">
        <f>VLOOKUP(Q3414,[1]Страна!D$1:F$120,2,FALSE)</f>
        <v>0.03</v>
      </c>
      <c r="S3414" s="32" t="s">
        <v>457</v>
      </c>
      <c r="T3414" s="27" t="str">
        <f>VLOOKUP(S3414,[1]Страна!$A$2:$B$246,2,0)</f>
        <v xml:space="preserve">БЕЛАРУСЬ </v>
      </c>
      <c r="W3414" s="34"/>
      <c r="X3414" s="35"/>
      <c r="Y3414" s="35"/>
      <c r="Z3414" s="36"/>
      <c r="AA3414" s="37"/>
      <c r="AB3414" s="38"/>
      <c r="AC3414" s="39"/>
    </row>
    <row r="3415" spans="1:29" ht="10.5" customHeight="1">
      <c r="A3415" s="25">
        <v>221980</v>
      </c>
      <c r="B3415" s="26" t="s">
        <v>4508</v>
      </c>
      <c r="C3415" s="27">
        <v>1</v>
      </c>
      <c r="D3415" s="27" t="s">
        <v>26</v>
      </c>
      <c r="E3415" s="28">
        <v>1600</v>
      </c>
      <c r="F3415" s="28">
        <v>1600</v>
      </c>
      <c r="G3415" s="28">
        <v>48</v>
      </c>
      <c r="H3415" s="28">
        <v>1.7</v>
      </c>
      <c r="I3415" s="28">
        <v>1.833</v>
      </c>
      <c r="J3415" s="29">
        <v>1.5469999999999999E-2</v>
      </c>
      <c r="K3415" s="28">
        <v>1.7</v>
      </c>
      <c r="L3415" s="28">
        <v>1.833</v>
      </c>
      <c r="M3415" s="29">
        <v>1.5469999999999999E-2</v>
      </c>
      <c r="N3415" s="30">
        <v>0</v>
      </c>
      <c r="O3415" s="27">
        <v>85</v>
      </c>
      <c r="P3415" s="27">
        <v>8516</v>
      </c>
      <c r="Q3415" s="27" t="s">
        <v>3263</v>
      </c>
      <c r="R3415" s="31">
        <f>VLOOKUP(Q3415,[1]Страна!D$1:F$120,2,FALSE)</f>
        <v>0.03</v>
      </c>
      <c r="S3415" s="32" t="s">
        <v>47</v>
      </c>
      <c r="T3415" s="27" t="str">
        <f>VLOOKUP(S3415,[1]Страна!$A$2:$B$246,2,0)</f>
        <v>РОССИЯ</v>
      </c>
      <c r="W3415" s="34"/>
      <c r="X3415" s="35"/>
      <c r="Y3415" s="35"/>
      <c r="Z3415" s="36"/>
      <c r="AA3415" s="37"/>
      <c r="AB3415" s="38"/>
      <c r="AC3415" s="39"/>
    </row>
    <row r="3416" spans="1:29" ht="10.5" customHeight="1">
      <c r="A3416" s="25">
        <v>60056</v>
      </c>
      <c r="B3416" s="26" t="s">
        <v>4509</v>
      </c>
      <c r="C3416" s="27">
        <v>1</v>
      </c>
      <c r="D3416" s="27" t="s">
        <v>26</v>
      </c>
      <c r="E3416" s="28">
        <v>697</v>
      </c>
      <c r="F3416" s="28">
        <v>697</v>
      </c>
      <c r="G3416" s="28">
        <v>20.91</v>
      </c>
      <c r="H3416" s="28">
        <v>1.8</v>
      </c>
      <c r="I3416" s="28">
        <v>2</v>
      </c>
      <c r="J3416" s="29">
        <v>7.0200000000000002E-3</v>
      </c>
      <c r="K3416" s="28">
        <v>1.8</v>
      </c>
      <c r="L3416" s="28">
        <v>2</v>
      </c>
      <c r="M3416" s="29">
        <f t="shared" ref="M3416:M3438" si="239">C3416*J3416</f>
        <v>7.0200000000000002E-3</v>
      </c>
      <c r="N3416" s="30">
        <v>8693807205536</v>
      </c>
      <c r="O3416" s="27">
        <v>85</v>
      </c>
      <c r="P3416" s="27">
        <v>8516</v>
      </c>
      <c r="Q3416" s="27" t="s">
        <v>3263</v>
      </c>
      <c r="R3416" s="31">
        <f>VLOOKUP(Q3416,[1]Страна!D$1:F$120,2,FALSE)</f>
        <v>0.03</v>
      </c>
      <c r="S3416" s="32" t="s">
        <v>28</v>
      </c>
      <c r="T3416" s="27" t="str">
        <f>VLOOKUP(S3416,[1]Страна!$A$2:$B$246,2,0)</f>
        <v>КИТАЙ</v>
      </c>
      <c r="W3416" s="34"/>
      <c r="X3416" s="35"/>
      <c r="Y3416" s="35"/>
      <c r="Z3416" s="36"/>
      <c r="AA3416" s="37"/>
      <c r="AB3416" s="38"/>
      <c r="AC3416" s="39"/>
    </row>
    <row r="3417" spans="1:29" ht="10.5" customHeight="1">
      <c r="A3417" s="25">
        <v>212068</v>
      </c>
      <c r="B3417" s="26" t="s">
        <v>4510</v>
      </c>
      <c r="C3417" s="27">
        <v>1</v>
      </c>
      <c r="D3417" s="27" t="s">
        <v>26</v>
      </c>
      <c r="E3417" s="28">
        <v>944</v>
      </c>
      <c r="F3417" s="28">
        <v>944</v>
      </c>
      <c r="G3417" s="28">
        <v>28.32</v>
      </c>
      <c r="H3417" s="28">
        <v>1.8</v>
      </c>
      <c r="I3417" s="28">
        <v>2</v>
      </c>
      <c r="J3417" s="29">
        <v>9.6900000000000007E-3</v>
      </c>
      <c r="K3417" s="28">
        <v>1.8</v>
      </c>
      <c r="L3417" s="28">
        <v>2</v>
      </c>
      <c r="M3417" s="29">
        <f t="shared" si="239"/>
        <v>9.6900000000000007E-3</v>
      </c>
      <c r="N3417" s="30">
        <v>8693807229129</v>
      </c>
      <c r="O3417" s="27">
        <v>85</v>
      </c>
      <c r="P3417" s="27">
        <v>8516</v>
      </c>
      <c r="Q3417" s="27" t="s">
        <v>3263</v>
      </c>
      <c r="R3417" s="31">
        <f>VLOOKUP(Q3417,[1]Страна!D$1:F$120,2,FALSE)</f>
        <v>0.03</v>
      </c>
      <c r="S3417" s="32" t="s">
        <v>28</v>
      </c>
      <c r="T3417" s="27" t="str">
        <f>VLOOKUP(S3417,[1]Страна!$A$2:$B$246,2,0)</f>
        <v>КИТАЙ</v>
      </c>
      <c r="W3417" s="34"/>
      <c r="X3417" s="35"/>
      <c r="Y3417" s="35"/>
      <c r="Z3417" s="36"/>
      <c r="AA3417" s="37"/>
      <c r="AB3417" s="38"/>
      <c r="AC3417" s="39"/>
    </row>
    <row r="3418" spans="1:29" ht="10.5" customHeight="1">
      <c r="A3418" s="25">
        <v>212069</v>
      </c>
      <c r="B3418" s="26" t="s">
        <v>4511</v>
      </c>
      <c r="C3418" s="27">
        <v>1</v>
      </c>
      <c r="D3418" s="27" t="s">
        <v>26</v>
      </c>
      <c r="E3418" s="28">
        <v>1038</v>
      </c>
      <c r="F3418" s="28">
        <v>1038</v>
      </c>
      <c r="G3418" s="28">
        <v>31.14</v>
      </c>
      <c r="H3418" s="28">
        <v>1.8</v>
      </c>
      <c r="I3418" s="28">
        <v>2</v>
      </c>
      <c r="J3418" s="29">
        <v>1.008E-2</v>
      </c>
      <c r="K3418" s="28">
        <v>1.8</v>
      </c>
      <c r="L3418" s="28">
        <v>2</v>
      </c>
      <c r="M3418" s="29">
        <f t="shared" si="239"/>
        <v>1.008E-2</v>
      </c>
      <c r="N3418" s="30">
        <v>8693807229105</v>
      </c>
      <c r="O3418" s="27">
        <v>85</v>
      </c>
      <c r="P3418" s="27">
        <v>8516</v>
      </c>
      <c r="Q3418" s="27" t="s">
        <v>3263</v>
      </c>
      <c r="R3418" s="31">
        <f>VLOOKUP(Q3418,[1]Страна!D$1:F$120,2,FALSE)</f>
        <v>0.03</v>
      </c>
      <c r="S3418" s="32" t="s">
        <v>28</v>
      </c>
      <c r="T3418" s="27" t="str">
        <f>VLOOKUP(S3418,[1]Страна!$A$2:$B$246,2,0)</f>
        <v>КИТАЙ</v>
      </c>
      <c r="W3418" s="34"/>
      <c r="X3418" s="35"/>
      <c r="Y3418" s="35"/>
      <c r="Z3418" s="36"/>
      <c r="AA3418" s="37"/>
      <c r="AB3418" s="38"/>
      <c r="AC3418" s="39"/>
    </row>
    <row r="3419" spans="1:29" ht="10.5" customHeight="1">
      <c r="A3419" s="25">
        <v>210843</v>
      </c>
      <c r="B3419" s="26" t="s">
        <v>4512</v>
      </c>
      <c r="C3419" s="27">
        <v>1</v>
      </c>
      <c r="D3419" s="27" t="s">
        <v>26</v>
      </c>
      <c r="E3419" s="28">
        <v>870</v>
      </c>
      <c r="F3419" s="28">
        <v>870</v>
      </c>
      <c r="G3419" s="28">
        <v>26.099999999999998</v>
      </c>
      <c r="H3419" s="28">
        <v>1.2</v>
      </c>
      <c r="I3419" s="28">
        <v>1.8</v>
      </c>
      <c r="J3419" s="29">
        <v>3.96E-3</v>
      </c>
      <c r="K3419" s="28">
        <v>1.2</v>
      </c>
      <c r="L3419" s="28">
        <v>1.8</v>
      </c>
      <c r="M3419" s="29">
        <f t="shared" si="239"/>
        <v>3.96E-3</v>
      </c>
      <c r="N3419" s="30">
        <v>4895156871156</v>
      </c>
      <c r="O3419" s="27">
        <v>85</v>
      </c>
      <c r="P3419" s="27">
        <v>8516</v>
      </c>
      <c r="Q3419" s="27" t="s">
        <v>3263</v>
      </c>
      <c r="R3419" s="31">
        <f>VLOOKUP(Q3419,[1]Страна!D$1:F$120,2,FALSE)</f>
        <v>0.03</v>
      </c>
      <c r="S3419" s="32" t="s">
        <v>28</v>
      </c>
      <c r="T3419" s="27" t="str">
        <f>VLOOKUP(S3419,[1]Страна!$A$2:$B$246,2,0)</f>
        <v>КИТАЙ</v>
      </c>
      <c r="W3419" s="34"/>
      <c r="X3419" s="35"/>
      <c r="Y3419" s="35"/>
      <c r="Z3419" s="36"/>
      <c r="AA3419" s="37"/>
      <c r="AB3419" s="38"/>
      <c r="AC3419" s="39"/>
    </row>
    <row r="3420" spans="1:29" ht="10.5" customHeight="1">
      <c r="A3420" s="25">
        <v>34157</v>
      </c>
      <c r="B3420" s="26" t="s">
        <v>4513</v>
      </c>
      <c r="C3420" s="27">
        <v>1</v>
      </c>
      <c r="D3420" s="27" t="s">
        <v>26</v>
      </c>
      <c r="E3420" s="28">
        <v>791</v>
      </c>
      <c r="F3420" s="28">
        <v>791</v>
      </c>
      <c r="G3420" s="28">
        <v>23.73</v>
      </c>
      <c r="H3420" s="28">
        <v>1.81</v>
      </c>
      <c r="I3420" s="28">
        <v>2</v>
      </c>
      <c r="J3420" s="29">
        <v>1.2E-2</v>
      </c>
      <c r="K3420" s="28">
        <v>1.81</v>
      </c>
      <c r="L3420" s="28">
        <v>2</v>
      </c>
      <c r="M3420" s="29">
        <f t="shared" si="239"/>
        <v>1.2E-2</v>
      </c>
      <c r="N3420" s="30">
        <v>4895156809593</v>
      </c>
      <c r="O3420" s="27">
        <v>85</v>
      </c>
      <c r="P3420" s="27">
        <v>8516</v>
      </c>
      <c r="Q3420" s="27" t="s">
        <v>3263</v>
      </c>
      <c r="R3420" s="31">
        <f>VLOOKUP(Q3420,[1]Страна!D$1:F$120,2,FALSE)</f>
        <v>0.03</v>
      </c>
      <c r="S3420" s="32" t="s">
        <v>28</v>
      </c>
      <c r="T3420" s="27" t="str">
        <f>VLOOKUP(S3420,[1]Страна!$A$2:$B$246,2,0)</f>
        <v>КИТАЙ</v>
      </c>
      <c r="W3420" s="34"/>
      <c r="X3420" s="35"/>
      <c r="Y3420" s="35"/>
      <c r="Z3420" s="36"/>
      <c r="AA3420" s="37"/>
      <c r="AB3420" s="38"/>
      <c r="AC3420" s="39"/>
    </row>
    <row r="3421" spans="1:29" ht="10.5" customHeight="1">
      <c r="A3421" s="25">
        <v>74087</v>
      </c>
      <c r="B3421" s="26" t="s">
        <v>4514</v>
      </c>
      <c r="C3421" s="27">
        <v>3</v>
      </c>
      <c r="D3421" s="27" t="s">
        <v>26</v>
      </c>
      <c r="E3421" s="28">
        <v>1097</v>
      </c>
      <c r="F3421" s="28">
        <v>3291</v>
      </c>
      <c r="G3421" s="28">
        <v>98.72999999999999</v>
      </c>
      <c r="H3421" s="28">
        <v>2.1</v>
      </c>
      <c r="I3421" s="28">
        <v>3</v>
      </c>
      <c r="J3421" s="29">
        <v>1.6500000000000001E-2</v>
      </c>
      <c r="K3421" s="28">
        <v>6.3000000000000007</v>
      </c>
      <c r="L3421" s="28">
        <v>9</v>
      </c>
      <c r="M3421" s="29">
        <f t="shared" si="239"/>
        <v>4.9500000000000002E-2</v>
      </c>
      <c r="N3421" s="30">
        <v>4895156862611</v>
      </c>
      <c r="O3421" s="27">
        <v>85</v>
      </c>
      <c r="P3421" s="27">
        <v>8516</v>
      </c>
      <c r="Q3421" s="27" t="s">
        <v>3263</v>
      </c>
      <c r="R3421" s="31">
        <f>VLOOKUP(Q3421,[1]Страна!D$1:F$120,2,FALSE)</f>
        <v>0.03</v>
      </c>
      <c r="S3421" s="32" t="s">
        <v>28</v>
      </c>
      <c r="T3421" s="27" t="str">
        <f>VLOOKUP(S3421,[1]Страна!$A$2:$B$246,2,0)</f>
        <v>КИТАЙ</v>
      </c>
      <c r="W3421" s="34"/>
      <c r="X3421" s="35"/>
      <c r="Y3421" s="35"/>
      <c r="Z3421" s="36"/>
      <c r="AA3421" s="37"/>
      <c r="AB3421" s="38"/>
      <c r="AC3421" s="39"/>
    </row>
    <row r="3422" spans="1:29" ht="10.5" customHeight="1">
      <c r="A3422" s="25">
        <v>74089</v>
      </c>
      <c r="B3422" s="26" t="s">
        <v>4515</v>
      </c>
      <c r="C3422" s="27">
        <v>4</v>
      </c>
      <c r="D3422" s="27" t="s">
        <v>26</v>
      </c>
      <c r="E3422" s="28">
        <v>1171</v>
      </c>
      <c r="F3422" s="28">
        <v>4684</v>
      </c>
      <c r="G3422" s="28">
        <v>140.51999999999998</v>
      </c>
      <c r="H3422" s="28">
        <v>2.1</v>
      </c>
      <c r="I3422" s="28">
        <v>3</v>
      </c>
      <c r="J3422" s="29">
        <v>1.452E-2</v>
      </c>
      <c r="K3422" s="28">
        <v>8.4</v>
      </c>
      <c r="L3422" s="28">
        <v>12</v>
      </c>
      <c r="M3422" s="29">
        <f t="shared" si="239"/>
        <v>5.808E-2</v>
      </c>
      <c r="N3422" s="30">
        <v>4895156862635</v>
      </c>
      <c r="O3422" s="27">
        <v>85</v>
      </c>
      <c r="P3422" s="27">
        <v>8516</v>
      </c>
      <c r="Q3422" s="27" t="s">
        <v>3263</v>
      </c>
      <c r="R3422" s="31">
        <f>VLOOKUP(Q3422,[1]Страна!D$1:F$120,2,FALSE)</f>
        <v>0.03</v>
      </c>
      <c r="S3422" s="32" t="s">
        <v>28</v>
      </c>
      <c r="T3422" s="27" t="str">
        <f>VLOOKUP(S3422,[1]Страна!$A$2:$B$246,2,0)</f>
        <v>КИТАЙ</v>
      </c>
      <c r="W3422" s="34"/>
      <c r="X3422" s="35"/>
      <c r="Y3422" s="35"/>
      <c r="Z3422" s="36"/>
      <c r="AA3422" s="37"/>
      <c r="AB3422" s="38"/>
      <c r="AC3422" s="39"/>
    </row>
    <row r="3423" spans="1:29" ht="10.5" customHeight="1">
      <c r="A3423" s="25">
        <v>74090</v>
      </c>
      <c r="B3423" s="26" t="s">
        <v>4516</v>
      </c>
      <c r="C3423" s="27">
        <v>1</v>
      </c>
      <c r="D3423" s="27" t="s">
        <v>26</v>
      </c>
      <c r="E3423" s="28">
        <v>1284</v>
      </c>
      <c r="F3423" s="28">
        <v>1284</v>
      </c>
      <c r="G3423" s="28">
        <v>38.519999999999996</v>
      </c>
      <c r="H3423" s="28">
        <v>2.1</v>
      </c>
      <c r="I3423" s="28">
        <v>3</v>
      </c>
      <c r="J3423" s="29">
        <v>1.1183E-2</v>
      </c>
      <c r="K3423" s="28">
        <v>2.1</v>
      </c>
      <c r="L3423" s="28">
        <v>3</v>
      </c>
      <c r="M3423" s="29">
        <f t="shared" si="239"/>
        <v>1.1183E-2</v>
      </c>
      <c r="N3423" s="30">
        <v>4895156862659</v>
      </c>
      <c r="O3423" s="27">
        <v>85</v>
      </c>
      <c r="P3423" s="27">
        <v>8516</v>
      </c>
      <c r="Q3423" s="27" t="s">
        <v>3263</v>
      </c>
      <c r="R3423" s="31">
        <f>VLOOKUP(Q3423,[1]Страна!D$1:F$120,2,FALSE)</f>
        <v>0.03</v>
      </c>
      <c r="S3423" s="32" t="s">
        <v>28</v>
      </c>
      <c r="T3423" s="27" t="str">
        <f>VLOOKUP(S3423,[1]Страна!$A$2:$B$246,2,0)</f>
        <v>КИТАЙ</v>
      </c>
      <c r="W3423" s="34"/>
      <c r="X3423" s="35"/>
      <c r="Y3423" s="35"/>
      <c r="Z3423" s="36"/>
      <c r="AA3423" s="37"/>
      <c r="AB3423" s="38"/>
      <c r="AC3423" s="39"/>
    </row>
    <row r="3424" spans="1:29" ht="10.5" customHeight="1">
      <c r="A3424" s="25" t="s">
        <v>4517</v>
      </c>
      <c r="B3424" s="26" t="s">
        <v>4518</v>
      </c>
      <c r="C3424" s="27">
        <v>5</v>
      </c>
      <c r="D3424" s="27" t="s">
        <v>220</v>
      </c>
      <c r="E3424" s="28">
        <v>49</v>
      </c>
      <c r="F3424" s="28">
        <f>C3424*E3424</f>
        <v>245</v>
      </c>
      <c r="G3424" s="28"/>
      <c r="H3424" s="28">
        <v>0.8</v>
      </c>
      <c r="I3424" s="28">
        <v>0.90999999999999992</v>
      </c>
      <c r="J3424" s="29">
        <v>3.0240000000000002E-3</v>
      </c>
      <c r="K3424" s="28">
        <v>4</v>
      </c>
      <c r="L3424" s="28">
        <v>4.55</v>
      </c>
      <c r="M3424" s="29">
        <f t="shared" si="239"/>
        <v>1.5120000000000001E-2</v>
      </c>
      <c r="N3424" s="30"/>
      <c r="O3424" s="27"/>
      <c r="P3424" s="27"/>
      <c r="Q3424" s="27" t="s">
        <v>1661</v>
      </c>
      <c r="R3424" s="31">
        <f>VLOOKUP(Q3424,[1]Страна!D$1:F$120,2,FALSE)</f>
        <v>0.03</v>
      </c>
      <c r="S3424" s="32" t="s">
        <v>28</v>
      </c>
      <c r="T3424" s="27" t="str">
        <f>VLOOKUP(S3424,[1]Страна!$A$2:$B$246,2,0)</f>
        <v>КИТАЙ</v>
      </c>
      <c r="W3424" s="34"/>
      <c r="X3424" s="35"/>
      <c r="Y3424" s="35"/>
      <c r="Z3424" s="36"/>
      <c r="AA3424" s="37"/>
      <c r="AB3424" s="38"/>
      <c r="AC3424" s="39"/>
    </row>
    <row r="3425" spans="1:29" ht="10.5" customHeight="1">
      <c r="A3425" s="25" t="s">
        <v>4519</v>
      </c>
      <c r="B3425" s="26" t="s">
        <v>4520</v>
      </c>
      <c r="C3425" s="27"/>
      <c r="D3425" s="27"/>
      <c r="E3425" s="28"/>
      <c r="F3425" s="28"/>
      <c r="G3425" s="28"/>
      <c r="H3425" s="28">
        <v>0.3</v>
      </c>
      <c r="I3425" s="28">
        <v>0.32</v>
      </c>
      <c r="J3425" s="29">
        <v>3.0240000000000002E-3</v>
      </c>
      <c r="K3425" s="28"/>
      <c r="L3425" s="28"/>
      <c r="M3425" s="29">
        <f t="shared" si="239"/>
        <v>0</v>
      </c>
      <c r="N3425" s="30"/>
      <c r="O3425" s="27"/>
      <c r="P3425" s="27"/>
      <c r="Q3425" s="27" t="s">
        <v>1661</v>
      </c>
      <c r="R3425" s="31">
        <f>VLOOKUP(Q3425,[1]Страна!D$1:F$120,2,FALSE)</f>
        <v>0.03</v>
      </c>
      <c r="S3425" s="32" t="s">
        <v>28</v>
      </c>
      <c r="T3425" s="27" t="str">
        <f>VLOOKUP(S3425,[1]Страна!$A$2:$B$246,2,0)</f>
        <v>КИТАЙ</v>
      </c>
      <c r="W3425" s="34"/>
      <c r="X3425" s="35"/>
      <c r="Y3425" s="35"/>
      <c r="Z3425" s="36"/>
      <c r="AA3425" s="37"/>
      <c r="AB3425" s="38"/>
      <c r="AC3425" s="39"/>
    </row>
    <row r="3426" spans="1:29" ht="10.5" customHeight="1">
      <c r="A3426" s="25" t="s">
        <v>4521</v>
      </c>
      <c r="B3426" s="26" t="s">
        <v>4520</v>
      </c>
      <c r="C3426" s="27">
        <v>30</v>
      </c>
      <c r="D3426" s="27" t="s">
        <v>220</v>
      </c>
      <c r="E3426" s="28">
        <v>23</v>
      </c>
      <c r="F3426" s="28">
        <f>C3426*E3426</f>
        <v>690</v>
      </c>
      <c r="G3426" s="28"/>
      <c r="H3426" s="28">
        <v>0.3</v>
      </c>
      <c r="I3426" s="28">
        <v>0.32</v>
      </c>
      <c r="J3426" s="29">
        <v>3.0240000000000002E-3</v>
      </c>
      <c r="K3426" s="28">
        <v>9</v>
      </c>
      <c r="L3426" s="28">
        <v>9.6</v>
      </c>
      <c r="M3426" s="29">
        <f t="shared" si="239"/>
        <v>9.0720000000000009E-2</v>
      </c>
      <c r="N3426" s="30"/>
      <c r="O3426" s="27"/>
      <c r="P3426" s="27"/>
      <c r="Q3426" s="27" t="s">
        <v>1661</v>
      </c>
      <c r="R3426" s="31">
        <f>VLOOKUP(Q3426,[1]Страна!D$1:F$120,2,FALSE)</f>
        <v>0.03</v>
      </c>
      <c r="S3426" s="32" t="s">
        <v>28</v>
      </c>
      <c r="T3426" s="27" t="str">
        <f>VLOOKUP(S3426,[1]Страна!$A$2:$B$246,2,0)</f>
        <v>КИТАЙ</v>
      </c>
      <c r="W3426" s="34"/>
      <c r="X3426" s="35"/>
      <c r="Y3426" s="35"/>
      <c r="Z3426" s="36"/>
      <c r="AA3426" s="37"/>
      <c r="AB3426" s="38"/>
      <c r="AC3426" s="39"/>
    </row>
    <row r="3427" spans="1:29" ht="10.5" customHeight="1">
      <c r="A3427" s="25" t="s">
        <v>4522</v>
      </c>
      <c r="B3427" s="26" t="s">
        <v>4523</v>
      </c>
      <c r="C3427" s="27">
        <v>10</v>
      </c>
      <c r="D3427" s="27" t="s">
        <v>220</v>
      </c>
      <c r="E3427" s="28">
        <v>12</v>
      </c>
      <c r="F3427" s="28">
        <f>C3427*E3427</f>
        <v>120</v>
      </c>
      <c r="G3427" s="28"/>
      <c r="H3427" s="28">
        <v>0.15</v>
      </c>
      <c r="I3427" s="28">
        <v>0.18</v>
      </c>
      <c r="J3427" s="29">
        <v>3.0240000000000002E-3</v>
      </c>
      <c r="K3427" s="28">
        <v>1.5</v>
      </c>
      <c r="L3427" s="28">
        <v>1.8</v>
      </c>
      <c r="M3427" s="29">
        <f t="shared" si="239"/>
        <v>3.0240000000000003E-2</v>
      </c>
      <c r="N3427" s="30"/>
      <c r="O3427" s="27"/>
      <c r="P3427" s="27"/>
      <c r="Q3427" s="27" t="s">
        <v>1661</v>
      </c>
      <c r="R3427" s="31">
        <f>VLOOKUP(Q3427,[1]Страна!D$1:F$120,2,FALSE)</f>
        <v>0.03</v>
      </c>
      <c r="S3427" s="32" t="s">
        <v>28</v>
      </c>
      <c r="T3427" s="27" t="str">
        <f>VLOOKUP(S3427,[1]Страна!$A$2:$B$246,2,0)</f>
        <v>КИТАЙ</v>
      </c>
      <c r="W3427" s="34"/>
      <c r="X3427" s="35"/>
      <c r="Y3427" s="35"/>
      <c r="Z3427" s="36"/>
      <c r="AA3427" s="37"/>
      <c r="AB3427" s="38"/>
      <c r="AC3427" s="39"/>
    </row>
    <row r="3428" spans="1:29" ht="10.5" customHeight="1">
      <c r="A3428" s="25" t="s">
        <v>4524</v>
      </c>
      <c r="B3428" s="26" t="s">
        <v>4525</v>
      </c>
      <c r="C3428" s="27"/>
      <c r="D3428" s="27"/>
      <c r="E3428" s="28"/>
      <c r="F3428" s="28"/>
      <c r="G3428" s="28"/>
      <c r="H3428" s="28">
        <v>0.17499999999999999</v>
      </c>
      <c r="I3428" s="28">
        <v>0.19</v>
      </c>
      <c r="J3428" s="29">
        <v>3.0240000000000002E-3</v>
      </c>
      <c r="K3428" s="28"/>
      <c r="L3428" s="28"/>
      <c r="M3428" s="29">
        <f t="shared" si="239"/>
        <v>0</v>
      </c>
      <c r="N3428" s="30"/>
      <c r="O3428" s="27"/>
      <c r="P3428" s="27"/>
      <c r="Q3428" s="27" t="s">
        <v>1661</v>
      </c>
      <c r="R3428" s="31">
        <f>VLOOKUP(Q3428,[1]Страна!D$1:F$120,2,FALSE)</f>
        <v>0.03</v>
      </c>
      <c r="S3428" s="32" t="s">
        <v>28</v>
      </c>
      <c r="T3428" s="27" t="str">
        <f>VLOOKUP(S3428,[1]Страна!$A$2:$B$246,2,0)</f>
        <v>КИТАЙ</v>
      </c>
      <c r="W3428" s="34"/>
      <c r="X3428" s="35"/>
      <c r="Y3428" s="35"/>
      <c r="Z3428" s="36"/>
      <c r="AA3428" s="37"/>
      <c r="AB3428" s="38"/>
      <c r="AC3428" s="39"/>
    </row>
    <row r="3429" spans="1:29" ht="10.5" customHeight="1">
      <c r="A3429" s="25" t="s">
        <v>4526</v>
      </c>
      <c r="B3429" s="26" t="s">
        <v>4525</v>
      </c>
      <c r="C3429" s="27">
        <v>20</v>
      </c>
      <c r="D3429" s="27" t="s">
        <v>220</v>
      </c>
      <c r="E3429" s="28">
        <v>16</v>
      </c>
      <c r="F3429" s="28">
        <f>C3429*E3429</f>
        <v>320</v>
      </c>
      <c r="G3429" s="28"/>
      <c r="H3429" s="28">
        <v>0.17499999999999999</v>
      </c>
      <c r="I3429" s="28">
        <v>0.19</v>
      </c>
      <c r="J3429" s="29">
        <v>3.0240000000000002E-3</v>
      </c>
      <c r="K3429" s="28">
        <v>3.5</v>
      </c>
      <c r="L3429" s="28">
        <v>3.8</v>
      </c>
      <c r="M3429" s="29">
        <f t="shared" si="239"/>
        <v>6.0480000000000006E-2</v>
      </c>
      <c r="N3429" s="30"/>
      <c r="O3429" s="27"/>
      <c r="P3429" s="27"/>
      <c r="Q3429" s="27" t="s">
        <v>1661</v>
      </c>
      <c r="R3429" s="31">
        <f>VLOOKUP(Q3429,[1]Страна!D$1:F$120,2,FALSE)</f>
        <v>0.03</v>
      </c>
      <c r="S3429" s="32" t="s">
        <v>28</v>
      </c>
      <c r="T3429" s="27" t="str">
        <f>VLOOKUP(S3429,[1]Страна!$A$2:$B$246,2,0)</f>
        <v>КИТАЙ</v>
      </c>
      <c r="W3429" s="34"/>
      <c r="X3429" s="35"/>
      <c r="Y3429" s="35"/>
      <c r="Z3429" s="36"/>
      <c r="AA3429" s="37"/>
      <c r="AB3429" s="38"/>
      <c r="AC3429" s="39"/>
    </row>
    <row r="3430" spans="1:29" ht="10.5" customHeight="1">
      <c r="A3430" s="25" t="s">
        <v>4527</v>
      </c>
      <c r="B3430" s="26" t="s">
        <v>4528</v>
      </c>
      <c r="C3430" s="27">
        <v>30</v>
      </c>
      <c r="D3430" s="27" t="s">
        <v>220</v>
      </c>
      <c r="E3430" s="28">
        <v>24</v>
      </c>
      <c r="F3430" s="28">
        <v>720</v>
      </c>
      <c r="G3430" s="28">
        <v>21.599999999999998</v>
      </c>
      <c r="H3430" s="28">
        <v>0.28500000000000003</v>
      </c>
      <c r="I3430" s="28">
        <v>0.36000000000000004</v>
      </c>
      <c r="J3430" s="29">
        <v>3.0240000000000002E-3</v>
      </c>
      <c r="K3430" s="28"/>
      <c r="L3430" s="28"/>
      <c r="M3430" s="29">
        <f t="shared" si="239"/>
        <v>9.0720000000000009E-2</v>
      </c>
      <c r="N3430" s="30"/>
      <c r="O3430" s="27">
        <v>85</v>
      </c>
      <c r="P3430" s="27">
        <v>8510</v>
      </c>
      <c r="Q3430" s="27" t="s">
        <v>1661</v>
      </c>
      <c r="R3430" s="31">
        <f>VLOOKUP(Q3430,[1]Страна!D$1:F$120,2,FALSE)</f>
        <v>0.03</v>
      </c>
      <c r="S3430" s="32" t="s">
        <v>28</v>
      </c>
      <c r="T3430" s="27" t="str">
        <f>VLOOKUP(S3430,[1]Страна!$A$2:$B$246,2,0)</f>
        <v>КИТАЙ</v>
      </c>
      <c r="W3430" s="34"/>
      <c r="X3430" s="35"/>
      <c r="Y3430" s="35"/>
      <c r="Z3430" s="36"/>
      <c r="AA3430" s="37"/>
      <c r="AB3430" s="38"/>
      <c r="AC3430" s="39"/>
    </row>
    <row r="3431" spans="1:29" ht="10.5" customHeight="1">
      <c r="A3431" s="25">
        <v>125640</v>
      </c>
      <c r="B3431" s="26" t="s">
        <v>4529</v>
      </c>
      <c r="C3431" s="27">
        <v>2</v>
      </c>
      <c r="D3431" s="27" t="s">
        <v>26</v>
      </c>
      <c r="E3431" s="28">
        <v>774</v>
      </c>
      <c r="F3431" s="28">
        <v>1548</v>
      </c>
      <c r="G3431" s="28">
        <v>46.44</v>
      </c>
      <c r="H3431" s="28">
        <v>0.1</v>
      </c>
      <c r="I3431" s="28">
        <v>0.2</v>
      </c>
      <c r="J3431" s="29">
        <v>7.5000000000000002E-4</v>
      </c>
      <c r="K3431" s="28">
        <v>0.2</v>
      </c>
      <c r="L3431" s="28">
        <v>0.4</v>
      </c>
      <c r="M3431" s="29">
        <f t="shared" si="239"/>
        <v>1.5E-3</v>
      </c>
      <c r="N3431" s="30">
        <v>5055539114372</v>
      </c>
      <c r="O3431" s="27">
        <v>85</v>
      </c>
      <c r="P3431" s="27">
        <v>8510</v>
      </c>
      <c r="Q3431" s="27" t="s">
        <v>1661</v>
      </c>
      <c r="R3431" s="31">
        <f>VLOOKUP(Q3431,[1]Страна!D$1:F$120,2,FALSE)</f>
        <v>0.03</v>
      </c>
      <c r="S3431" s="32" t="s">
        <v>28</v>
      </c>
      <c r="T3431" s="27" t="str">
        <f>VLOOKUP(S3431,[1]Страна!$A$2:$B$246,2,0)</f>
        <v>КИТАЙ</v>
      </c>
      <c r="W3431" s="34"/>
      <c r="X3431" s="35"/>
      <c r="Y3431" s="35"/>
      <c r="Z3431" s="36"/>
      <c r="AA3431" s="37"/>
      <c r="AB3431" s="38"/>
      <c r="AC3431" s="39"/>
    </row>
    <row r="3432" spans="1:29" ht="10.5" customHeight="1">
      <c r="A3432" s="25">
        <v>196237</v>
      </c>
      <c r="B3432" s="26" t="s">
        <v>4530</v>
      </c>
      <c r="C3432" s="27">
        <v>10</v>
      </c>
      <c r="D3432" s="27" t="s">
        <v>26</v>
      </c>
      <c r="E3432" s="28">
        <v>440</v>
      </c>
      <c r="F3432" s="28">
        <v>4400</v>
      </c>
      <c r="G3432" s="28">
        <v>132</v>
      </c>
      <c r="H3432" s="28">
        <v>1.8</v>
      </c>
      <c r="I3432" s="28">
        <v>2</v>
      </c>
      <c r="J3432" s="29">
        <v>2.5000000000000001E-3</v>
      </c>
      <c r="K3432" s="28">
        <v>18</v>
      </c>
      <c r="L3432" s="28">
        <v>20</v>
      </c>
      <c r="M3432" s="29">
        <f t="shared" si="239"/>
        <v>2.5000000000000001E-2</v>
      </c>
      <c r="N3432" s="30">
        <v>5050370305019</v>
      </c>
      <c r="O3432" s="27">
        <v>85</v>
      </c>
      <c r="P3432" s="27">
        <v>8510</v>
      </c>
      <c r="Q3432" s="27" t="s">
        <v>1661</v>
      </c>
      <c r="R3432" s="31">
        <f>VLOOKUP(Q3432,[1]Страна!D$1:F$120,2,FALSE)</f>
        <v>0.03</v>
      </c>
      <c r="S3432" s="32" t="s">
        <v>28</v>
      </c>
      <c r="T3432" s="27" t="str">
        <f>VLOOKUP(S3432,[1]Страна!$A$2:$B$246,2,0)</f>
        <v>КИТАЙ</v>
      </c>
      <c r="W3432" s="34"/>
      <c r="X3432" s="35"/>
      <c r="Y3432" s="35"/>
      <c r="Z3432" s="36"/>
      <c r="AA3432" s="37"/>
      <c r="AB3432" s="38"/>
      <c r="AC3432" s="39"/>
    </row>
    <row r="3433" spans="1:29" ht="10.5" customHeight="1">
      <c r="A3433" s="25">
        <v>196238</v>
      </c>
      <c r="B3433" s="26" t="s">
        <v>4531</v>
      </c>
      <c r="C3433" s="27">
        <v>10</v>
      </c>
      <c r="D3433" s="27" t="s">
        <v>26</v>
      </c>
      <c r="E3433" s="28">
        <v>438</v>
      </c>
      <c r="F3433" s="28">
        <v>4380</v>
      </c>
      <c r="G3433" s="28">
        <v>131.4</v>
      </c>
      <c r="H3433" s="28">
        <v>1.8</v>
      </c>
      <c r="I3433" s="28">
        <v>2</v>
      </c>
      <c r="J3433" s="29">
        <v>3.0240000000000002E-3</v>
      </c>
      <c r="K3433" s="28">
        <v>18</v>
      </c>
      <c r="L3433" s="28">
        <v>20</v>
      </c>
      <c r="M3433" s="29">
        <f t="shared" si="239"/>
        <v>3.0240000000000003E-2</v>
      </c>
      <c r="N3433" s="30">
        <v>5050370305026</v>
      </c>
      <c r="O3433" s="27">
        <v>85</v>
      </c>
      <c r="P3433" s="27">
        <v>8510</v>
      </c>
      <c r="Q3433" s="27" t="s">
        <v>1661</v>
      </c>
      <c r="R3433" s="31">
        <f>VLOOKUP(Q3433,[1]Страна!D$1:F$120,2,FALSE)</f>
        <v>0.03</v>
      </c>
      <c r="S3433" s="32" t="s">
        <v>28</v>
      </c>
      <c r="T3433" s="27" t="str">
        <f>VLOOKUP(S3433,[1]Страна!$A$2:$B$246,2,0)</f>
        <v>КИТАЙ</v>
      </c>
      <c r="W3433" s="34"/>
      <c r="X3433" s="35"/>
      <c r="Y3433" s="35"/>
      <c r="Z3433" s="36"/>
      <c r="AA3433" s="37"/>
      <c r="AB3433" s="38"/>
      <c r="AC3433" s="39"/>
    </row>
    <row r="3434" spans="1:29" ht="10.5" customHeight="1">
      <c r="A3434" s="25">
        <v>58840</v>
      </c>
      <c r="B3434" s="26" t="s">
        <v>4532</v>
      </c>
      <c r="C3434" s="27">
        <v>1</v>
      </c>
      <c r="D3434" s="27" t="s">
        <v>26</v>
      </c>
      <c r="E3434" s="28">
        <v>544</v>
      </c>
      <c r="F3434" s="28">
        <v>544</v>
      </c>
      <c r="G3434" s="28">
        <v>16.32</v>
      </c>
      <c r="H3434" s="28">
        <v>0.3</v>
      </c>
      <c r="I3434" s="28">
        <v>0.4</v>
      </c>
      <c r="J3434" s="29">
        <v>1.7329999999999999E-3</v>
      </c>
      <c r="K3434" s="28">
        <v>0.3</v>
      </c>
      <c r="L3434" s="28">
        <v>0.4</v>
      </c>
      <c r="M3434" s="29">
        <f t="shared" si="239"/>
        <v>1.7329999999999999E-3</v>
      </c>
      <c r="N3434" s="30">
        <v>8693807227309</v>
      </c>
      <c r="O3434" s="27">
        <v>85</v>
      </c>
      <c r="P3434" s="27">
        <v>8510</v>
      </c>
      <c r="Q3434" s="27" t="s">
        <v>1661</v>
      </c>
      <c r="R3434" s="31">
        <f>VLOOKUP(Q3434,[1]Страна!D$1:F$120,2,FALSE)</f>
        <v>0.03</v>
      </c>
      <c r="S3434" s="32" t="s">
        <v>28</v>
      </c>
      <c r="T3434" s="27" t="str">
        <f>VLOOKUP(S3434,[1]Страна!$A$2:$B$246,2,0)</f>
        <v>КИТАЙ</v>
      </c>
      <c r="W3434" s="34"/>
      <c r="X3434" s="35"/>
      <c r="Y3434" s="35"/>
      <c r="Z3434" s="36"/>
      <c r="AA3434" s="37"/>
      <c r="AB3434" s="38"/>
      <c r="AC3434" s="39"/>
    </row>
    <row r="3435" spans="1:29" ht="10.5" customHeight="1">
      <c r="A3435" s="25">
        <v>78291</v>
      </c>
      <c r="B3435" s="26" t="s">
        <v>4533</v>
      </c>
      <c r="C3435" s="27">
        <v>1</v>
      </c>
      <c r="D3435" s="27" t="s">
        <v>26</v>
      </c>
      <c r="E3435" s="28">
        <v>519</v>
      </c>
      <c r="F3435" s="28">
        <v>519</v>
      </c>
      <c r="G3435" s="28">
        <v>15.57</v>
      </c>
      <c r="H3435" s="28">
        <v>0.3</v>
      </c>
      <c r="I3435" s="28">
        <v>0.4</v>
      </c>
      <c r="J3435" s="29">
        <v>2.0999999999999999E-3</v>
      </c>
      <c r="K3435" s="28">
        <v>0.3</v>
      </c>
      <c r="L3435" s="28">
        <v>0.4</v>
      </c>
      <c r="M3435" s="29">
        <f t="shared" si="239"/>
        <v>2.0999999999999999E-3</v>
      </c>
      <c r="N3435" s="30">
        <v>8693807228061</v>
      </c>
      <c r="O3435" s="27">
        <v>85</v>
      </c>
      <c r="P3435" s="27">
        <v>8510</v>
      </c>
      <c r="Q3435" s="27" t="s">
        <v>1661</v>
      </c>
      <c r="R3435" s="31">
        <f>VLOOKUP(Q3435,[1]Страна!D$1:F$120,2,FALSE)</f>
        <v>0.03</v>
      </c>
      <c r="S3435" s="32" t="s">
        <v>28</v>
      </c>
      <c r="T3435" s="27" t="str">
        <f>VLOOKUP(S3435,[1]Страна!$A$2:$B$246,2,0)</f>
        <v>КИТАЙ</v>
      </c>
      <c r="W3435" s="34"/>
      <c r="X3435" s="35"/>
      <c r="Y3435" s="35"/>
      <c r="Z3435" s="36"/>
      <c r="AA3435" s="37"/>
      <c r="AB3435" s="38"/>
      <c r="AC3435" s="39"/>
    </row>
    <row r="3436" spans="1:29" ht="10.5" customHeight="1">
      <c r="A3436" s="25">
        <v>179833</v>
      </c>
      <c r="B3436" s="26" t="s">
        <v>4534</v>
      </c>
      <c r="C3436" s="27">
        <v>1</v>
      </c>
      <c r="D3436" s="27" t="s">
        <v>26</v>
      </c>
      <c r="E3436" s="28">
        <v>536</v>
      </c>
      <c r="F3436" s="28">
        <v>536</v>
      </c>
      <c r="G3436" s="28">
        <v>16.079999999999998</v>
      </c>
      <c r="H3436" s="28">
        <v>0.5</v>
      </c>
      <c r="I3436" s="28">
        <v>0.8</v>
      </c>
      <c r="J3436" s="29">
        <v>9.6000000000000002E-4</v>
      </c>
      <c r="K3436" s="28">
        <v>0.5</v>
      </c>
      <c r="L3436" s="28">
        <v>0.8</v>
      </c>
      <c r="M3436" s="29">
        <f t="shared" si="239"/>
        <v>9.6000000000000002E-4</v>
      </c>
      <c r="N3436" s="30">
        <v>8693807228337</v>
      </c>
      <c r="O3436" s="27">
        <v>85</v>
      </c>
      <c r="P3436" s="27">
        <v>8510</v>
      </c>
      <c r="Q3436" s="27" t="s">
        <v>1661</v>
      </c>
      <c r="R3436" s="31">
        <f>VLOOKUP(Q3436,[1]Страна!D$1:F$120,2,FALSE)</f>
        <v>0.03</v>
      </c>
      <c r="S3436" s="32" t="s">
        <v>28</v>
      </c>
      <c r="T3436" s="27" t="str">
        <f>VLOOKUP(S3436,[1]Страна!$A$2:$B$246,2,0)</f>
        <v>КИТАЙ</v>
      </c>
      <c r="W3436" s="34"/>
      <c r="X3436" s="35"/>
      <c r="Y3436" s="35"/>
      <c r="Z3436" s="36"/>
      <c r="AA3436" s="37"/>
      <c r="AB3436" s="38"/>
      <c r="AC3436" s="39"/>
    </row>
    <row r="3437" spans="1:29" ht="10.5" customHeight="1">
      <c r="A3437" s="25">
        <v>219822</v>
      </c>
      <c r="B3437" s="26" t="s">
        <v>4535</v>
      </c>
      <c r="C3437" s="27">
        <v>1</v>
      </c>
      <c r="D3437" s="27" t="s">
        <v>26</v>
      </c>
      <c r="E3437" s="28">
        <v>485</v>
      </c>
      <c r="F3437" s="28">
        <v>485</v>
      </c>
      <c r="G3437" s="28">
        <v>14.549999999999999</v>
      </c>
      <c r="H3437" s="28">
        <v>0.25</v>
      </c>
      <c r="I3437" s="28">
        <v>0.4</v>
      </c>
      <c r="J3437" s="29">
        <v>5.0000000000000001E-3</v>
      </c>
      <c r="K3437" s="28">
        <v>0.25</v>
      </c>
      <c r="L3437" s="28">
        <v>0.4</v>
      </c>
      <c r="M3437" s="29">
        <f t="shared" si="239"/>
        <v>5.0000000000000001E-3</v>
      </c>
      <c r="N3437" s="30">
        <v>8693807229464</v>
      </c>
      <c r="O3437" s="27">
        <v>85</v>
      </c>
      <c r="P3437" s="27">
        <v>8510</v>
      </c>
      <c r="Q3437" s="27" t="s">
        <v>1661</v>
      </c>
      <c r="R3437" s="31">
        <f>VLOOKUP(Q3437,[1]Страна!D$1:F$120,2,FALSE)</f>
        <v>0.03</v>
      </c>
      <c r="S3437" s="32" t="s">
        <v>28</v>
      </c>
      <c r="T3437" s="27" t="str">
        <f>VLOOKUP(S3437,[1]Страна!$A$2:$B$246,2,0)</f>
        <v>КИТАЙ</v>
      </c>
      <c r="W3437" s="34"/>
      <c r="X3437" s="35"/>
      <c r="Y3437" s="35"/>
      <c r="Z3437" s="36"/>
      <c r="AA3437" s="37"/>
      <c r="AB3437" s="38"/>
      <c r="AC3437" s="39"/>
    </row>
    <row r="3438" spans="1:29" ht="10.5" customHeight="1">
      <c r="A3438" s="25">
        <v>220888</v>
      </c>
      <c r="B3438" s="26" t="s">
        <v>4536</v>
      </c>
      <c r="C3438" s="27">
        <v>1</v>
      </c>
      <c r="D3438" s="27" t="s">
        <v>26</v>
      </c>
      <c r="E3438" s="28">
        <v>808</v>
      </c>
      <c r="F3438" s="28">
        <v>808</v>
      </c>
      <c r="G3438" s="28">
        <v>24.24</v>
      </c>
      <c r="H3438" s="28">
        <v>1.8</v>
      </c>
      <c r="I3438" s="28">
        <v>2</v>
      </c>
      <c r="J3438" s="29">
        <v>1.4E-3</v>
      </c>
      <c r="K3438" s="28">
        <v>1.8</v>
      </c>
      <c r="L3438" s="28">
        <v>2</v>
      </c>
      <c r="M3438" s="29">
        <f t="shared" si="239"/>
        <v>1.4E-3</v>
      </c>
      <c r="N3438" s="30">
        <v>8693807229495</v>
      </c>
      <c r="O3438" s="27">
        <v>85</v>
      </c>
      <c r="P3438" s="27">
        <v>8510</v>
      </c>
      <c r="Q3438" s="27" t="s">
        <v>1661</v>
      </c>
      <c r="R3438" s="31">
        <f>VLOOKUP(Q3438,[1]Страна!D$1:F$120,2,FALSE)</f>
        <v>0.03</v>
      </c>
      <c r="S3438" s="32" t="s">
        <v>28</v>
      </c>
      <c r="T3438" s="27" t="str">
        <f>VLOOKUP(S3438,[1]Страна!$A$2:$B$246,2,0)</f>
        <v>КИТАЙ</v>
      </c>
      <c r="W3438" s="34"/>
      <c r="X3438" s="35"/>
      <c r="Y3438" s="35"/>
      <c r="Z3438" s="36"/>
      <c r="AA3438" s="37"/>
      <c r="AB3438" s="38"/>
      <c r="AC3438" s="39"/>
    </row>
    <row r="3439" spans="1:29" ht="10.5" customHeight="1">
      <c r="A3439" s="25">
        <v>229895</v>
      </c>
      <c r="B3439" s="26" t="s">
        <v>4537</v>
      </c>
      <c r="C3439" s="27">
        <v>3</v>
      </c>
      <c r="D3439" s="27" t="s">
        <v>26</v>
      </c>
      <c r="E3439" s="28">
        <v>493</v>
      </c>
      <c r="F3439" s="28">
        <v>1479</v>
      </c>
      <c r="G3439" s="28">
        <v>44.37</v>
      </c>
      <c r="H3439" s="28">
        <v>0.3</v>
      </c>
      <c r="I3439" s="28">
        <v>0.4</v>
      </c>
      <c r="J3439" s="29">
        <v>2.1120000000000002E-3</v>
      </c>
      <c r="K3439" s="28">
        <v>0.89999999999999991</v>
      </c>
      <c r="L3439" s="28">
        <v>1.2000000000000002</v>
      </c>
      <c r="M3439" s="29">
        <v>6.3360000000000005E-3</v>
      </c>
      <c r="N3439" s="30" t="s">
        <v>4538</v>
      </c>
      <c r="O3439" s="27">
        <v>85</v>
      </c>
      <c r="P3439" s="27">
        <v>8510</v>
      </c>
      <c r="Q3439" s="27" t="s">
        <v>1661</v>
      </c>
      <c r="R3439" s="31">
        <f>VLOOKUP(Q3439,[1]Страна!D$1:F$120,2,FALSE)</f>
        <v>0.03</v>
      </c>
      <c r="S3439" s="32" t="s">
        <v>28</v>
      </c>
      <c r="T3439" s="27" t="str">
        <f>VLOOKUP(S3439,[1]Страна!$A$2:$B$246,2,0)</f>
        <v>КИТАЙ</v>
      </c>
      <c r="W3439" s="34"/>
      <c r="X3439" s="35"/>
      <c r="Y3439" s="35"/>
      <c r="Z3439" s="36"/>
      <c r="AA3439" s="37"/>
      <c r="AB3439" s="38"/>
      <c r="AC3439" s="39"/>
    </row>
    <row r="3440" spans="1:29" ht="10.5" customHeight="1">
      <c r="A3440" s="25">
        <v>230073</v>
      </c>
      <c r="B3440" s="26" t="s">
        <v>4539</v>
      </c>
      <c r="C3440" s="27">
        <v>2</v>
      </c>
      <c r="D3440" s="27" t="s">
        <v>26</v>
      </c>
      <c r="E3440" s="28">
        <v>286</v>
      </c>
      <c r="F3440" s="28">
        <f>C3440*E3440</f>
        <v>572</v>
      </c>
      <c r="G3440" s="28">
        <f>F3440*R3440</f>
        <v>17.16</v>
      </c>
      <c r="H3440" s="28">
        <v>0.3</v>
      </c>
      <c r="I3440" s="28">
        <v>0.5</v>
      </c>
      <c r="J3440" s="29">
        <v>1.5E-3</v>
      </c>
      <c r="K3440" s="28">
        <f>H3440*C3440</f>
        <v>0.6</v>
      </c>
      <c r="L3440" s="28">
        <f>I3440*C3440</f>
        <v>1</v>
      </c>
      <c r="M3440" s="29">
        <f>J3440*C3440</f>
        <v>3.0000000000000001E-3</v>
      </c>
      <c r="N3440" s="30">
        <v>0</v>
      </c>
      <c r="O3440" s="27">
        <v>85</v>
      </c>
      <c r="P3440" s="27">
        <v>8510</v>
      </c>
      <c r="Q3440" s="27" t="s">
        <v>1661</v>
      </c>
      <c r="R3440" s="31">
        <f>VLOOKUP(Q3440,[1]Страна!D$1:F$120,2,FALSE)</f>
        <v>0.03</v>
      </c>
      <c r="S3440" s="32" t="s">
        <v>28</v>
      </c>
      <c r="T3440" s="27" t="str">
        <f>VLOOKUP(S3440,[1]Страна!$A$2:$B$246,2,0)</f>
        <v>КИТАЙ</v>
      </c>
      <c r="W3440" s="34"/>
      <c r="X3440" s="35"/>
      <c r="Y3440" s="35"/>
      <c r="Z3440" s="36"/>
      <c r="AA3440" s="37"/>
      <c r="AB3440" s="38"/>
      <c r="AC3440" s="39"/>
    </row>
    <row r="3441" spans="1:29" ht="10.5" customHeight="1">
      <c r="A3441" s="25">
        <v>235680</v>
      </c>
      <c r="B3441" s="26" t="s">
        <v>4540</v>
      </c>
      <c r="C3441" s="27">
        <v>1</v>
      </c>
      <c r="D3441" s="27" t="s">
        <v>26</v>
      </c>
      <c r="E3441" s="28">
        <v>388</v>
      </c>
      <c r="F3441" s="28">
        <v>388</v>
      </c>
      <c r="G3441" s="28">
        <v>11.639999999999999</v>
      </c>
      <c r="H3441" s="28">
        <v>0.15</v>
      </c>
      <c r="I3441" s="28">
        <v>0.2</v>
      </c>
      <c r="J3441" s="29">
        <v>1.2160000000000001E-3</v>
      </c>
      <c r="K3441" s="28">
        <v>0.15</v>
      </c>
      <c r="L3441" s="28">
        <v>0.2</v>
      </c>
      <c r="M3441" s="29">
        <v>1.2160000000000001E-3</v>
      </c>
      <c r="N3441" s="30" t="s">
        <v>4541</v>
      </c>
      <c r="O3441" s="27">
        <v>85</v>
      </c>
      <c r="P3441" s="27">
        <v>8510</v>
      </c>
      <c r="Q3441" s="27" t="s">
        <v>1661</v>
      </c>
      <c r="R3441" s="31">
        <f>VLOOKUP(Q3441,[1]Страна!D$1:F$120,2,FALSE)</f>
        <v>0.03</v>
      </c>
      <c r="S3441" s="32" t="s">
        <v>28</v>
      </c>
      <c r="T3441" s="27" t="str">
        <f>VLOOKUP(S3441,[1]Страна!$A$2:$B$246,2,0)</f>
        <v>КИТАЙ</v>
      </c>
      <c r="W3441" s="34"/>
      <c r="X3441" s="35"/>
      <c r="Y3441" s="35"/>
      <c r="Z3441" s="36"/>
      <c r="AA3441" s="37"/>
      <c r="AB3441" s="38"/>
      <c r="AC3441" s="39"/>
    </row>
    <row r="3442" spans="1:29" ht="10.5" customHeight="1">
      <c r="A3442" s="41">
        <v>231100</v>
      </c>
      <c r="B3442" s="42" t="s">
        <v>4542</v>
      </c>
      <c r="C3442" s="43">
        <v>5</v>
      </c>
      <c r="D3442" s="44" t="s">
        <v>26</v>
      </c>
      <c r="E3442" s="45">
        <v>233</v>
      </c>
      <c r="F3442" s="45">
        <v>1165</v>
      </c>
      <c r="G3442" s="46">
        <v>34.949999999999996</v>
      </c>
      <c r="H3442" s="46">
        <v>0.15</v>
      </c>
      <c r="I3442" s="46">
        <v>0.2</v>
      </c>
      <c r="J3442" s="47">
        <v>1.7099999999999999E-3</v>
      </c>
      <c r="K3442" s="46">
        <v>0.75</v>
      </c>
      <c r="L3442" s="46">
        <v>1</v>
      </c>
      <c r="M3442" s="47">
        <v>8.5500000000000003E-3</v>
      </c>
      <c r="N3442" s="48">
        <v>0</v>
      </c>
      <c r="O3442" s="49">
        <v>85</v>
      </c>
      <c r="P3442" s="49">
        <v>8510</v>
      </c>
      <c r="Q3442" s="49" t="s">
        <v>1661</v>
      </c>
      <c r="R3442" s="50">
        <v>0.03</v>
      </c>
      <c r="S3442" s="51" t="s">
        <v>28</v>
      </c>
      <c r="T3442" s="27" t="str">
        <f>VLOOKUP(S3442,[1]Страна!$A$2:$B$246,2,0)</f>
        <v>КИТАЙ</v>
      </c>
      <c r="W3442" s="34"/>
      <c r="X3442" s="35"/>
      <c r="Y3442" s="35"/>
      <c r="Z3442" s="36"/>
      <c r="AA3442" s="37"/>
      <c r="AB3442" s="38"/>
      <c r="AC3442" s="39"/>
    </row>
    <row r="3443" spans="1:29" ht="10.5" customHeight="1">
      <c r="A3443" s="25">
        <v>78299</v>
      </c>
      <c r="B3443" s="26" t="s">
        <v>4543</v>
      </c>
      <c r="C3443" s="27">
        <v>1</v>
      </c>
      <c r="D3443" s="27" t="s">
        <v>26</v>
      </c>
      <c r="E3443" s="28">
        <v>1513</v>
      </c>
      <c r="F3443" s="28">
        <v>1513</v>
      </c>
      <c r="G3443" s="28">
        <v>45.39</v>
      </c>
      <c r="H3443" s="28">
        <v>0.18</v>
      </c>
      <c r="I3443" s="28">
        <v>0.2</v>
      </c>
      <c r="J3443" s="29">
        <v>4.4000000000000003E-3</v>
      </c>
      <c r="K3443" s="28">
        <v>0.18</v>
      </c>
      <c r="L3443" s="28">
        <v>0.2</v>
      </c>
      <c r="M3443" s="29">
        <f>C3443*J3443</f>
        <v>4.4000000000000003E-3</v>
      </c>
      <c r="N3443" s="30">
        <v>4895156861058</v>
      </c>
      <c r="O3443" s="27">
        <v>85</v>
      </c>
      <c r="P3443" s="27">
        <v>8510</v>
      </c>
      <c r="Q3443" s="27" t="s">
        <v>1661</v>
      </c>
      <c r="R3443" s="31">
        <f>VLOOKUP(Q3443,[1]Страна!D$1:F$120,2,FALSE)</f>
        <v>0.03</v>
      </c>
      <c r="S3443" s="32" t="s">
        <v>28</v>
      </c>
      <c r="T3443" s="27" t="str">
        <f>VLOOKUP(S3443,[1]Страна!$A$2:$B$246,2,0)</f>
        <v>КИТАЙ</v>
      </c>
      <c r="W3443" s="34"/>
      <c r="X3443" s="35"/>
      <c r="Y3443" s="35"/>
      <c r="Z3443" s="36"/>
      <c r="AA3443" s="37"/>
      <c r="AB3443" s="38"/>
      <c r="AC3443" s="39"/>
    </row>
    <row r="3444" spans="1:29" ht="10.5" customHeight="1">
      <c r="A3444" s="25" t="s">
        <v>4544</v>
      </c>
      <c r="B3444" s="26" t="s">
        <v>4545</v>
      </c>
      <c r="C3444" s="27">
        <v>17</v>
      </c>
      <c r="D3444" s="27"/>
      <c r="E3444" s="28">
        <v>24</v>
      </c>
      <c r="F3444" s="28">
        <v>408</v>
      </c>
      <c r="G3444" s="28">
        <v>12.24</v>
      </c>
      <c r="H3444" s="28">
        <v>0.34</v>
      </c>
      <c r="I3444" s="28">
        <v>0.35</v>
      </c>
      <c r="J3444" s="29">
        <v>3.0240000000000002E-3</v>
      </c>
      <c r="K3444" s="28"/>
      <c r="L3444" s="28"/>
      <c r="M3444" s="29">
        <f>C3444*J3444</f>
        <v>5.1408000000000002E-2</v>
      </c>
      <c r="N3444" s="30"/>
      <c r="O3444" s="27">
        <v>85</v>
      </c>
      <c r="P3444" s="27">
        <v>8510</v>
      </c>
      <c r="Q3444" s="27" t="s">
        <v>1661</v>
      </c>
      <c r="R3444" s="31">
        <f>VLOOKUP(Q3444,[1]Страна!D$1:F$120,2,FALSE)</f>
        <v>0.03</v>
      </c>
      <c r="S3444" s="32" t="s">
        <v>28</v>
      </c>
      <c r="T3444" s="27" t="str">
        <f>VLOOKUP(S3444,[1]Страна!$A$2:$B$246,2,0)</f>
        <v>КИТАЙ</v>
      </c>
      <c r="W3444" s="40"/>
      <c r="X3444" s="35"/>
      <c r="Y3444" s="35"/>
      <c r="Z3444" s="36"/>
      <c r="AA3444" s="37"/>
      <c r="AB3444" s="38"/>
      <c r="AC3444" s="39"/>
    </row>
    <row r="3445" spans="1:29" ht="10.5" customHeight="1">
      <c r="A3445" s="25">
        <v>127830</v>
      </c>
      <c r="B3445" s="26" t="s">
        <v>4546</v>
      </c>
      <c r="C3445" s="27">
        <v>1</v>
      </c>
      <c r="D3445" s="27" t="s">
        <v>26</v>
      </c>
      <c r="E3445" s="28">
        <v>1513</v>
      </c>
      <c r="F3445" s="28">
        <v>1513</v>
      </c>
      <c r="G3445" s="28">
        <v>45.39</v>
      </c>
      <c r="H3445" s="28">
        <v>0.4</v>
      </c>
      <c r="I3445" s="28">
        <v>0.5</v>
      </c>
      <c r="J3445" s="29">
        <v>5.7999999999999996E-3</v>
      </c>
      <c r="K3445" s="28">
        <v>0.4</v>
      </c>
      <c r="L3445" s="28">
        <v>0.5</v>
      </c>
      <c r="M3445" s="29">
        <f>C3445*J3445</f>
        <v>5.7999999999999996E-3</v>
      </c>
      <c r="N3445" s="30">
        <v>3838942765322</v>
      </c>
      <c r="O3445" s="27">
        <v>85</v>
      </c>
      <c r="P3445" s="27">
        <v>8516</v>
      </c>
      <c r="Q3445" s="27" t="s">
        <v>94</v>
      </c>
      <c r="R3445" s="31">
        <f>VLOOKUP(Q3445,[1]Страна!D$1:F$120,2,FALSE)</f>
        <v>0.03</v>
      </c>
      <c r="S3445" s="32" t="s">
        <v>223</v>
      </c>
      <c r="T3445" s="27" t="str">
        <f>VLOOKUP(S3445,[1]Страна!$A$2:$B$246,2,0)</f>
        <v>ТУРЦИЯ</v>
      </c>
      <c r="W3445" s="34"/>
      <c r="X3445" s="35"/>
      <c r="Y3445" s="35"/>
      <c r="Z3445" s="36"/>
      <c r="AA3445" s="37"/>
      <c r="AB3445" s="38"/>
      <c r="AC3445" s="39"/>
    </row>
    <row r="3446" spans="1:29" ht="10.5" customHeight="1">
      <c r="A3446" s="25">
        <v>241584</v>
      </c>
      <c r="B3446" s="26" t="s">
        <v>4547</v>
      </c>
      <c r="C3446" s="27">
        <v>1</v>
      </c>
      <c r="D3446" s="27" t="s">
        <v>26</v>
      </c>
      <c r="E3446" s="28">
        <v>2183</v>
      </c>
      <c r="F3446" s="28">
        <v>2183</v>
      </c>
      <c r="G3446" s="28">
        <v>65.489999999999995</v>
      </c>
      <c r="H3446" s="28">
        <v>0.95</v>
      </c>
      <c r="I3446" s="28">
        <v>1.05</v>
      </c>
      <c r="J3446" s="29">
        <v>3.2599999999999997E-2</v>
      </c>
      <c r="K3446" s="28">
        <v>0.95</v>
      </c>
      <c r="L3446" s="28">
        <v>1.05</v>
      </c>
      <c r="M3446" s="29">
        <v>3.2599999999999997E-2</v>
      </c>
      <c r="N3446" s="30">
        <v>0</v>
      </c>
      <c r="O3446" s="27">
        <v>84</v>
      </c>
      <c r="P3446" s="27">
        <v>8415</v>
      </c>
      <c r="Q3446" s="27" t="s">
        <v>1633</v>
      </c>
      <c r="R3446" s="31">
        <v>0.03</v>
      </c>
      <c r="S3446" s="32" t="s">
        <v>28</v>
      </c>
      <c r="T3446" s="27" t="str">
        <f>VLOOKUP(S3446,[1]Страна!$A$2:$B$246,2,0)</f>
        <v>КИТАЙ</v>
      </c>
      <c r="W3446" s="34"/>
      <c r="X3446" s="35"/>
      <c r="Y3446" s="35"/>
      <c r="Z3446" s="36"/>
      <c r="AA3446" s="37"/>
      <c r="AB3446" s="38"/>
      <c r="AC3446" s="39"/>
    </row>
    <row r="3447" spans="1:29" ht="10.5" customHeight="1">
      <c r="A3447" s="25" t="s">
        <v>4548</v>
      </c>
      <c r="B3447" s="26" t="s">
        <v>4549</v>
      </c>
      <c r="C3447" s="27">
        <v>15</v>
      </c>
      <c r="D3447" s="27" t="s">
        <v>26</v>
      </c>
      <c r="E3447" s="28">
        <v>1075</v>
      </c>
      <c r="F3447" s="28">
        <f t="shared" ref="F3447:F3453" si="240">C3447*E3447</f>
        <v>16125</v>
      </c>
      <c r="G3447" s="28"/>
      <c r="H3447" s="28">
        <v>2</v>
      </c>
      <c r="I3447" s="28">
        <f t="shared" ref="I3447:I3453" si="241">H3447+1</f>
        <v>3</v>
      </c>
      <c r="J3447" s="29">
        <v>0.108</v>
      </c>
      <c r="K3447" s="28"/>
      <c r="L3447" s="28"/>
      <c r="M3447" s="29"/>
      <c r="N3447" s="30"/>
      <c r="O3447" s="27">
        <v>84</v>
      </c>
      <c r="P3447" s="27">
        <v>8415</v>
      </c>
      <c r="Q3447" s="27" t="s">
        <v>865</v>
      </c>
      <c r="R3447" s="31">
        <f>VLOOKUP(Q3447,[1]Страна!D$1:F$120,2,FALSE)</f>
        <v>0</v>
      </c>
      <c r="S3447" s="32" t="s">
        <v>28</v>
      </c>
      <c r="T3447" s="27" t="str">
        <f>VLOOKUP(S3447,[1]Страна!$A$2:$B$246,2,0)</f>
        <v>КИТАЙ</v>
      </c>
      <c r="W3447" s="34"/>
      <c r="X3447" s="35"/>
      <c r="Y3447" s="35"/>
      <c r="Z3447" s="36"/>
      <c r="AA3447" s="37"/>
      <c r="AB3447" s="38"/>
      <c r="AC3447" s="39"/>
    </row>
    <row r="3448" spans="1:29" ht="10.5" customHeight="1">
      <c r="A3448" s="25" t="s">
        <v>4550</v>
      </c>
      <c r="B3448" s="26" t="s">
        <v>4551</v>
      </c>
      <c r="C3448" s="27">
        <v>15</v>
      </c>
      <c r="D3448" s="27" t="s">
        <v>26</v>
      </c>
      <c r="E3448" s="28">
        <v>1075</v>
      </c>
      <c r="F3448" s="28">
        <f t="shared" si="240"/>
        <v>16125</v>
      </c>
      <c r="G3448" s="28"/>
      <c r="H3448" s="28">
        <v>2</v>
      </c>
      <c r="I3448" s="28">
        <f t="shared" si="241"/>
        <v>3</v>
      </c>
      <c r="J3448" s="29">
        <v>0.108</v>
      </c>
      <c r="K3448" s="28"/>
      <c r="L3448" s="28"/>
      <c r="M3448" s="29"/>
      <c r="N3448" s="30"/>
      <c r="O3448" s="27">
        <v>84</v>
      </c>
      <c r="P3448" s="27">
        <v>8415</v>
      </c>
      <c r="Q3448" s="27" t="s">
        <v>865</v>
      </c>
      <c r="R3448" s="31">
        <f>VLOOKUP(Q3448,[1]Страна!D$1:F$120,2,FALSE)</f>
        <v>0</v>
      </c>
      <c r="S3448" s="32" t="s">
        <v>28</v>
      </c>
      <c r="T3448" s="27" t="str">
        <f>VLOOKUP(S3448,[1]Страна!$A$2:$B$246,2,0)</f>
        <v>КИТАЙ</v>
      </c>
      <c r="W3448" s="40"/>
      <c r="X3448" s="35"/>
      <c r="Y3448" s="35"/>
      <c r="Z3448" s="36"/>
      <c r="AA3448" s="37"/>
      <c r="AB3448" s="38"/>
      <c r="AC3448" s="39"/>
    </row>
    <row r="3449" spans="1:29" ht="10.5" customHeight="1">
      <c r="A3449" s="25" t="s">
        <v>4552</v>
      </c>
      <c r="B3449" s="26" t="s">
        <v>4553</v>
      </c>
      <c r="C3449" s="27">
        <v>15</v>
      </c>
      <c r="D3449" s="27" t="s">
        <v>26</v>
      </c>
      <c r="E3449" s="28">
        <v>1075</v>
      </c>
      <c r="F3449" s="28">
        <f t="shared" si="240"/>
        <v>16125</v>
      </c>
      <c r="G3449" s="28"/>
      <c r="H3449" s="28">
        <v>2</v>
      </c>
      <c r="I3449" s="28">
        <f t="shared" si="241"/>
        <v>3</v>
      </c>
      <c r="J3449" s="29">
        <v>0.108</v>
      </c>
      <c r="K3449" s="28"/>
      <c r="L3449" s="28"/>
      <c r="M3449" s="29"/>
      <c r="N3449" s="30"/>
      <c r="O3449" s="27">
        <v>84</v>
      </c>
      <c r="P3449" s="27">
        <v>8415</v>
      </c>
      <c r="Q3449" s="27" t="s">
        <v>865</v>
      </c>
      <c r="R3449" s="31">
        <f>VLOOKUP(Q3449,[1]Страна!D$1:F$120,2,FALSE)</f>
        <v>0</v>
      </c>
      <c r="S3449" s="32" t="s">
        <v>28</v>
      </c>
      <c r="T3449" s="27" t="str">
        <f>VLOOKUP(S3449,[1]Страна!$A$2:$B$246,2,0)</f>
        <v>КИТАЙ</v>
      </c>
      <c r="W3449" s="34"/>
      <c r="X3449" s="35"/>
      <c r="Y3449" s="35"/>
      <c r="Z3449" s="36"/>
      <c r="AA3449" s="37"/>
      <c r="AB3449" s="38"/>
      <c r="AC3449" s="39"/>
    </row>
    <row r="3450" spans="1:29" ht="10.5" customHeight="1">
      <c r="A3450" s="25" t="s">
        <v>4554</v>
      </c>
      <c r="B3450" s="26" t="s">
        <v>4555</v>
      </c>
      <c r="C3450" s="27">
        <v>15</v>
      </c>
      <c r="D3450" s="27" t="s">
        <v>26</v>
      </c>
      <c r="E3450" s="28">
        <v>980</v>
      </c>
      <c r="F3450" s="28">
        <f t="shared" si="240"/>
        <v>14700</v>
      </c>
      <c r="G3450" s="28"/>
      <c r="H3450" s="28">
        <v>1.2</v>
      </c>
      <c r="I3450" s="28">
        <f t="shared" si="241"/>
        <v>2.2000000000000002</v>
      </c>
      <c r="J3450" s="29">
        <v>0.108</v>
      </c>
      <c r="K3450" s="28"/>
      <c r="L3450" s="28"/>
      <c r="M3450" s="29"/>
      <c r="N3450" s="30"/>
      <c r="O3450" s="27">
        <v>84</v>
      </c>
      <c r="P3450" s="27">
        <v>8415</v>
      </c>
      <c r="Q3450" s="27" t="s">
        <v>865</v>
      </c>
      <c r="R3450" s="31">
        <f>VLOOKUP(Q3450,[1]Страна!D$1:F$120,2,FALSE)</f>
        <v>0</v>
      </c>
      <c r="S3450" s="32" t="s">
        <v>28</v>
      </c>
      <c r="T3450" s="27" t="str">
        <f>VLOOKUP(S3450,[1]Страна!$A$2:$B$246,2,0)</f>
        <v>КИТАЙ</v>
      </c>
      <c r="W3450" s="34"/>
      <c r="X3450" s="35"/>
      <c r="Y3450" s="35"/>
      <c r="Z3450" s="36"/>
      <c r="AA3450" s="37"/>
      <c r="AB3450" s="38"/>
      <c r="AC3450" s="39"/>
    </row>
    <row r="3451" spans="1:29" ht="10.5" customHeight="1">
      <c r="A3451" s="25" t="s">
        <v>4556</v>
      </c>
      <c r="B3451" s="26" t="s">
        <v>4557</v>
      </c>
      <c r="C3451" s="27">
        <v>15</v>
      </c>
      <c r="D3451" s="27" t="s">
        <v>26</v>
      </c>
      <c r="E3451" s="28">
        <v>980</v>
      </c>
      <c r="F3451" s="28">
        <f t="shared" si="240"/>
        <v>14700</v>
      </c>
      <c r="G3451" s="28"/>
      <c r="H3451" s="28">
        <v>1.2</v>
      </c>
      <c r="I3451" s="28">
        <f t="shared" si="241"/>
        <v>2.2000000000000002</v>
      </c>
      <c r="J3451" s="29">
        <v>0.108</v>
      </c>
      <c r="K3451" s="28"/>
      <c r="L3451" s="28"/>
      <c r="M3451" s="29"/>
      <c r="N3451" s="30"/>
      <c r="O3451" s="27">
        <v>84</v>
      </c>
      <c r="P3451" s="27">
        <v>8415</v>
      </c>
      <c r="Q3451" s="27" t="s">
        <v>865</v>
      </c>
      <c r="R3451" s="31">
        <f>VLOOKUP(Q3451,[1]Страна!D$1:F$120,2,FALSE)</f>
        <v>0</v>
      </c>
      <c r="S3451" s="32" t="s">
        <v>28</v>
      </c>
      <c r="T3451" s="27" t="str">
        <f>VLOOKUP(S3451,[1]Страна!$A$2:$B$246,2,0)</f>
        <v>КИТАЙ</v>
      </c>
      <c r="W3451" s="34"/>
      <c r="X3451" s="35"/>
      <c r="Y3451" s="35"/>
      <c r="Z3451" s="36"/>
      <c r="AA3451" s="37"/>
      <c r="AB3451" s="38"/>
      <c r="AC3451" s="39"/>
    </row>
    <row r="3452" spans="1:29" ht="10.5" customHeight="1">
      <c r="A3452" s="25" t="s">
        <v>4558</v>
      </c>
      <c r="B3452" s="26" t="s">
        <v>4559</v>
      </c>
      <c r="C3452" s="27">
        <v>15</v>
      </c>
      <c r="D3452" s="27" t="s">
        <v>26</v>
      </c>
      <c r="E3452" s="28">
        <v>980</v>
      </c>
      <c r="F3452" s="28">
        <f t="shared" si="240"/>
        <v>14700</v>
      </c>
      <c r="G3452" s="28"/>
      <c r="H3452" s="28">
        <v>1.2</v>
      </c>
      <c r="I3452" s="28">
        <f t="shared" si="241"/>
        <v>2.2000000000000002</v>
      </c>
      <c r="J3452" s="29">
        <v>0.108</v>
      </c>
      <c r="K3452" s="28"/>
      <c r="L3452" s="28"/>
      <c r="M3452" s="29"/>
      <c r="N3452" s="30"/>
      <c r="O3452" s="27">
        <v>84</v>
      </c>
      <c r="P3452" s="27">
        <v>8415</v>
      </c>
      <c r="Q3452" s="27" t="s">
        <v>865</v>
      </c>
      <c r="R3452" s="31">
        <f>VLOOKUP(Q3452,[1]Страна!D$1:F$120,2,FALSE)</f>
        <v>0</v>
      </c>
      <c r="S3452" s="32" t="s">
        <v>28</v>
      </c>
      <c r="T3452" s="27" t="str">
        <f>VLOOKUP(S3452,[1]Страна!$A$2:$B$246,2,0)</f>
        <v>КИТАЙ</v>
      </c>
      <c r="W3452" s="34"/>
      <c r="X3452" s="35"/>
      <c r="Y3452" s="35"/>
      <c r="Z3452" s="36"/>
      <c r="AA3452" s="37"/>
      <c r="AB3452" s="38"/>
      <c r="AC3452" s="39"/>
    </row>
    <row r="3453" spans="1:29" ht="10.5" customHeight="1">
      <c r="A3453" s="25" t="s">
        <v>4560</v>
      </c>
      <c r="B3453" s="26" t="s">
        <v>4561</v>
      </c>
      <c r="C3453" s="27">
        <v>15</v>
      </c>
      <c r="D3453" s="27" t="s">
        <v>26</v>
      </c>
      <c r="E3453" s="28">
        <v>980</v>
      </c>
      <c r="F3453" s="28">
        <f t="shared" si="240"/>
        <v>14700</v>
      </c>
      <c r="G3453" s="28"/>
      <c r="H3453" s="28">
        <v>1.2</v>
      </c>
      <c r="I3453" s="28">
        <f t="shared" si="241"/>
        <v>2.2000000000000002</v>
      </c>
      <c r="J3453" s="29">
        <v>0.108</v>
      </c>
      <c r="K3453" s="28"/>
      <c r="L3453" s="28"/>
      <c r="M3453" s="29"/>
      <c r="N3453" s="30"/>
      <c r="O3453" s="27">
        <v>84</v>
      </c>
      <c r="P3453" s="27">
        <v>8415</v>
      </c>
      <c r="Q3453" s="27" t="s">
        <v>865</v>
      </c>
      <c r="R3453" s="31">
        <f>VLOOKUP(Q3453,[1]Страна!D$1:F$120,2,FALSE)</f>
        <v>0</v>
      </c>
      <c r="S3453" s="32" t="s">
        <v>28</v>
      </c>
      <c r="T3453" s="27" t="str">
        <f>VLOOKUP(S3453,[1]Страна!$A$2:$B$246,2,0)</f>
        <v>КИТАЙ</v>
      </c>
      <c r="W3453" s="34"/>
      <c r="X3453" s="35"/>
      <c r="Y3453" s="35"/>
      <c r="Z3453" s="36"/>
      <c r="AA3453" s="37"/>
      <c r="AB3453" s="38"/>
      <c r="AC3453" s="39"/>
    </row>
    <row r="3454" spans="1:29" ht="10.5" customHeight="1">
      <c r="A3454" s="25">
        <v>194561</v>
      </c>
      <c r="B3454" s="26" t="s">
        <v>4562</v>
      </c>
      <c r="C3454" s="27">
        <v>1</v>
      </c>
      <c r="D3454" s="27" t="s">
        <v>26</v>
      </c>
      <c r="E3454" s="28">
        <v>1726</v>
      </c>
      <c r="F3454" s="28">
        <v>1726</v>
      </c>
      <c r="G3454" s="28">
        <v>0</v>
      </c>
      <c r="H3454" s="28">
        <v>0.97</v>
      </c>
      <c r="I3454" s="28">
        <v>1</v>
      </c>
      <c r="J3454" s="29">
        <v>1.6333E-2</v>
      </c>
      <c r="K3454" s="28">
        <v>0.97</v>
      </c>
      <c r="L3454" s="28">
        <v>1</v>
      </c>
      <c r="M3454" s="29">
        <f>C3454*J3454</f>
        <v>1.6333E-2</v>
      </c>
      <c r="N3454" s="30">
        <v>0</v>
      </c>
      <c r="O3454" s="27">
        <v>84</v>
      </c>
      <c r="P3454" s="27">
        <v>8415</v>
      </c>
      <c r="Q3454" s="27" t="s">
        <v>865</v>
      </c>
      <c r="R3454" s="31">
        <f>VLOOKUP(Q3454,[1]Страна!D$1:F$120,2,FALSE)</f>
        <v>0</v>
      </c>
      <c r="S3454" s="32" t="s">
        <v>1966</v>
      </c>
      <c r="T3454" s="27" t="str">
        <f>VLOOKUP(S3454,[1]Страна!$A$2:$B$246,2,0)</f>
        <v xml:space="preserve">УКРАИНА </v>
      </c>
      <c r="W3454" s="34"/>
      <c r="X3454" s="35"/>
      <c r="Y3454" s="35"/>
      <c r="Z3454" s="36"/>
      <c r="AA3454" s="37"/>
      <c r="AB3454" s="38"/>
      <c r="AC3454" s="39"/>
    </row>
    <row r="3455" spans="1:29" ht="10.5" customHeight="1">
      <c r="A3455" s="25">
        <v>224417</v>
      </c>
      <c r="B3455" s="26" t="s">
        <v>4563</v>
      </c>
      <c r="C3455" s="27">
        <v>1</v>
      </c>
      <c r="D3455" s="27" t="s">
        <v>26</v>
      </c>
      <c r="E3455" s="28">
        <v>473</v>
      </c>
      <c r="F3455" s="28">
        <v>473</v>
      </c>
      <c r="G3455" s="28">
        <v>14.19</v>
      </c>
      <c r="H3455" s="28">
        <v>0.5</v>
      </c>
      <c r="I3455" s="28">
        <v>0.7</v>
      </c>
      <c r="J3455" s="29">
        <v>2.356E-3</v>
      </c>
      <c r="K3455" s="28">
        <v>0.5</v>
      </c>
      <c r="L3455" s="28">
        <v>0.7</v>
      </c>
      <c r="M3455" s="29">
        <v>2.356E-3</v>
      </c>
      <c r="N3455" s="30" t="s">
        <v>4564</v>
      </c>
      <c r="O3455" s="27">
        <v>84</v>
      </c>
      <c r="P3455" s="27">
        <v>8415</v>
      </c>
      <c r="Q3455" s="27" t="s">
        <v>1633</v>
      </c>
      <c r="R3455" s="31">
        <v>0.03</v>
      </c>
      <c r="S3455" s="32" t="s">
        <v>28</v>
      </c>
      <c r="T3455" s="27" t="str">
        <f>VLOOKUP(S3455,[1]Страна!$A$2:$B$246,2,0)</f>
        <v>КИТАЙ</v>
      </c>
      <c r="W3455" s="34"/>
      <c r="X3455" s="35"/>
      <c r="Y3455" s="35"/>
      <c r="Z3455" s="36"/>
      <c r="AA3455" s="37"/>
      <c r="AB3455" s="38"/>
      <c r="AC3455" s="39"/>
    </row>
    <row r="3456" spans="1:29" ht="10.5" customHeight="1">
      <c r="A3456" s="25">
        <v>230049</v>
      </c>
      <c r="B3456" s="26" t="s">
        <v>4565</v>
      </c>
      <c r="C3456" s="27">
        <v>1</v>
      </c>
      <c r="D3456" s="27" t="s">
        <v>26</v>
      </c>
      <c r="E3456" s="28">
        <v>561</v>
      </c>
      <c r="F3456" s="28">
        <v>561</v>
      </c>
      <c r="G3456" s="28">
        <v>0</v>
      </c>
      <c r="H3456" s="28">
        <v>0.7</v>
      </c>
      <c r="I3456" s="28">
        <v>1</v>
      </c>
      <c r="J3456" s="29">
        <v>2.3600000000000001E-3</v>
      </c>
      <c r="K3456" s="28">
        <v>0.7</v>
      </c>
      <c r="L3456" s="28">
        <v>1</v>
      </c>
      <c r="M3456" s="29">
        <f>C3456*J3456</f>
        <v>2.3600000000000001E-3</v>
      </c>
      <c r="N3456" s="30">
        <v>0</v>
      </c>
      <c r="O3456" s="27">
        <v>84</v>
      </c>
      <c r="P3456" s="27">
        <v>8415</v>
      </c>
      <c r="Q3456" s="27" t="s">
        <v>865</v>
      </c>
      <c r="R3456" s="31">
        <f>VLOOKUP(Q3456,[1]Страна!D$1:F$120,2,FALSE)</f>
        <v>0</v>
      </c>
      <c r="S3456" s="32" t="s">
        <v>28</v>
      </c>
      <c r="T3456" s="27" t="str">
        <f>VLOOKUP(S3456,[1]Страна!$A$2:$B$246,2,0)</f>
        <v>КИТАЙ</v>
      </c>
      <c r="W3456" s="34"/>
      <c r="X3456" s="35"/>
      <c r="Y3456" s="35"/>
      <c r="Z3456" s="36"/>
      <c r="AA3456" s="37"/>
      <c r="AB3456" s="38"/>
      <c r="AC3456" s="39"/>
    </row>
    <row r="3457" spans="1:29" ht="10.5" customHeight="1">
      <c r="A3457" s="25">
        <v>236049</v>
      </c>
      <c r="B3457" s="26" t="s">
        <v>4566</v>
      </c>
      <c r="C3457" s="27">
        <v>1</v>
      </c>
      <c r="D3457" s="27" t="s">
        <v>26</v>
      </c>
      <c r="E3457" s="28">
        <v>1501</v>
      </c>
      <c r="F3457" s="28">
        <v>1501</v>
      </c>
      <c r="G3457" s="28">
        <v>0</v>
      </c>
      <c r="H3457" s="28">
        <v>0.95</v>
      </c>
      <c r="I3457" s="28">
        <v>1.65</v>
      </c>
      <c r="J3457" s="29">
        <v>1.8683000000000002E-2</v>
      </c>
      <c r="K3457" s="28">
        <v>0.95</v>
      </c>
      <c r="L3457" s="28">
        <v>1.65</v>
      </c>
      <c r="M3457" s="29">
        <v>1.8683000000000002E-2</v>
      </c>
      <c r="N3457" s="30">
        <v>5055539125385</v>
      </c>
      <c r="O3457" s="27">
        <v>84</v>
      </c>
      <c r="P3457" s="27">
        <v>8415</v>
      </c>
      <c r="Q3457" s="27" t="s">
        <v>865</v>
      </c>
      <c r="R3457" s="31">
        <v>0</v>
      </c>
      <c r="S3457" s="32" t="s">
        <v>28</v>
      </c>
      <c r="T3457" s="27" t="str">
        <f>VLOOKUP(S3457,[1]Страна!$A$2:$B$246,2,0)</f>
        <v>КИТАЙ</v>
      </c>
      <c r="W3457" s="40"/>
      <c r="X3457" s="35"/>
      <c r="Y3457" s="35"/>
      <c r="Z3457" s="36"/>
      <c r="AA3457" s="37"/>
      <c r="AB3457" s="38"/>
      <c r="AC3457" s="39"/>
    </row>
    <row r="3458" spans="1:29" ht="10.5" customHeight="1">
      <c r="A3458" s="25">
        <v>242226</v>
      </c>
      <c r="B3458" s="26" t="s">
        <v>4567</v>
      </c>
      <c r="C3458" s="27">
        <v>1</v>
      </c>
      <c r="D3458" s="27" t="s">
        <v>26</v>
      </c>
      <c r="E3458" s="28">
        <v>1029</v>
      </c>
      <c r="F3458" s="28">
        <v>1029</v>
      </c>
      <c r="G3458" s="28">
        <v>0</v>
      </c>
      <c r="H3458" s="28">
        <v>2.2000000000000002</v>
      </c>
      <c r="I3458" s="28">
        <v>2.7</v>
      </c>
      <c r="J3458" s="29">
        <v>7.9799999999999992E-3</v>
      </c>
      <c r="K3458" s="28">
        <v>2.2000000000000002</v>
      </c>
      <c r="L3458" s="28">
        <v>2.7</v>
      </c>
      <c r="M3458" s="29">
        <v>7.9799999999999992E-3</v>
      </c>
      <c r="N3458" s="30">
        <v>5055539126221</v>
      </c>
      <c r="O3458" s="27">
        <v>84</v>
      </c>
      <c r="P3458" s="27">
        <v>8415</v>
      </c>
      <c r="Q3458" s="27" t="s">
        <v>865</v>
      </c>
      <c r="R3458" s="31">
        <v>0</v>
      </c>
      <c r="S3458" s="32" t="s">
        <v>28</v>
      </c>
      <c r="T3458" s="27" t="str">
        <f>VLOOKUP(S3458,[1]Страна!$A$2:$B$246,2,0)</f>
        <v>КИТАЙ</v>
      </c>
      <c r="W3458" s="34"/>
      <c r="X3458" s="35"/>
      <c r="Y3458" s="35"/>
      <c r="Z3458" s="36"/>
      <c r="AA3458" s="37"/>
      <c r="AB3458" s="38"/>
      <c r="AC3458" s="39"/>
    </row>
    <row r="3459" spans="1:29" ht="10.5" customHeight="1">
      <c r="A3459" s="25">
        <v>242227</v>
      </c>
      <c r="B3459" s="26" t="s">
        <v>4568</v>
      </c>
      <c r="C3459" s="27">
        <v>1</v>
      </c>
      <c r="D3459" s="27" t="s">
        <v>26</v>
      </c>
      <c r="E3459" s="28">
        <v>1131</v>
      </c>
      <c r="F3459" s="28">
        <v>1131</v>
      </c>
      <c r="G3459" s="28">
        <v>0</v>
      </c>
      <c r="H3459" s="28">
        <v>1.6</v>
      </c>
      <c r="I3459" s="28">
        <v>2.2000000000000002</v>
      </c>
      <c r="J3459" s="29">
        <v>1.6990000000000002E-2</v>
      </c>
      <c r="K3459" s="28">
        <v>1.6</v>
      </c>
      <c r="L3459" s="28">
        <v>2.2000000000000002</v>
      </c>
      <c r="M3459" s="29">
        <v>1.6990000000000002E-2</v>
      </c>
      <c r="N3459" s="30">
        <v>5055539132888</v>
      </c>
      <c r="O3459" s="27">
        <v>84</v>
      </c>
      <c r="P3459" s="27">
        <v>8415</v>
      </c>
      <c r="Q3459" s="27" t="s">
        <v>865</v>
      </c>
      <c r="R3459" s="31">
        <v>0</v>
      </c>
      <c r="S3459" s="32" t="s">
        <v>28</v>
      </c>
      <c r="T3459" s="27" t="str">
        <f>VLOOKUP(S3459,[1]Страна!$A$2:$B$246,2,0)</f>
        <v>КИТАЙ</v>
      </c>
      <c r="W3459" s="40"/>
      <c r="X3459" s="35"/>
      <c r="Y3459" s="35"/>
      <c r="Z3459" s="36"/>
      <c r="AA3459" s="37"/>
      <c r="AB3459" s="38"/>
      <c r="AC3459" s="39"/>
    </row>
    <row r="3460" spans="1:29" ht="10.5" customHeight="1">
      <c r="A3460" s="25">
        <v>219681</v>
      </c>
      <c r="B3460" s="26" t="s">
        <v>4569</v>
      </c>
      <c r="C3460" s="27">
        <v>1</v>
      </c>
      <c r="D3460" s="27" t="s">
        <v>26</v>
      </c>
      <c r="E3460" s="28">
        <v>1284</v>
      </c>
      <c r="F3460" s="28">
        <v>1284</v>
      </c>
      <c r="G3460" s="28">
        <v>0</v>
      </c>
      <c r="H3460" s="28">
        <v>0.7</v>
      </c>
      <c r="I3460" s="28">
        <v>1</v>
      </c>
      <c r="J3460" s="29">
        <v>1.15E-2</v>
      </c>
      <c r="K3460" s="28">
        <v>0.7</v>
      </c>
      <c r="L3460" s="28">
        <v>1</v>
      </c>
      <c r="M3460" s="29">
        <f>C3460*J3460</f>
        <v>1.15E-2</v>
      </c>
      <c r="N3460" s="30">
        <v>0</v>
      </c>
      <c r="O3460" s="27">
        <v>84</v>
      </c>
      <c r="P3460" s="27">
        <v>8415</v>
      </c>
      <c r="Q3460" s="27" t="s">
        <v>865</v>
      </c>
      <c r="R3460" s="31">
        <f>VLOOKUP(Q3460,[1]Страна!D$1:F$120,2,FALSE)</f>
        <v>0</v>
      </c>
      <c r="S3460" s="32" t="s">
        <v>28</v>
      </c>
      <c r="T3460" s="27" t="str">
        <f>VLOOKUP(S3460,[1]Страна!$A$2:$B$246,2,0)</f>
        <v>КИТАЙ</v>
      </c>
      <c r="W3460" s="40"/>
      <c r="X3460" s="35"/>
      <c r="Y3460" s="35"/>
      <c r="Z3460" s="36"/>
      <c r="AA3460" s="37"/>
      <c r="AB3460" s="38"/>
      <c r="AC3460" s="39"/>
    </row>
    <row r="3461" spans="1:29" ht="10.5" customHeight="1">
      <c r="A3461" s="25" t="s">
        <v>4570</v>
      </c>
      <c r="B3461" s="26" t="s">
        <v>4571</v>
      </c>
      <c r="C3461" s="27">
        <v>30</v>
      </c>
      <c r="D3461" s="27" t="s">
        <v>26</v>
      </c>
      <c r="E3461" s="28">
        <v>742</v>
      </c>
      <c r="F3461" s="28">
        <f>C3461*E3461</f>
        <v>22260</v>
      </c>
      <c r="G3461" s="28"/>
      <c r="H3461" s="28">
        <v>1</v>
      </c>
      <c r="I3461" s="28">
        <f>H3461+1</f>
        <v>2</v>
      </c>
      <c r="J3461" s="29">
        <v>0.11600000000000001</v>
      </c>
      <c r="K3461" s="28"/>
      <c r="L3461" s="28"/>
      <c r="M3461" s="29"/>
      <c r="N3461" s="30"/>
      <c r="O3461" s="27">
        <v>84</v>
      </c>
      <c r="P3461" s="27">
        <v>8415</v>
      </c>
      <c r="Q3461" s="27" t="s">
        <v>865</v>
      </c>
      <c r="R3461" s="31">
        <f>VLOOKUP(Q3461,[1]Страна!D$1:F$120,2,FALSE)</f>
        <v>0</v>
      </c>
      <c r="S3461" s="32" t="s">
        <v>28</v>
      </c>
      <c r="T3461" s="27" t="str">
        <f>VLOOKUP(S3461,[1]Страна!$A$2:$B$246,2,0)</f>
        <v>КИТАЙ</v>
      </c>
      <c r="W3461" s="40"/>
      <c r="X3461" s="35"/>
      <c r="Y3461" s="35"/>
      <c r="Z3461" s="36"/>
      <c r="AA3461" s="37"/>
      <c r="AB3461" s="38"/>
      <c r="AC3461" s="39"/>
    </row>
    <row r="3462" spans="1:29" ht="10.5" customHeight="1">
      <c r="A3462" s="25" t="s">
        <v>4572</v>
      </c>
      <c r="B3462" s="26" t="s">
        <v>4573</v>
      </c>
      <c r="C3462" s="27">
        <v>15</v>
      </c>
      <c r="D3462" s="27" t="s">
        <v>26</v>
      </c>
      <c r="E3462" s="28">
        <v>1075</v>
      </c>
      <c r="F3462" s="28">
        <f>C3462*E3462</f>
        <v>16125</v>
      </c>
      <c r="G3462" s="28"/>
      <c r="H3462" s="28">
        <v>2</v>
      </c>
      <c r="I3462" s="28">
        <f>H3462+1</f>
        <v>3</v>
      </c>
      <c r="J3462" s="29">
        <v>0.108</v>
      </c>
      <c r="K3462" s="28"/>
      <c r="L3462" s="28"/>
      <c r="M3462" s="29"/>
      <c r="N3462" s="30"/>
      <c r="O3462" s="27">
        <v>84</v>
      </c>
      <c r="P3462" s="27">
        <v>8415</v>
      </c>
      <c r="Q3462" s="27" t="s">
        <v>865</v>
      </c>
      <c r="R3462" s="31">
        <f>VLOOKUP(Q3462,[1]Страна!D$1:F$120,2,FALSE)</f>
        <v>0</v>
      </c>
      <c r="S3462" s="32" t="s">
        <v>28</v>
      </c>
      <c r="T3462" s="27" t="str">
        <f>VLOOKUP(S3462,[1]Страна!$A$2:$B$246,2,0)</f>
        <v>КИТАЙ</v>
      </c>
      <c r="W3462" s="34"/>
      <c r="X3462" s="35"/>
      <c r="Y3462" s="35"/>
      <c r="Z3462" s="36"/>
      <c r="AA3462" s="37"/>
      <c r="AB3462" s="38"/>
      <c r="AC3462" s="39"/>
    </row>
    <row r="3463" spans="1:29" ht="10.5" customHeight="1">
      <c r="A3463" s="25" t="s">
        <v>4574</v>
      </c>
      <c r="B3463" s="26" t="s">
        <v>4575</v>
      </c>
      <c r="C3463" s="27">
        <v>40</v>
      </c>
      <c r="D3463" s="27" t="s">
        <v>26</v>
      </c>
      <c r="E3463" s="28">
        <v>555</v>
      </c>
      <c r="F3463" s="28">
        <v>22200</v>
      </c>
      <c r="G3463" s="28"/>
      <c r="H3463" s="28">
        <v>0.68</v>
      </c>
      <c r="I3463" s="28">
        <v>0.8</v>
      </c>
      <c r="J3463" s="29">
        <v>4.0000000000000001E-3</v>
      </c>
      <c r="K3463" s="28"/>
      <c r="L3463" s="28"/>
      <c r="M3463" s="29"/>
      <c r="N3463" s="30"/>
      <c r="O3463" s="27">
        <v>84</v>
      </c>
      <c r="P3463" s="27">
        <v>8415</v>
      </c>
      <c r="Q3463" s="27" t="s">
        <v>865</v>
      </c>
      <c r="R3463" s="31">
        <f>VLOOKUP(Q3463,[1]Страна!D$1:F$120,2,FALSE)</f>
        <v>0</v>
      </c>
      <c r="S3463" s="32" t="s">
        <v>28</v>
      </c>
      <c r="T3463" s="27" t="str">
        <f>VLOOKUP(S3463,[1]Страна!$A$2:$B$246,2,0)</f>
        <v>КИТАЙ</v>
      </c>
      <c r="W3463" s="34"/>
      <c r="X3463" s="35"/>
      <c r="Y3463" s="35"/>
      <c r="Z3463" s="36"/>
      <c r="AA3463" s="37"/>
      <c r="AB3463" s="38"/>
      <c r="AC3463" s="39"/>
    </row>
    <row r="3464" spans="1:29" ht="10.5" customHeight="1">
      <c r="A3464" s="25" t="s">
        <v>4576</v>
      </c>
      <c r="B3464" s="26" t="s">
        <v>4577</v>
      </c>
      <c r="C3464" s="27">
        <v>10</v>
      </c>
      <c r="D3464" s="27" t="s">
        <v>26</v>
      </c>
      <c r="E3464" s="28">
        <v>2244</v>
      </c>
      <c r="F3464" s="28">
        <f>C3464*E3464</f>
        <v>22440</v>
      </c>
      <c r="G3464" s="28"/>
      <c r="H3464" s="28">
        <v>2.2999999999999998</v>
      </c>
      <c r="I3464" s="28">
        <f>H3464+1</f>
        <v>3.3</v>
      </c>
      <c r="J3464" s="29">
        <v>0.21293999999999999</v>
      </c>
      <c r="K3464" s="28"/>
      <c r="L3464" s="28"/>
      <c r="M3464" s="29"/>
      <c r="N3464" s="30"/>
      <c r="O3464" s="27">
        <v>84</v>
      </c>
      <c r="P3464" s="27">
        <v>8415</v>
      </c>
      <c r="Q3464" s="27" t="s">
        <v>865</v>
      </c>
      <c r="R3464" s="31">
        <f>VLOOKUP(Q3464,[1]Страна!D$1:F$120,2,FALSE)</f>
        <v>0</v>
      </c>
      <c r="S3464" s="32" t="s">
        <v>28</v>
      </c>
      <c r="T3464" s="27" t="str">
        <f>VLOOKUP(S3464,[1]Страна!$A$2:$B$246,2,0)</f>
        <v>КИТАЙ</v>
      </c>
      <c r="W3464" s="34"/>
      <c r="X3464" s="35"/>
      <c r="Y3464" s="35"/>
      <c r="Z3464" s="36"/>
      <c r="AA3464" s="37"/>
      <c r="AB3464" s="38"/>
      <c r="AC3464" s="39"/>
    </row>
    <row r="3465" spans="1:29" ht="10.5" customHeight="1">
      <c r="A3465" s="25" t="s">
        <v>4578</v>
      </c>
      <c r="B3465" s="26" t="s">
        <v>4579</v>
      </c>
      <c r="C3465" s="27">
        <v>10</v>
      </c>
      <c r="D3465" s="27" t="s">
        <v>26</v>
      </c>
      <c r="E3465" s="28">
        <v>3163</v>
      </c>
      <c r="F3465" s="28">
        <f>C3465*E3465</f>
        <v>31630</v>
      </c>
      <c r="G3465" s="28"/>
      <c r="H3465" s="28">
        <v>3.4</v>
      </c>
      <c r="I3465" s="28">
        <f>H3465+1</f>
        <v>4.4000000000000004</v>
      </c>
      <c r="J3465" s="29">
        <v>0.13824</v>
      </c>
      <c r="K3465" s="28"/>
      <c r="L3465" s="28"/>
      <c r="M3465" s="29"/>
      <c r="N3465" s="30"/>
      <c r="O3465" s="27">
        <v>84</v>
      </c>
      <c r="P3465" s="27">
        <v>8415</v>
      </c>
      <c r="Q3465" s="27" t="s">
        <v>865</v>
      </c>
      <c r="R3465" s="31">
        <f>VLOOKUP(Q3465,[1]Страна!D$1:F$120,2,FALSE)</f>
        <v>0</v>
      </c>
      <c r="S3465" s="32" t="s">
        <v>28</v>
      </c>
      <c r="T3465" s="27" t="str">
        <f>VLOOKUP(S3465,[1]Страна!$A$2:$B$246,2,0)</f>
        <v>КИТАЙ</v>
      </c>
      <c r="W3465" s="34"/>
      <c r="X3465" s="35"/>
      <c r="Y3465" s="35"/>
      <c r="Z3465" s="36"/>
      <c r="AA3465" s="37"/>
      <c r="AB3465" s="38"/>
      <c r="AC3465" s="39"/>
    </row>
    <row r="3466" spans="1:29" ht="10.5" customHeight="1">
      <c r="A3466" s="41">
        <v>238177</v>
      </c>
      <c r="B3466" s="42" t="s">
        <v>4580</v>
      </c>
      <c r="C3466" s="52">
        <v>2</v>
      </c>
      <c r="D3466" s="53" t="s">
        <v>26</v>
      </c>
      <c r="E3466" s="54">
        <v>96</v>
      </c>
      <c r="F3466" s="45">
        <v>192</v>
      </c>
      <c r="G3466" s="46">
        <v>5.76</v>
      </c>
      <c r="H3466" s="46">
        <v>0.28000000000000003</v>
      </c>
      <c r="I3466" s="46">
        <v>0.5</v>
      </c>
      <c r="J3466" s="47">
        <v>4.0000000000000002E-4</v>
      </c>
      <c r="K3466" s="46">
        <v>0.56000000000000005</v>
      </c>
      <c r="L3466" s="46">
        <v>1</v>
      </c>
      <c r="M3466" s="47">
        <v>8.0000000000000004E-4</v>
      </c>
      <c r="N3466" s="48" t="s">
        <v>4581</v>
      </c>
      <c r="O3466" s="49">
        <v>85</v>
      </c>
      <c r="P3466" s="49">
        <v>8536</v>
      </c>
      <c r="Q3466" s="49" t="s">
        <v>3266</v>
      </c>
      <c r="R3466" s="31">
        <f>VLOOKUP(Q3466,[1]Страна!D$1:F$120,2,FALSE)</f>
        <v>0.03</v>
      </c>
      <c r="S3466" s="51" t="s">
        <v>28</v>
      </c>
      <c r="T3466" s="27" t="str">
        <f>VLOOKUP(S3466,[1]Страна!$A$2:$B$246,2,0)</f>
        <v>КИТАЙ</v>
      </c>
      <c r="W3466" s="34"/>
      <c r="X3466" s="35"/>
      <c r="Y3466" s="35"/>
      <c r="Z3466" s="36"/>
      <c r="AA3466" s="37"/>
      <c r="AB3466" s="38"/>
      <c r="AC3466" s="39"/>
    </row>
    <row r="3467" spans="1:29" ht="10.5" customHeight="1">
      <c r="A3467" s="41">
        <v>238178</v>
      </c>
      <c r="B3467" s="42" t="s">
        <v>4582</v>
      </c>
      <c r="C3467" s="52">
        <v>1</v>
      </c>
      <c r="D3467" s="53" t="s">
        <v>26</v>
      </c>
      <c r="E3467" s="54">
        <v>116</v>
      </c>
      <c r="F3467" s="54">
        <v>116</v>
      </c>
      <c r="G3467" s="46">
        <v>3.48</v>
      </c>
      <c r="H3467" s="46">
        <v>0.28000000000000003</v>
      </c>
      <c r="I3467" s="46">
        <v>0.5</v>
      </c>
      <c r="J3467" s="47">
        <v>5.9999999999999995E-4</v>
      </c>
      <c r="K3467" s="46">
        <v>0.28000000000000003</v>
      </c>
      <c r="L3467" s="46">
        <v>0.5</v>
      </c>
      <c r="M3467" s="47">
        <v>5.9999999999999995E-4</v>
      </c>
      <c r="N3467" s="48" t="s">
        <v>4583</v>
      </c>
      <c r="O3467" s="49">
        <v>85</v>
      </c>
      <c r="P3467" s="49">
        <v>8536</v>
      </c>
      <c r="Q3467" s="49" t="s">
        <v>3266</v>
      </c>
      <c r="R3467" s="31">
        <f>VLOOKUP(Q3467,[1]Страна!D$1:F$120,2,FALSE)</f>
        <v>0.03</v>
      </c>
      <c r="S3467" s="51" t="s">
        <v>28</v>
      </c>
      <c r="T3467" s="27" t="str">
        <f>VLOOKUP(S3467,[1]Страна!$A$2:$B$246,2,0)</f>
        <v>КИТАЙ</v>
      </c>
      <c r="W3467" s="34"/>
      <c r="X3467" s="35"/>
      <c r="Y3467" s="35"/>
      <c r="Z3467" s="36"/>
      <c r="AA3467" s="37"/>
      <c r="AB3467" s="38"/>
      <c r="AC3467" s="39"/>
    </row>
    <row r="3468" spans="1:29" ht="10.5" customHeight="1">
      <c r="A3468" s="41">
        <v>238179</v>
      </c>
      <c r="B3468" s="42" t="s">
        <v>4584</v>
      </c>
      <c r="C3468" s="52">
        <v>1</v>
      </c>
      <c r="D3468" s="53" t="s">
        <v>26</v>
      </c>
      <c r="E3468" s="54">
        <v>166</v>
      </c>
      <c r="F3468" s="54">
        <v>166</v>
      </c>
      <c r="G3468" s="46">
        <v>4.9799999999999995</v>
      </c>
      <c r="H3468" s="46">
        <v>0.28000000000000003</v>
      </c>
      <c r="I3468" s="46">
        <v>0.5</v>
      </c>
      <c r="J3468" s="47">
        <v>5.9999999999999995E-4</v>
      </c>
      <c r="K3468" s="46">
        <v>0.28000000000000003</v>
      </c>
      <c r="L3468" s="46">
        <v>0.5</v>
      </c>
      <c r="M3468" s="47">
        <v>5.9999999999999995E-4</v>
      </c>
      <c r="N3468" s="48" t="s">
        <v>4585</v>
      </c>
      <c r="O3468" s="49">
        <v>85</v>
      </c>
      <c r="P3468" s="49">
        <v>8536</v>
      </c>
      <c r="Q3468" s="49" t="s">
        <v>3266</v>
      </c>
      <c r="R3468" s="31">
        <f>VLOOKUP(Q3468,[1]Страна!D$1:F$120,2,FALSE)</f>
        <v>0.03</v>
      </c>
      <c r="S3468" s="51" t="s">
        <v>28</v>
      </c>
      <c r="T3468" s="27" t="str">
        <f>VLOOKUP(S3468,[1]Страна!$A$2:$B$246,2,0)</f>
        <v>КИТАЙ</v>
      </c>
      <c r="W3468" s="40"/>
      <c r="X3468" s="35"/>
      <c r="Y3468" s="35"/>
      <c r="Z3468" s="36"/>
      <c r="AA3468" s="37"/>
      <c r="AB3468" s="38"/>
      <c r="AC3468" s="39"/>
    </row>
    <row r="3469" spans="1:29" ht="10.5" customHeight="1">
      <c r="A3469" s="25">
        <v>238181</v>
      </c>
      <c r="B3469" s="26" t="s">
        <v>4586</v>
      </c>
      <c r="C3469" s="27">
        <v>1</v>
      </c>
      <c r="D3469" s="27" t="s">
        <v>26</v>
      </c>
      <c r="E3469" s="28">
        <v>130</v>
      </c>
      <c r="F3469" s="28">
        <v>130</v>
      </c>
      <c r="G3469" s="28">
        <v>3.9</v>
      </c>
      <c r="H3469" s="28">
        <v>0.3</v>
      </c>
      <c r="I3469" s="28">
        <v>0.5</v>
      </c>
      <c r="J3469" s="29">
        <v>5.9999999999999995E-4</v>
      </c>
      <c r="K3469" s="28">
        <v>0.3</v>
      </c>
      <c r="L3469" s="28">
        <v>0.5</v>
      </c>
      <c r="M3469" s="29">
        <v>5.9999999999999995E-4</v>
      </c>
      <c r="N3469" s="30">
        <v>4714033992381</v>
      </c>
      <c r="O3469" s="27">
        <v>85</v>
      </c>
      <c r="P3469" s="27">
        <v>8536</v>
      </c>
      <c r="Q3469" s="27" t="s">
        <v>3266</v>
      </c>
      <c r="R3469" s="31">
        <v>0.03</v>
      </c>
      <c r="S3469" s="32" t="s">
        <v>28</v>
      </c>
      <c r="T3469" s="27" t="str">
        <f>VLOOKUP(S3469,[1]Страна!$A$2:$B$246,2,0)</f>
        <v>КИТАЙ</v>
      </c>
      <c r="W3469" s="40"/>
      <c r="X3469" s="35"/>
      <c r="Y3469" s="35"/>
      <c r="Z3469" s="36"/>
      <c r="AA3469" s="37"/>
      <c r="AB3469" s="38"/>
      <c r="AC3469" s="39"/>
    </row>
    <row r="3470" spans="1:29" ht="10.5" customHeight="1">
      <c r="A3470" s="25">
        <v>238182</v>
      </c>
      <c r="B3470" s="26" t="s">
        <v>4587</v>
      </c>
      <c r="C3470" s="27">
        <v>2</v>
      </c>
      <c r="D3470" s="27" t="s">
        <v>26</v>
      </c>
      <c r="E3470" s="28">
        <v>162</v>
      </c>
      <c r="F3470" s="28">
        <v>324</v>
      </c>
      <c r="G3470" s="28">
        <v>9.7199999999999989</v>
      </c>
      <c r="H3470" s="28">
        <v>0.47</v>
      </c>
      <c r="I3470" s="28">
        <v>0.5</v>
      </c>
      <c r="J3470" s="29">
        <v>5.9999999999999995E-4</v>
      </c>
      <c r="K3470" s="28">
        <v>0.94</v>
      </c>
      <c r="L3470" s="28">
        <v>1</v>
      </c>
      <c r="M3470" s="29">
        <v>1.1999999999999999E-3</v>
      </c>
      <c r="N3470" s="30">
        <v>4714033992275</v>
      </c>
      <c r="O3470" s="27">
        <v>85</v>
      </c>
      <c r="P3470" s="27">
        <v>8536</v>
      </c>
      <c r="Q3470" s="27" t="s">
        <v>3266</v>
      </c>
      <c r="R3470" s="31">
        <v>0.03</v>
      </c>
      <c r="S3470" s="32" t="s">
        <v>28</v>
      </c>
      <c r="T3470" s="27" t="str">
        <f>VLOOKUP(S3470,[1]Страна!$A$2:$B$246,2,0)</f>
        <v>КИТАЙ</v>
      </c>
      <c r="W3470" s="40"/>
      <c r="X3470" s="35"/>
      <c r="Y3470" s="35"/>
      <c r="Z3470" s="36"/>
      <c r="AA3470" s="37"/>
      <c r="AB3470" s="38"/>
      <c r="AC3470" s="39"/>
    </row>
    <row r="3471" spans="1:29" ht="10.5" customHeight="1">
      <c r="A3471" s="25">
        <v>238184</v>
      </c>
      <c r="B3471" s="26" t="s">
        <v>4588</v>
      </c>
      <c r="C3471" s="27">
        <v>1</v>
      </c>
      <c r="D3471" s="27" t="s">
        <v>26</v>
      </c>
      <c r="E3471" s="28">
        <v>162</v>
      </c>
      <c r="F3471" s="28">
        <v>162</v>
      </c>
      <c r="G3471" s="28">
        <v>4.8599999999999994</v>
      </c>
      <c r="H3471" s="28">
        <v>0.28000000000000003</v>
      </c>
      <c r="I3471" s="28">
        <v>0.5</v>
      </c>
      <c r="J3471" s="29">
        <v>7.5000000000000002E-4</v>
      </c>
      <c r="K3471" s="28">
        <v>0.28000000000000003</v>
      </c>
      <c r="L3471" s="28">
        <v>0.5</v>
      </c>
      <c r="M3471" s="29">
        <v>7.5000000000000002E-4</v>
      </c>
      <c r="N3471" s="30">
        <v>4714033992305</v>
      </c>
      <c r="O3471" s="27">
        <v>85</v>
      </c>
      <c r="P3471" s="27">
        <v>8536</v>
      </c>
      <c r="Q3471" s="27" t="s">
        <v>3266</v>
      </c>
      <c r="R3471" s="31">
        <v>0.03</v>
      </c>
      <c r="S3471" s="32" t="s">
        <v>28</v>
      </c>
      <c r="T3471" s="27" t="str">
        <f>VLOOKUP(S3471,[1]Страна!$A$2:$B$246,2,0)</f>
        <v>КИТАЙ</v>
      </c>
      <c r="W3471" s="40"/>
      <c r="X3471" s="35"/>
      <c r="Y3471" s="35"/>
      <c r="Z3471" s="36"/>
      <c r="AA3471" s="37"/>
      <c r="AB3471" s="38"/>
      <c r="AC3471" s="39"/>
    </row>
    <row r="3472" spans="1:29" ht="10.5" customHeight="1">
      <c r="A3472" s="25">
        <v>238186</v>
      </c>
      <c r="B3472" s="26" t="s">
        <v>4589</v>
      </c>
      <c r="C3472" s="27">
        <v>1</v>
      </c>
      <c r="D3472" s="27" t="s">
        <v>26</v>
      </c>
      <c r="E3472" s="28">
        <v>110</v>
      </c>
      <c r="F3472" s="28">
        <v>110</v>
      </c>
      <c r="G3472" s="28">
        <v>3.3</v>
      </c>
      <c r="H3472" s="28">
        <v>0.28000000000000003</v>
      </c>
      <c r="I3472" s="28">
        <v>0.5</v>
      </c>
      <c r="J3472" s="29">
        <v>5.9999999999999995E-4</v>
      </c>
      <c r="K3472" s="28">
        <v>0.28000000000000003</v>
      </c>
      <c r="L3472" s="28">
        <v>0.5</v>
      </c>
      <c r="M3472" s="29">
        <v>5.9999999999999995E-4</v>
      </c>
      <c r="N3472" s="30" t="s">
        <v>4590</v>
      </c>
      <c r="O3472" s="27">
        <v>85</v>
      </c>
      <c r="P3472" s="27">
        <v>8536</v>
      </c>
      <c r="Q3472" s="27" t="s">
        <v>3266</v>
      </c>
      <c r="R3472" s="31">
        <f>VLOOKUP(Q3472,[1]Страна!D$1:F$120,2,FALSE)</f>
        <v>0.03</v>
      </c>
      <c r="S3472" s="32" t="s">
        <v>28</v>
      </c>
      <c r="T3472" s="27" t="str">
        <f>VLOOKUP(S3472,[1]Страна!$A$2:$B$246,2,0)</f>
        <v>КИТАЙ</v>
      </c>
      <c r="W3472" s="40"/>
      <c r="X3472" s="35"/>
      <c r="Y3472" s="35"/>
      <c r="Z3472" s="36"/>
      <c r="AA3472" s="37"/>
      <c r="AB3472" s="38"/>
      <c r="AC3472" s="39"/>
    </row>
    <row r="3473" spans="1:29" ht="10.5" customHeight="1">
      <c r="A3473" s="25">
        <v>238187</v>
      </c>
      <c r="B3473" s="26" t="s">
        <v>4591</v>
      </c>
      <c r="C3473" s="27">
        <v>3</v>
      </c>
      <c r="D3473" s="27" t="s">
        <v>26</v>
      </c>
      <c r="E3473" s="28">
        <v>130</v>
      </c>
      <c r="F3473" s="28">
        <v>390</v>
      </c>
      <c r="G3473" s="28">
        <v>11.7</v>
      </c>
      <c r="H3473" s="28">
        <v>0.28000000000000003</v>
      </c>
      <c r="I3473" s="28">
        <v>0.3</v>
      </c>
      <c r="J3473" s="29">
        <v>8.0000000000000004E-4</v>
      </c>
      <c r="K3473" s="28">
        <v>0.84000000000000008</v>
      </c>
      <c r="L3473" s="28">
        <v>0.89999999999999991</v>
      </c>
      <c r="M3473" s="29">
        <v>2.4000000000000002E-3</v>
      </c>
      <c r="N3473" s="30" t="s">
        <v>4592</v>
      </c>
      <c r="O3473" s="27">
        <v>85</v>
      </c>
      <c r="P3473" s="27">
        <v>8536</v>
      </c>
      <c r="Q3473" s="27" t="s">
        <v>3266</v>
      </c>
      <c r="R3473" s="31">
        <f>VLOOKUP(Q3473,[1]Страна!D$1:F$120,2,FALSE)</f>
        <v>0.03</v>
      </c>
      <c r="S3473" s="32" t="s">
        <v>28</v>
      </c>
      <c r="T3473" s="27" t="str">
        <f>VLOOKUP(S3473,[1]Страна!$A$2:$B$246,2,0)</f>
        <v>КИТАЙ</v>
      </c>
      <c r="W3473" s="40"/>
      <c r="X3473" s="35"/>
      <c r="Y3473" s="35"/>
      <c r="Z3473" s="36"/>
      <c r="AA3473" s="37"/>
      <c r="AB3473" s="38"/>
      <c r="AC3473" s="39"/>
    </row>
    <row r="3474" spans="1:29" ht="10.5" customHeight="1">
      <c r="A3474" s="25">
        <v>238188</v>
      </c>
      <c r="B3474" s="26" t="s">
        <v>4593</v>
      </c>
      <c r="C3474" s="27">
        <v>1</v>
      </c>
      <c r="D3474" s="27" t="s">
        <v>26</v>
      </c>
      <c r="E3474" s="28">
        <v>161</v>
      </c>
      <c r="F3474" s="28">
        <v>161</v>
      </c>
      <c r="G3474" s="28">
        <v>4.83</v>
      </c>
      <c r="H3474" s="28">
        <v>0.28000000000000003</v>
      </c>
      <c r="I3474" s="28">
        <v>0.5</v>
      </c>
      <c r="J3474" s="29">
        <v>5.9999999999999995E-4</v>
      </c>
      <c r="K3474" s="28">
        <v>0.28000000000000003</v>
      </c>
      <c r="L3474" s="28">
        <v>0.5</v>
      </c>
      <c r="M3474" s="29">
        <v>5.9999999999999995E-4</v>
      </c>
      <c r="N3474" s="30">
        <v>4714033992350</v>
      </c>
      <c r="O3474" s="27">
        <v>85</v>
      </c>
      <c r="P3474" s="27">
        <v>8536</v>
      </c>
      <c r="Q3474" s="27" t="s">
        <v>3266</v>
      </c>
      <c r="R3474" s="31">
        <v>0.03</v>
      </c>
      <c r="S3474" s="32" t="s">
        <v>28</v>
      </c>
      <c r="T3474" s="27" t="str">
        <f>VLOOKUP(S3474,[1]Страна!$A$2:$B$246,2,0)</f>
        <v>КИТАЙ</v>
      </c>
      <c r="W3474" s="40"/>
      <c r="X3474" s="35"/>
      <c r="Y3474" s="35"/>
      <c r="Z3474" s="36"/>
      <c r="AA3474" s="37"/>
      <c r="AB3474" s="38"/>
      <c r="AC3474" s="39"/>
    </row>
    <row r="3475" spans="1:29" ht="10.5" customHeight="1">
      <c r="A3475" s="25">
        <v>238189</v>
      </c>
      <c r="B3475" s="26" t="s">
        <v>4594</v>
      </c>
      <c r="C3475" s="27">
        <v>3</v>
      </c>
      <c r="D3475" s="27" t="s">
        <v>26</v>
      </c>
      <c r="E3475" s="28">
        <v>120</v>
      </c>
      <c r="F3475" s="28">
        <v>360</v>
      </c>
      <c r="G3475" s="28">
        <v>10.799999999999999</v>
      </c>
      <c r="H3475" s="28">
        <v>0.28000000000000003</v>
      </c>
      <c r="I3475" s="28">
        <v>0.3</v>
      </c>
      <c r="J3475" s="29">
        <v>7.5000000000000002E-4</v>
      </c>
      <c r="K3475" s="28">
        <v>0.84000000000000008</v>
      </c>
      <c r="L3475" s="28">
        <v>0.89999999999999991</v>
      </c>
      <c r="M3475" s="29">
        <v>2.2500000000000003E-3</v>
      </c>
      <c r="N3475" s="30" t="s">
        <v>4595</v>
      </c>
      <c r="O3475" s="27">
        <v>85</v>
      </c>
      <c r="P3475" s="27">
        <v>8536</v>
      </c>
      <c r="Q3475" s="27" t="s">
        <v>3266</v>
      </c>
      <c r="R3475" s="31">
        <f>VLOOKUP(Q3475,[1]Страна!D$1:F$120,2,FALSE)</f>
        <v>0.03</v>
      </c>
      <c r="S3475" s="32" t="s">
        <v>28</v>
      </c>
      <c r="T3475" s="27" t="str">
        <f>VLOOKUP(S3475,[1]Страна!$A$2:$B$246,2,0)</f>
        <v>КИТАЙ</v>
      </c>
      <c r="W3475" s="40"/>
      <c r="X3475" s="35"/>
      <c r="Y3475" s="35"/>
      <c r="Z3475" s="36"/>
      <c r="AA3475" s="37"/>
      <c r="AB3475" s="38"/>
      <c r="AC3475" s="39"/>
    </row>
    <row r="3476" spans="1:29" ht="10.5" customHeight="1">
      <c r="A3476" s="25">
        <v>238190</v>
      </c>
      <c r="B3476" s="26" t="s">
        <v>4596</v>
      </c>
      <c r="C3476" s="27">
        <v>1</v>
      </c>
      <c r="D3476" s="27" t="s">
        <v>26</v>
      </c>
      <c r="E3476" s="28">
        <v>137</v>
      </c>
      <c r="F3476" s="28">
        <v>137</v>
      </c>
      <c r="G3476" s="28">
        <v>4.1099999999999994</v>
      </c>
      <c r="H3476" s="28">
        <v>0.28000000000000003</v>
      </c>
      <c r="I3476" s="28">
        <v>0.5</v>
      </c>
      <c r="J3476" s="29">
        <v>5.9999999999999995E-4</v>
      </c>
      <c r="K3476" s="28">
        <v>0.28000000000000003</v>
      </c>
      <c r="L3476" s="28">
        <v>0.5</v>
      </c>
      <c r="M3476" s="29">
        <v>5.9999999999999995E-4</v>
      </c>
      <c r="N3476" s="30" t="s">
        <v>4597</v>
      </c>
      <c r="O3476" s="27">
        <v>85</v>
      </c>
      <c r="P3476" s="27">
        <v>8536</v>
      </c>
      <c r="Q3476" s="27" t="s">
        <v>3266</v>
      </c>
      <c r="R3476" s="31">
        <f>VLOOKUP(Q3476,[1]Страна!D$1:F$120,2,FALSE)</f>
        <v>0.03</v>
      </c>
      <c r="S3476" s="32" t="s">
        <v>28</v>
      </c>
      <c r="T3476" s="27" t="str">
        <f>VLOOKUP(S3476,[1]Страна!$A$2:$B$246,2,0)</f>
        <v>КИТАЙ</v>
      </c>
      <c r="W3476" s="40"/>
      <c r="X3476" s="35"/>
      <c r="Y3476" s="35"/>
      <c r="Z3476" s="36"/>
      <c r="AA3476" s="37"/>
      <c r="AB3476" s="38"/>
      <c r="AC3476" s="39"/>
    </row>
    <row r="3477" spans="1:29" ht="10.5" customHeight="1">
      <c r="A3477" s="25">
        <v>238174</v>
      </c>
      <c r="B3477" s="26" t="s">
        <v>4598</v>
      </c>
      <c r="C3477" s="27">
        <v>4</v>
      </c>
      <c r="D3477" s="27" t="s">
        <v>26</v>
      </c>
      <c r="E3477" s="28">
        <v>129</v>
      </c>
      <c r="F3477" s="28">
        <v>516</v>
      </c>
      <c r="G3477" s="28">
        <v>15.479999999999999</v>
      </c>
      <c r="H3477" s="28">
        <v>0.28000000000000003</v>
      </c>
      <c r="I3477" s="28">
        <v>0.5</v>
      </c>
      <c r="J3477" s="29">
        <v>5.9999999999999995E-4</v>
      </c>
      <c r="K3477" s="28">
        <v>1.1200000000000001</v>
      </c>
      <c r="L3477" s="28">
        <v>2</v>
      </c>
      <c r="M3477" s="29">
        <v>2.3999999999999998E-3</v>
      </c>
      <c r="N3477" s="30" t="s">
        <v>4599</v>
      </c>
      <c r="O3477" s="27">
        <v>85</v>
      </c>
      <c r="P3477" s="27">
        <v>8536</v>
      </c>
      <c r="Q3477" s="27" t="s">
        <v>3266</v>
      </c>
      <c r="R3477" s="31">
        <f>VLOOKUP(Q3477,[1]Страна!D$1:F$120,2,FALSE)</f>
        <v>0.03</v>
      </c>
      <c r="S3477" s="32" t="s">
        <v>28</v>
      </c>
      <c r="T3477" s="27" t="str">
        <f>VLOOKUP(S3477,[1]Страна!$A$2:$B$246,2,0)</f>
        <v>КИТАЙ</v>
      </c>
      <c r="W3477" s="40"/>
      <c r="X3477" s="35"/>
      <c r="Y3477" s="35"/>
      <c r="Z3477" s="36"/>
      <c r="AA3477" s="37"/>
      <c r="AB3477" s="38"/>
      <c r="AC3477" s="39"/>
    </row>
    <row r="3478" spans="1:29" ht="10.5" customHeight="1">
      <c r="A3478" s="25">
        <v>238175</v>
      </c>
      <c r="B3478" s="26" t="s">
        <v>4600</v>
      </c>
      <c r="C3478" s="27">
        <v>2</v>
      </c>
      <c r="D3478" s="27" t="s">
        <v>26</v>
      </c>
      <c r="E3478" s="28">
        <v>152</v>
      </c>
      <c r="F3478" s="28">
        <v>304</v>
      </c>
      <c r="G3478" s="28">
        <v>9.1199999999999992</v>
      </c>
      <c r="H3478" s="28">
        <v>0.28000000000000003</v>
      </c>
      <c r="I3478" s="28">
        <v>0.5</v>
      </c>
      <c r="J3478" s="29">
        <v>7.5000000000000002E-4</v>
      </c>
      <c r="K3478" s="28">
        <v>0.56000000000000005</v>
      </c>
      <c r="L3478" s="28">
        <v>1</v>
      </c>
      <c r="M3478" s="29">
        <v>1.5E-3</v>
      </c>
      <c r="N3478" s="30" t="s">
        <v>4601</v>
      </c>
      <c r="O3478" s="27">
        <v>85</v>
      </c>
      <c r="P3478" s="27">
        <v>8536</v>
      </c>
      <c r="Q3478" s="27" t="s">
        <v>3266</v>
      </c>
      <c r="R3478" s="31">
        <f>VLOOKUP(Q3478,[1]Страна!D$1:F$120,2,FALSE)</f>
        <v>0.03</v>
      </c>
      <c r="S3478" s="32" t="s">
        <v>28</v>
      </c>
      <c r="T3478" s="27" t="str">
        <f>VLOOKUP(S3478,[1]Страна!$A$2:$B$246,2,0)</f>
        <v>КИТАЙ</v>
      </c>
      <c r="W3478" s="40"/>
      <c r="X3478" s="35"/>
      <c r="Y3478" s="35"/>
      <c r="Z3478" s="36"/>
      <c r="AA3478" s="37"/>
      <c r="AB3478" s="38"/>
      <c r="AC3478" s="39"/>
    </row>
    <row r="3479" spans="1:29" ht="10.5" customHeight="1">
      <c r="A3479" s="25">
        <v>238176</v>
      </c>
      <c r="B3479" s="26" t="s">
        <v>4602</v>
      </c>
      <c r="C3479" s="27">
        <v>2</v>
      </c>
      <c r="D3479" s="27" t="s">
        <v>26</v>
      </c>
      <c r="E3479" s="28">
        <v>182</v>
      </c>
      <c r="F3479" s="28">
        <v>364</v>
      </c>
      <c r="G3479" s="28">
        <v>10.92</v>
      </c>
      <c r="H3479" s="28">
        <v>0.28000000000000003</v>
      </c>
      <c r="I3479" s="28">
        <v>0.5</v>
      </c>
      <c r="J3479" s="29">
        <v>5.9999999999999995E-4</v>
      </c>
      <c r="K3479" s="28">
        <v>0.56000000000000005</v>
      </c>
      <c r="L3479" s="28">
        <v>1</v>
      </c>
      <c r="M3479" s="29">
        <v>1.1999999999999999E-3</v>
      </c>
      <c r="N3479" s="30" t="s">
        <v>4603</v>
      </c>
      <c r="O3479" s="27">
        <v>85</v>
      </c>
      <c r="P3479" s="27">
        <v>8536</v>
      </c>
      <c r="Q3479" s="27" t="s">
        <v>3266</v>
      </c>
      <c r="R3479" s="31">
        <f>VLOOKUP(Q3479,[1]Страна!D$1:F$120,2,FALSE)</f>
        <v>0.03</v>
      </c>
      <c r="S3479" s="32" t="s">
        <v>28</v>
      </c>
      <c r="T3479" s="27" t="str">
        <f>VLOOKUP(S3479,[1]Страна!$A$2:$B$246,2,0)</f>
        <v>КИТАЙ</v>
      </c>
      <c r="W3479" s="40"/>
      <c r="X3479" s="35"/>
      <c r="Y3479" s="35"/>
      <c r="Z3479" s="36"/>
      <c r="AA3479" s="37"/>
      <c r="AB3479" s="38"/>
      <c r="AC3479" s="39"/>
    </row>
    <row r="3480" spans="1:29" ht="10.5" customHeight="1">
      <c r="A3480" s="25" t="s">
        <v>4604</v>
      </c>
      <c r="B3480" s="26" t="s">
        <v>4605</v>
      </c>
      <c r="C3480" s="27">
        <v>10</v>
      </c>
      <c r="D3480" s="27" t="s">
        <v>26</v>
      </c>
      <c r="E3480" s="28">
        <v>2212</v>
      </c>
      <c r="F3480" s="28">
        <f>C3480*E3480</f>
        <v>22120</v>
      </c>
      <c r="G3480" s="28"/>
      <c r="H3480" s="28">
        <v>1.3199999999999998</v>
      </c>
      <c r="I3480" s="28">
        <f>H3480+1</f>
        <v>2.3199999999999998</v>
      </c>
      <c r="J3480" s="29">
        <v>0.12</v>
      </c>
      <c r="K3480" s="28"/>
      <c r="L3480" s="28"/>
      <c r="M3480" s="29"/>
      <c r="N3480" s="30"/>
      <c r="O3480" s="27">
        <v>84</v>
      </c>
      <c r="P3480" s="27">
        <v>8415</v>
      </c>
      <c r="Q3480" s="27" t="s">
        <v>865</v>
      </c>
      <c r="R3480" s="31">
        <f>VLOOKUP(Q3480,[1]Страна!D$1:F$120,2,FALSE)</f>
        <v>0</v>
      </c>
      <c r="S3480" s="32" t="s">
        <v>28</v>
      </c>
      <c r="T3480" s="27" t="str">
        <f>VLOOKUP(S3480,[1]Страна!$A$2:$B$246,2,0)</f>
        <v>КИТАЙ</v>
      </c>
      <c r="W3480" s="40"/>
      <c r="X3480" s="35"/>
      <c r="Y3480" s="35"/>
      <c r="Z3480" s="36"/>
      <c r="AA3480" s="37"/>
      <c r="AB3480" s="38"/>
      <c r="AC3480" s="39"/>
    </row>
    <row r="3481" spans="1:29" ht="10.5" customHeight="1">
      <c r="A3481" s="25">
        <v>60976</v>
      </c>
      <c r="B3481" s="26" t="s">
        <v>4606</v>
      </c>
      <c r="C3481" s="27">
        <v>1</v>
      </c>
      <c r="D3481" s="27" t="s">
        <v>26</v>
      </c>
      <c r="E3481" s="28">
        <v>621</v>
      </c>
      <c r="F3481" s="28">
        <v>621</v>
      </c>
      <c r="G3481" s="28">
        <v>18.63</v>
      </c>
      <c r="H3481" s="28">
        <v>0.78</v>
      </c>
      <c r="I3481" s="28">
        <v>1</v>
      </c>
      <c r="J3481" s="29">
        <v>2.8800000000000002E-3</v>
      </c>
      <c r="K3481" s="28">
        <v>0.78</v>
      </c>
      <c r="L3481" s="28">
        <v>1</v>
      </c>
      <c r="M3481" s="29">
        <f t="shared" ref="M3481:M3490" si="242">C3481*J3481</f>
        <v>2.8800000000000002E-3</v>
      </c>
      <c r="N3481" s="30">
        <v>4680013312541</v>
      </c>
      <c r="O3481" s="27">
        <v>85</v>
      </c>
      <c r="P3481" s="27">
        <v>8516</v>
      </c>
      <c r="Q3481" s="27" t="s">
        <v>2371</v>
      </c>
      <c r="R3481" s="31">
        <f>VLOOKUP(Q3481,[1]Страна!D$1:F$120,2,FALSE)</f>
        <v>0.03</v>
      </c>
      <c r="S3481" s="32" t="s">
        <v>28</v>
      </c>
      <c r="T3481" s="27" t="str">
        <f>VLOOKUP(S3481,[1]Страна!$A$2:$B$246,2,0)</f>
        <v>КИТАЙ</v>
      </c>
      <c r="W3481" s="40"/>
      <c r="X3481" s="35"/>
      <c r="Y3481" s="35"/>
      <c r="Z3481" s="36"/>
      <c r="AA3481" s="37"/>
      <c r="AB3481" s="38"/>
      <c r="AC3481" s="39"/>
    </row>
    <row r="3482" spans="1:29" ht="10.5" customHeight="1">
      <c r="A3482" s="25">
        <v>60977</v>
      </c>
      <c r="B3482" s="26" t="s">
        <v>4607</v>
      </c>
      <c r="C3482" s="27">
        <v>1</v>
      </c>
      <c r="D3482" s="27" t="s">
        <v>26</v>
      </c>
      <c r="E3482" s="28">
        <v>621</v>
      </c>
      <c r="F3482" s="28">
        <v>621</v>
      </c>
      <c r="G3482" s="28">
        <v>18.63</v>
      </c>
      <c r="H3482" s="28">
        <v>0.78</v>
      </c>
      <c r="I3482" s="28">
        <v>1</v>
      </c>
      <c r="J3482" s="29">
        <v>2.8800000000000002E-3</v>
      </c>
      <c r="K3482" s="28">
        <v>0.78</v>
      </c>
      <c r="L3482" s="28">
        <v>1</v>
      </c>
      <c r="M3482" s="29">
        <f t="shared" si="242"/>
        <v>2.8800000000000002E-3</v>
      </c>
      <c r="N3482" s="30">
        <v>4680013312541</v>
      </c>
      <c r="O3482" s="27">
        <v>85</v>
      </c>
      <c r="P3482" s="27">
        <v>8516</v>
      </c>
      <c r="Q3482" s="27" t="s">
        <v>2371</v>
      </c>
      <c r="R3482" s="31">
        <f>VLOOKUP(Q3482,[1]Страна!D$1:F$120,2,FALSE)</f>
        <v>0.03</v>
      </c>
      <c r="S3482" s="32" t="s">
        <v>28</v>
      </c>
      <c r="T3482" s="27" t="str">
        <f>VLOOKUP(S3482,[1]Страна!$A$2:$B$246,2,0)</f>
        <v>КИТАЙ</v>
      </c>
      <c r="W3482" s="34"/>
      <c r="X3482" s="35"/>
      <c r="Y3482" s="35"/>
      <c r="Z3482" s="36"/>
      <c r="AA3482" s="37"/>
      <c r="AB3482" s="38"/>
      <c r="AC3482" s="39"/>
    </row>
    <row r="3483" spans="1:29" ht="10.5" customHeight="1">
      <c r="A3483" s="25">
        <v>60978</v>
      </c>
      <c r="B3483" s="26" t="s">
        <v>4608</v>
      </c>
      <c r="C3483" s="27">
        <v>1</v>
      </c>
      <c r="D3483" s="27" t="s">
        <v>26</v>
      </c>
      <c r="E3483" s="28">
        <v>799</v>
      </c>
      <c r="F3483" s="28">
        <v>799</v>
      </c>
      <c r="G3483" s="28">
        <v>23.97</v>
      </c>
      <c r="H3483" s="28">
        <v>0.78</v>
      </c>
      <c r="I3483" s="28">
        <v>1</v>
      </c>
      <c r="J3483" s="29">
        <v>5.3819999999999996E-3</v>
      </c>
      <c r="K3483" s="28">
        <v>0.78</v>
      </c>
      <c r="L3483" s="28">
        <v>1</v>
      </c>
      <c r="M3483" s="29">
        <f t="shared" si="242"/>
        <v>5.3819999999999996E-3</v>
      </c>
      <c r="N3483" s="30">
        <v>0</v>
      </c>
      <c r="O3483" s="27">
        <v>85</v>
      </c>
      <c r="P3483" s="27">
        <v>8516</v>
      </c>
      <c r="Q3483" s="27" t="s">
        <v>2371</v>
      </c>
      <c r="R3483" s="31">
        <f>VLOOKUP(Q3483,[1]Страна!D$1:F$120,2,FALSE)</f>
        <v>0.03</v>
      </c>
      <c r="S3483" s="32" t="s">
        <v>28</v>
      </c>
      <c r="T3483" s="27" t="str">
        <f>VLOOKUP(S3483,[1]Страна!$A$2:$B$246,2,0)</f>
        <v>КИТАЙ</v>
      </c>
      <c r="W3483" s="34"/>
      <c r="X3483" s="35"/>
      <c r="Y3483" s="35"/>
      <c r="Z3483" s="36"/>
      <c r="AA3483" s="37"/>
      <c r="AB3483" s="38"/>
      <c r="AC3483" s="39"/>
    </row>
    <row r="3484" spans="1:29" ht="10.5" customHeight="1">
      <c r="A3484" s="25">
        <v>60979</v>
      </c>
      <c r="B3484" s="26" t="s">
        <v>4609</v>
      </c>
      <c r="C3484" s="27">
        <v>1</v>
      </c>
      <c r="D3484" s="27" t="s">
        <v>26</v>
      </c>
      <c r="E3484" s="28">
        <v>884</v>
      </c>
      <c r="F3484" s="28">
        <v>884</v>
      </c>
      <c r="G3484" s="28">
        <v>26.52</v>
      </c>
      <c r="H3484" s="28">
        <v>0.78</v>
      </c>
      <c r="I3484" s="28">
        <v>1</v>
      </c>
      <c r="J3484" s="29">
        <v>5.3819999999999996E-3</v>
      </c>
      <c r="K3484" s="28">
        <v>0.78</v>
      </c>
      <c r="L3484" s="28">
        <v>1</v>
      </c>
      <c r="M3484" s="29">
        <f t="shared" si="242"/>
        <v>5.3819999999999996E-3</v>
      </c>
      <c r="N3484" s="30">
        <v>0</v>
      </c>
      <c r="O3484" s="27">
        <v>85</v>
      </c>
      <c r="P3484" s="27">
        <v>8516</v>
      </c>
      <c r="Q3484" s="27" t="s">
        <v>2371</v>
      </c>
      <c r="R3484" s="31">
        <f>VLOOKUP(Q3484,[1]Страна!D$1:F$120,2,FALSE)</f>
        <v>0.03</v>
      </c>
      <c r="S3484" s="32" t="s">
        <v>28</v>
      </c>
      <c r="T3484" s="27" t="str">
        <f>VLOOKUP(S3484,[1]Страна!$A$2:$B$246,2,0)</f>
        <v>КИТАЙ</v>
      </c>
      <c r="W3484" s="34"/>
      <c r="X3484" s="35"/>
      <c r="Y3484" s="35"/>
      <c r="Z3484" s="36"/>
      <c r="AA3484" s="37"/>
      <c r="AB3484" s="38"/>
      <c r="AC3484" s="39"/>
    </row>
    <row r="3485" spans="1:29" ht="10.5" customHeight="1">
      <c r="A3485" s="25">
        <v>60980</v>
      </c>
      <c r="B3485" s="26" t="s">
        <v>4610</v>
      </c>
      <c r="C3485" s="27">
        <v>1</v>
      </c>
      <c r="D3485" s="27" t="s">
        <v>26</v>
      </c>
      <c r="E3485" s="28">
        <v>978</v>
      </c>
      <c r="F3485" s="28">
        <v>978</v>
      </c>
      <c r="G3485" s="28">
        <v>29.34</v>
      </c>
      <c r="H3485" s="28">
        <v>0.78</v>
      </c>
      <c r="I3485" s="28">
        <v>1</v>
      </c>
      <c r="J3485" s="29">
        <v>5.3819999999999996E-3</v>
      </c>
      <c r="K3485" s="28">
        <v>0.78</v>
      </c>
      <c r="L3485" s="28">
        <v>1</v>
      </c>
      <c r="M3485" s="29">
        <f t="shared" si="242"/>
        <v>5.3819999999999996E-3</v>
      </c>
      <c r="N3485" s="30">
        <v>0</v>
      </c>
      <c r="O3485" s="27">
        <v>85</v>
      </c>
      <c r="P3485" s="27">
        <v>8516</v>
      </c>
      <c r="Q3485" s="27" t="s">
        <v>2371</v>
      </c>
      <c r="R3485" s="31">
        <f>VLOOKUP(Q3485,[1]Страна!D$1:F$120,2,FALSE)</f>
        <v>0.03</v>
      </c>
      <c r="S3485" s="32" t="s">
        <v>28</v>
      </c>
      <c r="T3485" s="27" t="str">
        <f>VLOOKUP(S3485,[1]Страна!$A$2:$B$246,2,0)</f>
        <v>КИТАЙ</v>
      </c>
      <c r="W3485" s="34"/>
      <c r="X3485" s="35"/>
      <c r="Y3485" s="35"/>
      <c r="Z3485" s="36"/>
      <c r="AA3485" s="37"/>
      <c r="AB3485" s="38"/>
      <c r="AC3485" s="39"/>
    </row>
    <row r="3486" spans="1:29" ht="10.5" customHeight="1">
      <c r="A3486" s="25">
        <v>60982</v>
      </c>
      <c r="B3486" s="26" t="s">
        <v>4611</v>
      </c>
      <c r="C3486" s="27">
        <v>4</v>
      </c>
      <c r="D3486" s="27" t="s">
        <v>26</v>
      </c>
      <c r="E3486" s="28">
        <v>974</v>
      </c>
      <c r="F3486" s="28">
        <v>3896</v>
      </c>
      <c r="G3486" s="28">
        <v>116.88</v>
      </c>
      <c r="H3486" s="28">
        <v>0.78</v>
      </c>
      <c r="I3486" s="28">
        <v>1</v>
      </c>
      <c r="J3486" s="29">
        <v>3.0000000000000001E-3</v>
      </c>
      <c r="K3486" s="28">
        <v>3.12</v>
      </c>
      <c r="L3486" s="28">
        <v>4</v>
      </c>
      <c r="M3486" s="29">
        <f t="shared" si="242"/>
        <v>1.2E-2</v>
      </c>
      <c r="N3486" s="30">
        <v>0</v>
      </c>
      <c r="O3486" s="27">
        <v>85</v>
      </c>
      <c r="P3486" s="27">
        <v>8516</v>
      </c>
      <c r="Q3486" s="27" t="s">
        <v>2371</v>
      </c>
      <c r="R3486" s="31">
        <f>VLOOKUP(Q3486,[1]Страна!D$1:F$120,2,FALSE)</f>
        <v>0.03</v>
      </c>
      <c r="S3486" s="32" t="s">
        <v>28</v>
      </c>
      <c r="T3486" s="27" t="str">
        <f>VLOOKUP(S3486,[1]Страна!$A$2:$B$246,2,0)</f>
        <v>КИТАЙ</v>
      </c>
      <c r="W3486" s="34"/>
      <c r="X3486" s="35"/>
      <c r="Y3486" s="35"/>
      <c r="Z3486" s="36"/>
      <c r="AA3486" s="37"/>
      <c r="AB3486" s="38"/>
      <c r="AC3486" s="39"/>
    </row>
    <row r="3487" spans="1:29" ht="10.5" customHeight="1">
      <c r="A3487" s="25">
        <v>60981</v>
      </c>
      <c r="B3487" s="26" t="s">
        <v>4612</v>
      </c>
      <c r="C3487" s="27">
        <v>4</v>
      </c>
      <c r="D3487" s="27" t="s">
        <v>26</v>
      </c>
      <c r="E3487" s="28">
        <v>1063</v>
      </c>
      <c r="F3487" s="28">
        <v>4252</v>
      </c>
      <c r="G3487" s="28">
        <v>127.56</v>
      </c>
      <c r="H3487" s="28">
        <v>0.78</v>
      </c>
      <c r="I3487" s="28">
        <v>1</v>
      </c>
      <c r="J3487" s="29">
        <v>3.0000000000000001E-3</v>
      </c>
      <c r="K3487" s="28">
        <v>3.12</v>
      </c>
      <c r="L3487" s="28">
        <v>4</v>
      </c>
      <c r="M3487" s="29">
        <f t="shared" si="242"/>
        <v>1.2E-2</v>
      </c>
      <c r="N3487" s="30">
        <v>0</v>
      </c>
      <c r="O3487" s="27">
        <v>85</v>
      </c>
      <c r="P3487" s="27">
        <v>8516</v>
      </c>
      <c r="Q3487" s="27" t="s">
        <v>2371</v>
      </c>
      <c r="R3487" s="31">
        <f>VLOOKUP(Q3487,[1]Страна!D$1:F$120,2,FALSE)</f>
        <v>0.03</v>
      </c>
      <c r="S3487" s="32" t="s">
        <v>28</v>
      </c>
      <c r="T3487" s="27" t="str">
        <f>VLOOKUP(S3487,[1]Страна!$A$2:$B$246,2,0)</f>
        <v>КИТАЙ</v>
      </c>
      <c r="W3487" s="34"/>
      <c r="X3487" s="35"/>
      <c r="Y3487" s="35"/>
      <c r="Z3487" s="36"/>
      <c r="AA3487" s="37"/>
      <c r="AB3487" s="38"/>
      <c r="AC3487" s="39"/>
    </row>
    <row r="3488" spans="1:29" ht="10.5" customHeight="1">
      <c r="A3488" s="25">
        <v>58953</v>
      </c>
      <c r="B3488" s="26" t="s">
        <v>4613</v>
      </c>
      <c r="C3488" s="27">
        <v>1</v>
      </c>
      <c r="D3488" s="27" t="s">
        <v>26</v>
      </c>
      <c r="E3488" s="28">
        <v>1122</v>
      </c>
      <c r="F3488" s="28">
        <v>1122</v>
      </c>
      <c r="G3488" s="28">
        <v>33.659999999999997</v>
      </c>
      <c r="H3488" s="28">
        <v>1.3</v>
      </c>
      <c r="I3488" s="28">
        <v>1.5</v>
      </c>
      <c r="J3488" s="29">
        <v>5.6249999999999998E-3</v>
      </c>
      <c r="K3488" s="28">
        <v>1.3</v>
      </c>
      <c r="L3488" s="28">
        <v>1.5</v>
      </c>
      <c r="M3488" s="29">
        <f t="shared" si="242"/>
        <v>5.6249999999999998E-3</v>
      </c>
      <c r="N3488" s="30">
        <v>3838942983412</v>
      </c>
      <c r="O3488" s="27">
        <v>85</v>
      </c>
      <c r="P3488" s="27">
        <v>8516</v>
      </c>
      <c r="Q3488" s="27" t="s">
        <v>2371</v>
      </c>
      <c r="R3488" s="31">
        <f>VLOOKUP(Q3488,[1]Страна!D$1:F$120,2,FALSE)</f>
        <v>0.03</v>
      </c>
      <c r="S3488" s="32" t="s">
        <v>28</v>
      </c>
      <c r="T3488" s="27" t="str">
        <f>VLOOKUP(S3488,[1]Страна!$A$2:$B$246,2,0)</f>
        <v>КИТАЙ</v>
      </c>
      <c r="W3488" s="34"/>
      <c r="X3488" s="35"/>
      <c r="Y3488" s="35"/>
      <c r="Z3488" s="36"/>
      <c r="AA3488" s="37"/>
      <c r="AB3488" s="38"/>
      <c r="AC3488" s="39"/>
    </row>
    <row r="3489" spans="1:29" ht="10.5" customHeight="1">
      <c r="A3489" s="25">
        <v>104541</v>
      </c>
      <c r="B3489" s="26" t="s">
        <v>4614</v>
      </c>
      <c r="C3489" s="27">
        <v>1</v>
      </c>
      <c r="D3489" s="27" t="s">
        <v>26</v>
      </c>
      <c r="E3489" s="28">
        <v>1288</v>
      </c>
      <c r="F3489" s="28">
        <v>1288</v>
      </c>
      <c r="G3489" s="28">
        <v>38.64</v>
      </c>
      <c r="H3489" s="28">
        <v>2.8</v>
      </c>
      <c r="I3489" s="28">
        <v>3.2</v>
      </c>
      <c r="J3489" s="29">
        <v>7.3920000000000001E-3</v>
      </c>
      <c r="K3489" s="28">
        <v>2.8</v>
      </c>
      <c r="L3489" s="28">
        <v>3.2</v>
      </c>
      <c r="M3489" s="29">
        <f t="shared" si="242"/>
        <v>7.3920000000000001E-3</v>
      </c>
      <c r="N3489" s="30">
        <v>3838942983429</v>
      </c>
      <c r="O3489" s="27">
        <v>85</v>
      </c>
      <c r="P3489" s="27">
        <v>8516</v>
      </c>
      <c r="Q3489" s="27" t="s">
        <v>2371</v>
      </c>
      <c r="R3489" s="31">
        <f>VLOOKUP(Q3489,[1]Страна!D$1:F$120,2,FALSE)</f>
        <v>0.03</v>
      </c>
      <c r="S3489" s="32" t="s">
        <v>28</v>
      </c>
      <c r="T3489" s="27" t="str">
        <f>VLOOKUP(S3489,[1]Страна!$A$2:$B$246,2,0)</f>
        <v>КИТАЙ</v>
      </c>
      <c r="W3489" s="34"/>
      <c r="X3489" s="35"/>
      <c r="Y3489" s="35"/>
      <c r="Z3489" s="36"/>
      <c r="AA3489" s="37"/>
      <c r="AB3489" s="38"/>
      <c r="AC3489" s="39"/>
    </row>
    <row r="3490" spans="1:29" ht="10.5" customHeight="1">
      <c r="A3490" s="25">
        <v>104542</v>
      </c>
      <c r="B3490" s="26" t="s">
        <v>4615</v>
      </c>
      <c r="C3490" s="27">
        <v>2</v>
      </c>
      <c r="D3490" s="27" t="s">
        <v>26</v>
      </c>
      <c r="E3490" s="28">
        <v>1420</v>
      </c>
      <c r="F3490" s="28">
        <v>2840</v>
      </c>
      <c r="G3490" s="28">
        <v>85.2</v>
      </c>
      <c r="H3490" s="28">
        <v>1.1000000000000001</v>
      </c>
      <c r="I3490" s="28">
        <v>1.4</v>
      </c>
      <c r="J3490" s="29">
        <v>6.7499999999999999E-3</v>
      </c>
      <c r="K3490" s="28">
        <v>2.2000000000000002</v>
      </c>
      <c r="L3490" s="28">
        <v>2.8</v>
      </c>
      <c r="M3490" s="29">
        <f t="shared" si="242"/>
        <v>1.35E-2</v>
      </c>
      <c r="N3490" s="30">
        <v>3838942983450</v>
      </c>
      <c r="O3490" s="27">
        <v>85</v>
      </c>
      <c r="P3490" s="27">
        <v>8516</v>
      </c>
      <c r="Q3490" s="27" t="s">
        <v>2371</v>
      </c>
      <c r="R3490" s="31">
        <f>VLOOKUP(Q3490,[1]Страна!D$1:F$120,2,FALSE)</f>
        <v>0.03</v>
      </c>
      <c r="S3490" s="32" t="s">
        <v>28</v>
      </c>
      <c r="T3490" s="27" t="str">
        <f>VLOOKUP(S3490,[1]Страна!$A$2:$B$246,2,0)</f>
        <v>КИТАЙ</v>
      </c>
      <c r="W3490" s="34"/>
      <c r="X3490" s="35"/>
      <c r="Y3490" s="35"/>
      <c r="Z3490" s="36"/>
      <c r="AA3490" s="37"/>
      <c r="AB3490" s="38"/>
      <c r="AC3490" s="39"/>
    </row>
    <row r="3491" spans="1:29" ht="10.5" customHeight="1">
      <c r="A3491" s="41">
        <v>233596</v>
      </c>
      <c r="B3491" s="42" t="s">
        <v>4616</v>
      </c>
      <c r="C3491" s="43">
        <v>3</v>
      </c>
      <c r="D3491" s="44" t="s">
        <v>26</v>
      </c>
      <c r="E3491" s="45">
        <v>1370</v>
      </c>
      <c r="F3491" s="45">
        <v>4110</v>
      </c>
      <c r="G3491" s="46">
        <v>123.3</v>
      </c>
      <c r="H3491" s="46">
        <v>1.8</v>
      </c>
      <c r="I3491" s="46">
        <v>2.5</v>
      </c>
      <c r="J3491" s="47">
        <v>7.5100000000000002E-3</v>
      </c>
      <c r="K3491" s="46">
        <v>5.4</v>
      </c>
      <c r="L3491" s="46">
        <v>7.5</v>
      </c>
      <c r="M3491" s="47">
        <v>2.2530000000000001E-2</v>
      </c>
      <c r="N3491" s="48" t="s">
        <v>4617</v>
      </c>
      <c r="O3491" s="49">
        <v>85</v>
      </c>
      <c r="P3491" s="49">
        <v>8516</v>
      </c>
      <c r="Q3491" s="49" t="s">
        <v>2371</v>
      </c>
      <c r="R3491" s="50">
        <v>0.03</v>
      </c>
      <c r="S3491" s="51" t="s">
        <v>28</v>
      </c>
      <c r="T3491" s="27" t="str">
        <f>VLOOKUP(S3491,[1]Страна!$A$2:$B$246,2,0)</f>
        <v>КИТАЙ</v>
      </c>
      <c r="W3491" s="34"/>
      <c r="X3491" s="35"/>
      <c r="Y3491" s="35"/>
      <c r="Z3491" s="36"/>
      <c r="AA3491" s="37"/>
      <c r="AB3491" s="38"/>
      <c r="AC3491" s="39"/>
    </row>
    <row r="3492" spans="1:29" ht="10.5" customHeight="1">
      <c r="A3492" s="25">
        <v>104543</v>
      </c>
      <c r="B3492" s="26" t="s">
        <v>4618</v>
      </c>
      <c r="C3492" s="27">
        <v>1</v>
      </c>
      <c r="D3492" s="27" t="s">
        <v>26</v>
      </c>
      <c r="E3492" s="28">
        <v>1745</v>
      </c>
      <c r="F3492" s="28">
        <v>1745</v>
      </c>
      <c r="G3492" s="28">
        <v>52.35</v>
      </c>
      <c r="H3492" s="28">
        <v>1.8</v>
      </c>
      <c r="I3492" s="28">
        <v>2</v>
      </c>
      <c r="J3492" s="29">
        <v>6.1440000000000002E-3</v>
      </c>
      <c r="K3492" s="28">
        <v>1.8</v>
      </c>
      <c r="L3492" s="28">
        <v>2</v>
      </c>
      <c r="M3492" s="29">
        <v>6.1440000000000002E-3</v>
      </c>
      <c r="N3492" s="30" t="s">
        <v>4619</v>
      </c>
      <c r="O3492" s="27">
        <v>85</v>
      </c>
      <c r="P3492" s="27">
        <v>8516</v>
      </c>
      <c r="Q3492" s="27" t="s">
        <v>2371</v>
      </c>
      <c r="R3492" s="31">
        <f>VLOOKUP(Q3492,[1]Страна!D$1:F$120,2,FALSE)</f>
        <v>0.03</v>
      </c>
      <c r="S3492" s="32" t="s">
        <v>28</v>
      </c>
      <c r="T3492" s="27" t="str">
        <f>VLOOKUP(S3492,[1]Страна!$A$2:$B$246,2,0)</f>
        <v>КИТАЙ</v>
      </c>
      <c r="W3492" s="34"/>
      <c r="X3492" s="35"/>
      <c r="Y3492" s="35"/>
      <c r="Z3492" s="36"/>
      <c r="AA3492" s="37"/>
      <c r="AB3492" s="38"/>
      <c r="AC3492" s="39"/>
    </row>
    <row r="3493" spans="1:29" ht="10.5" customHeight="1">
      <c r="A3493" s="25">
        <v>104544</v>
      </c>
      <c r="B3493" s="26" t="s">
        <v>4620</v>
      </c>
      <c r="C3493" s="27">
        <v>2</v>
      </c>
      <c r="D3493" s="27" t="s">
        <v>26</v>
      </c>
      <c r="E3493" s="28">
        <v>2134</v>
      </c>
      <c r="F3493" s="28">
        <v>4268</v>
      </c>
      <c r="G3493" s="28">
        <v>128.04</v>
      </c>
      <c r="H3493" s="28">
        <v>1.8</v>
      </c>
      <c r="I3493" s="28">
        <v>2</v>
      </c>
      <c r="J3493" s="29">
        <v>5.7600000000000004E-3</v>
      </c>
      <c r="K3493" s="28">
        <v>3.6</v>
      </c>
      <c r="L3493" s="28">
        <v>4</v>
      </c>
      <c r="M3493" s="29">
        <f>C3493*J3493</f>
        <v>1.1520000000000001E-2</v>
      </c>
      <c r="N3493" s="30">
        <v>3838942983467</v>
      </c>
      <c r="O3493" s="27">
        <v>85</v>
      </c>
      <c r="P3493" s="27">
        <v>8516</v>
      </c>
      <c r="Q3493" s="27" t="s">
        <v>2371</v>
      </c>
      <c r="R3493" s="31">
        <f>VLOOKUP(Q3493,[1]Страна!D$1:F$120,2,FALSE)</f>
        <v>0.03</v>
      </c>
      <c r="S3493" s="32" t="s">
        <v>28</v>
      </c>
      <c r="T3493" s="27" t="str">
        <f>VLOOKUP(S3493,[1]Страна!$A$2:$B$246,2,0)</f>
        <v>КИТАЙ</v>
      </c>
      <c r="W3493" s="40"/>
      <c r="X3493" s="35"/>
      <c r="Y3493" s="35"/>
      <c r="Z3493" s="36"/>
      <c r="AA3493" s="37"/>
      <c r="AB3493" s="38"/>
      <c r="AC3493" s="39"/>
    </row>
    <row r="3494" spans="1:29" ht="10.5" customHeight="1">
      <c r="A3494" s="25">
        <v>183731</v>
      </c>
      <c r="B3494" s="26" t="s">
        <v>4621</v>
      </c>
      <c r="C3494" s="27">
        <v>1</v>
      </c>
      <c r="D3494" s="27" t="s">
        <v>26</v>
      </c>
      <c r="E3494" s="28">
        <v>2527</v>
      </c>
      <c r="F3494" s="28">
        <v>2527</v>
      </c>
      <c r="G3494" s="28">
        <v>75.81</v>
      </c>
      <c r="H3494" s="28">
        <v>2.8</v>
      </c>
      <c r="I3494" s="28">
        <v>3.2</v>
      </c>
      <c r="J3494" s="29">
        <v>9.5999999999999992E-3</v>
      </c>
      <c r="K3494" s="28">
        <v>2.8</v>
      </c>
      <c r="L3494" s="28">
        <v>3.2</v>
      </c>
      <c r="M3494" s="29">
        <f>C3494*J3494</f>
        <v>9.5999999999999992E-3</v>
      </c>
      <c r="N3494" s="30">
        <v>0</v>
      </c>
      <c r="O3494" s="27">
        <v>85</v>
      </c>
      <c r="P3494" s="27">
        <v>8516</v>
      </c>
      <c r="Q3494" s="27" t="s">
        <v>2371</v>
      </c>
      <c r="R3494" s="31">
        <f>VLOOKUP(Q3494,[1]Страна!D$1:F$120,2,FALSE)</f>
        <v>0.03</v>
      </c>
      <c r="S3494" s="32" t="s">
        <v>28</v>
      </c>
      <c r="T3494" s="27" t="str">
        <f>VLOOKUP(S3494,[1]Страна!$A$2:$B$246,2,0)</f>
        <v>КИТАЙ</v>
      </c>
      <c r="W3494" s="34"/>
      <c r="X3494" s="35"/>
      <c r="Y3494" s="35"/>
      <c r="Z3494" s="36"/>
      <c r="AA3494" s="37"/>
      <c r="AB3494" s="38"/>
      <c r="AC3494" s="39"/>
    </row>
    <row r="3495" spans="1:29" ht="10.5" customHeight="1">
      <c r="A3495" s="25" t="s">
        <v>4622</v>
      </c>
      <c r="B3495" s="26" t="s">
        <v>4623</v>
      </c>
      <c r="C3495" s="27">
        <v>20</v>
      </c>
      <c r="D3495" s="27" t="s">
        <v>26</v>
      </c>
      <c r="E3495" s="28"/>
      <c r="F3495" s="28"/>
      <c r="G3495" s="28"/>
      <c r="H3495" s="28">
        <v>1.1499999999999999</v>
      </c>
      <c r="I3495" s="28">
        <v>1.3</v>
      </c>
      <c r="J3495" s="29">
        <v>7.0699999999999999E-3</v>
      </c>
      <c r="K3495" s="28">
        <f t="shared" ref="K3495:K3502" si="243">H3495*C3495</f>
        <v>23</v>
      </c>
      <c r="L3495" s="28">
        <f t="shared" ref="L3495:L3502" si="244">I3495*C3495</f>
        <v>26</v>
      </c>
      <c r="M3495" s="29">
        <f t="shared" ref="M3495:M3502" si="245">J3495*C3495</f>
        <v>0.1414</v>
      </c>
      <c r="N3495" s="30"/>
      <c r="O3495" s="27">
        <v>85</v>
      </c>
      <c r="P3495" s="27">
        <v>8516</v>
      </c>
      <c r="Q3495" s="27" t="s">
        <v>2371</v>
      </c>
      <c r="R3495" s="31">
        <f>VLOOKUP(Q3495,[1]Страна!D$1:F$120,2,FALSE)</f>
        <v>0.03</v>
      </c>
      <c r="S3495" s="32" t="s">
        <v>28</v>
      </c>
      <c r="T3495" s="27" t="str">
        <f>VLOOKUP(S3495,[1]Страна!$A$2:$B$246,2,0)</f>
        <v>КИТАЙ</v>
      </c>
      <c r="W3495" s="34"/>
      <c r="X3495" s="35"/>
      <c r="Y3495" s="35"/>
      <c r="Z3495" s="36"/>
      <c r="AA3495" s="37"/>
      <c r="AB3495" s="38"/>
      <c r="AC3495" s="39"/>
    </row>
    <row r="3496" spans="1:29" ht="10.5" customHeight="1">
      <c r="A3496" s="25" t="s">
        <v>4624</v>
      </c>
      <c r="B3496" s="26" t="s">
        <v>4625</v>
      </c>
      <c r="C3496" s="27">
        <v>10</v>
      </c>
      <c r="D3496" s="27" t="s">
        <v>26</v>
      </c>
      <c r="E3496" s="28"/>
      <c r="F3496" s="28"/>
      <c r="G3496" s="28"/>
      <c r="H3496" s="28">
        <v>1.2</v>
      </c>
      <c r="I3496" s="28">
        <v>1.3</v>
      </c>
      <c r="J3496" s="29">
        <v>7.0699999999999999E-3</v>
      </c>
      <c r="K3496" s="28">
        <f t="shared" si="243"/>
        <v>12</v>
      </c>
      <c r="L3496" s="28">
        <f t="shared" si="244"/>
        <v>13</v>
      </c>
      <c r="M3496" s="29">
        <f t="shared" si="245"/>
        <v>7.0699999999999999E-2</v>
      </c>
      <c r="N3496" s="30"/>
      <c r="O3496" s="27">
        <v>85</v>
      </c>
      <c r="P3496" s="27">
        <v>8516</v>
      </c>
      <c r="Q3496" s="27" t="s">
        <v>2371</v>
      </c>
      <c r="R3496" s="31">
        <f>VLOOKUP(Q3496,[1]Страна!D$1:F$120,2,FALSE)</f>
        <v>0.03</v>
      </c>
      <c r="S3496" s="32" t="s">
        <v>28</v>
      </c>
      <c r="T3496" s="27" t="str">
        <f>VLOOKUP(S3496,[1]Страна!$A$2:$B$246,2,0)</f>
        <v>КИТАЙ</v>
      </c>
      <c r="W3496" s="34"/>
      <c r="X3496" s="35"/>
      <c r="Y3496" s="35"/>
      <c r="Z3496" s="36"/>
      <c r="AA3496" s="37"/>
      <c r="AB3496" s="38"/>
      <c r="AC3496" s="39"/>
    </row>
    <row r="3497" spans="1:29" ht="10.5" customHeight="1">
      <c r="A3497" s="25" t="s">
        <v>4626</v>
      </c>
      <c r="B3497" s="26" t="s">
        <v>4627</v>
      </c>
      <c r="C3497" s="27">
        <v>40</v>
      </c>
      <c r="D3497" s="27" t="s">
        <v>26</v>
      </c>
      <c r="E3497" s="28"/>
      <c r="F3497" s="28"/>
      <c r="G3497" s="28"/>
      <c r="H3497" s="28">
        <v>1.1499999999999999</v>
      </c>
      <c r="I3497" s="28">
        <v>1.3</v>
      </c>
      <c r="J3497" s="29">
        <v>7.0699999999999999E-3</v>
      </c>
      <c r="K3497" s="28">
        <f t="shared" si="243"/>
        <v>46</v>
      </c>
      <c r="L3497" s="28">
        <f t="shared" si="244"/>
        <v>52</v>
      </c>
      <c r="M3497" s="29">
        <f t="shared" si="245"/>
        <v>0.2828</v>
      </c>
      <c r="N3497" s="30"/>
      <c r="O3497" s="27">
        <v>85</v>
      </c>
      <c r="P3497" s="27">
        <v>8516</v>
      </c>
      <c r="Q3497" s="27" t="s">
        <v>2371</v>
      </c>
      <c r="R3497" s="31">
        <f>VLOOKUP(Q3497,[1]Страна!D$1:F$120,2,FALSE)</f>
        <v>0.03</v>
      </c>
      <c r="S3497" s="32" t="s">
        <v>28</v>
      </c>
      <c r="T3497" s="27" t="str">
        <f>VLOOKUP(S3497,[1]Страна!$A$2:$B$246,2,0)</f>
        <v>КИТАЙ</v>
      </c>
      <c r="W3497" s="34"/>
      <c r="X3497" s="35"/>
      <c r="Y3497" s="35"/>
      <c r="Z3497" s="36"/>
      <c r="AA3497" s="37"/>
      <c r="AB3497" s="38"/>
      <c r="AC3497" s="39"/>
    </row>
    <row r="3498" spans="1:29" ht="10.5" customHeight="1">
      <c r="A3498" s="25" t="s">
        <v>4628</v>
      </c>
      <c r="B3498" s="26" t="s">
        <v>4629</v>
      </c>
      <c r="C3498" s="27">
        <v>10</v>
      </c>
      <c r="D3498" s="27" t="s">
        <v>26</v>
      </c>
      <c r="E3498" s="28"/>
      <c r="F3498" s="28"/>
      <c r="G3498" s="28"/>
      <c r="H3498" s="28">
        <v>1.2</v>
      </c>
      <c r="I3498" s="28">
        <v>1.3</v>
      </c>
      <c r="J3498" s="29">
        <v>7.0699999999999999E-3</v>
      </c>
      <c r="K3498" s="28">
        <f t="shared" si="243"/>
        <v>12</v>
      </c>
      <c r="L3498" s="28">
        <f t="shared" si="244"/>
        <v>13</v>
      </c>
      <c r="M3498" s="29">
        <f t="shared" si="245"/>
        <v>7.0699999999999999E-2</v>
      </c>
      <c r="N3498" s="30"/>
      <c r="O3498" s="27">
        <v>85</v>
      </c>
      <c r="P3498" s="27">
        <v>8516</v>
      </c>
      <c r="Q3498" s="27" t="s">
        <v>2371</v>
      </c>
      <c r="R3498" s="31">
        <f>VLOOKUP(Q3498,[1]Страна!D$1:F$120,2,FALSE)</f>
        <v>0.03</v>
      </c>
      <c r="S3498" s="32" t="s">
        <v>28</v>
      </c>
      <c r="T3498" s="27" t="str">
        <f>VLOOKUP(S3498,[1]Страна!$A$2:$B$246,2,0)</f>
        <v>КИТАЙ</v>
      </c>
      <c r="W3498" s="34"/>
      <c r="X3498" s="35"/>
      <c r="Y3498" s="35"/>
      <c r="Z3498" s="36"/>
      <c r="AA3498" s="37"/>
      <c r="AB3498" s="38"/>
      <c r="AC3498" s="39"/>
    </row>
    <row r="3499" spans="1:29" ht="10.5" customHeight="1">
      <c r="A3499" s="25" t="s">
        <v>4630</v>
      </c>
      <c r="B3499" s="26" t="s">
        <v>4631</v>
      </c>
      <c r="C3499" s="27">
        <v>15</v>
      </c>
      <c r="D3499" s="27" t="s">
        <v>26</v>
      </c>
      <c r="E3499" s="28"/>
      <c r="F3499" s="28"/>
      <c r="G3499" s="28"/>
      <c r="H3499" s="28">
        <v>1.2</v>
      </c>
      <c r="I3499" s="28">
        <v>1.3</v>
      </c>
      <c r="J3499" s="29">
        <v>7.0699999999999999E-3</v>
      </c>
      <c r="K3499" s="28">
        <f t="shared" si="243"/>
        <v>18</v>
      </c>
      <c r="L3499" s="28">
        <f t="shared" si="244"/>
        <v>19.5</v>
      </c>
      <c r="M3499" s="29">
        <f t="shared" si="245"/>
        <v>0.10605000000000001</v>
      </c>
      <c r="N3499" s="30"/>
      <c r="O3499" s="27">
        <v>85</v>
      </c>
      <c r="P3499" s="27">
        <v>8516</v>
      </c>
      <c r="Q3499" s="27" t="s">
        <v>2371</v>
      </c>
      <c r="R3499" s="31">
        <f>VLOOKUP(Q3499,[1]Страна!D$1:F$120,2,FALSE)</f>
        <v>0.03</v>
      </c>
      <c r="S3499" s="32" t="s">
        <v>28</v>
      </c>
      <c r="T3499" s="27" t="str">
        <f>VLOOKUP(S3499,[1]Страна!$A$2:$B$246,2,0)</f>
        <v>КИТАЙ</v>
      </c>
      <c r="W3499" s="34"/>
      <c r="X3499" s="35"/>
      <c r="Y3499" s="35"/>
      <c r="Z3499" s="36"/>
      <c r="AA3499" s="37"/>
      <c r="AB3499" s="38"/>
      <c r="AC3499" s="39"/>
    </row>
    <row r="3500" spans="1:29" ht="10.5" customHeight="1">
      <c r="A3500" s="25" t="s">
        <v>4632</v>
      </c>
      <c r="B3500" s="26" t="s">
        <v>4633</v>
      </c>
      <c r="C3500" s="27">
        <v>30</v>
      </c>
      <c r="D3500" s="27" t="s">
        <v>26</v>
      </c>
      <c r="E3500" s="28"/>
      <c r="F3500" s="28"/>
      <c r="G3500" s="28"/>
      <c r="H3500" s="28">
        <v>1.1000000000000001</v>
      </c>
      <c r="I3500" s="28">
        <v>1.3</v>
      </c>
      <c r="J3500" s="29">
        <v>7.0699999999999999E-3</v>
      </c>
      <c r="K3500" s="28">
        <f t="shared" si="243"/>
        <v>33</v>
      </c>
      <c r="L3500" s="28">
        <f t="shared" si="244"/>
        <v>39</v>
      </c>
      <c r="M3500" s="29">
        <f t="shared" si="245"/>
        <v>0.21210000000000001</v>
      </c>
      <c r="N3500" s="30"/>
      <c r="O3500" s="27">
        <v>85</v>
      </c>
      <c r="P3500" s="27">
        <v>8516</v>
      </c>
      <c r="Q3500" s="27" t="s">
        <v>2371</v>
      </c>
      <c r="R3500" s="31">
        <f>VLOOKUP(Q3500,[1]Страна!D$1:F$120,2,FALSE)</f>
        <v>0.03</v>
      </c>
      <c r="S3500" s="32" t="s">
        <v>28</v>
      </c>
      <c r="T3500" s="27" t="str">
        <f>VLOOKUP(S3500,[1]Страна!$A$2:$B$246,2,0)</f>
        <v>КИТАЙ</v>
      </c>
      <c r="W3500" s="34"/>
      <c r="X3500" s="35"/>
      <c r="Y3500" s="35"/>
      <c r="Z3500" s="36"/>
      <c r="AA3500" s="37"/>
      <c r="AB3500" s="38"/>
      <c r="AC3500" s="39"/>
    </row>
    <row r="3501" spans="1:29" ht="10.5" customHeight="1">
      <c r="A3501" s="25" t="s">
        <v>4634</v>
      </c>
      <c r="B3501" s="26" t="s">
        <v>4635</v>
      </c>
      <c r="C3501" s="27">
        <v>10</v>
      </c>
      <c r="D3501" s="27" t="s">
        <v>26</v>
      </c>
      <c r="E3501" s="28"/>
      <c r="F3501" s="28"/>
      <c r="G3501" s="28"/>
      <c r="H3501" s="28">
        <v>1.6</v>
      </c>
      <c r="I3501" s="28">
        <v>1.8</v>
      </c>
      <c r="J3501" s="29">
        <v>7.0699999999999999E-3</v>
      </c>
      <c r="K3501" s="28">
        <f t="shared" si="243"/>
        <v>16</v>
      </c>
      <c r="L3501" s="28">
        <f t="shared" si="244"/>
        <v>18</v>
      </c>
      <c r="M3501" s="29">
        <f t="shared" si="245"/>
        <v>7.0699999999999999E-2</v>
      </c>
      <c r="N3501" s="30"/>
      <c r="O3501" s="27">
        <v>85</v>
      </c>
      <c r="P3501" s="27">
        <v>8516</v>
      </c>
      <c r="Q3501" s="27" t="s">
        <v>2371</v>
      </c>
      <c r="R3501" s="31">
        <f>VLOOKUP(Q3501,[1]Страна!D$1:F$120,2,FALSE)</f>
        <v>0.03</v>
      </c>
      <c r="S3501" s="32" t="s">
        <v>28</v>
      </c>
      <c r="T3501" s="27" t="str">
        <f>VLOOKUP(S3501,[1]Страна!$A$2:$B$246,2,0)</f>
        <v>КИТАЙ</v>
      </c>
      <c r="W3501" s="34"/>
      <c r="X3501" s="35"/>
      <c r="Y3501" s="35"/>
      <c r="Z3501" s="36"/>
      <c r="AA3501" s="37"/>
      <c r="AB3501" s="38"/>
      <c r="AC3501" s="39"/>
    </row>
    <row r="3502" spans="1:29" ht="10.5" customHeight="1">
      <c r="A3502" s="25" t="s">
        <v>4636</v>
      </c>
      <c r="B3502" s="26" t="s">
        <v>4637</v>
      </c>
      <c r="C3502" s="27">
        <v>10</v>
      </c>
      <c r="D3502" s="27" t="s">
        <v>26</v>
      </c>
      <c r="E3502" s="28"/>
      <c r="F3502" s="28"/>
      <c r="G3502" s="28"/>
      <c r="H3502" s="28">
        <v>2</v>
      </c>
      <c r="I3502" s="28">
        <v>2.2000000000000002</v>
      </c>
      <c r="J3502" s="29">
        <v>7.0699999999999999E-3</v>
      </c>
      <c r="K3502" s="28">
        <f t="shared" si="243"/>
        <v>20</v>
      </c>
      <c r="L3502" s="28">
        <f t="shared" si="244"/>
        <v>22</v>
      </c>
      <c r="M3502" s="29">
        <f t="shared" si="245"/>
        <v>7.0699999999999999E-2</v>
      </c>
      <c r="N3502" s="30"/>
      <c r="O3502" s="27">
        <v>85</v>
      </c>
      <c r="P3502" s="27">
        <v>8516</v>
      </c>
      <c r="Q3502" s="27" t="s">
        <v>2371</v>
      </c>
      <c r="R3502" s="31">
        <f>VLOOKUP(Q3502,[1]Страна!D$1:F$120,2,FALSE)</f>
        <v>0.03</v>
      </c>
      <c r="S3502" s="32" t="s">
        <v>28</v>
      </c>
      <c r="T3502" s="27" t="str">
        <f>VLOOKUP(S3502,[1]Страна!$A$2:$B$246,2,0)</f>
        <v>КИТАЙ</v>
      </c>
      <c r="W3502" s="34"/>
      <c r="X3502" s="35"/>
      <c r="Y3502" s="35"/>
      <c r="Z3502" s="36"/>
      <c r="AA3502" s="37"/>
      <c r="AB3502" s="38"/>
      <c r="AC3502" s="39"/>
    </row>
    <row r="3503" spans="1:29" ht="10.5" customHeight="1">
      <c r="A3503" s="25" t="s">
        <v>4638</v>
      </c>
      <c r="B3503" s="26" t="s">
        <v>4639</v>
      </c>
      <c r="C3503" s="27">
        <v>15</v>
      </c>
      <c r="D3503" s="27" t="s">
        <v>220</v>
      </c>
      <c r="E3503" s="28">
        <v>34</v>
      </c>
      <c r="F3503" s="28">
        <v>510</v>
      </c>
      <c r="G3503" s="28">
        <v>15.299999999999999</v>
      </c>
      <c r="H3503" s="28">
        <v>0.9</v>
      </c>
      <c r="I3503" s="28">
        <v>1.24</v>
      </c>
      <c r="J3503" s="29">
        <v>5.3819999999999996E-3</v>
      </c>
      <c r="K3503" s="28"/>
      <c r="L3503" s="28"/>
      <c r="M3503" s="29">
        <f t="shared" ref="M3503:M3514" si="246">C3503*J3503</f>
        <v>8.0729999999999996E-2</v>
      </c>
      <c r="N3503" s="30"/>
      <c r="O3503" s="27">
        <v>85</v>
      </c>
      <c r="P3503" s="27">
        <v>8516</v>
      </c>
      <c r="Q3503" s="27" t="s">
        <v>2371</v>
      </c>
      <c r="R3503" s="31">
        <f>VLOOKUP(Q3503,[1]Страна!D$1:F$120,2,FALSE)</f>
        <v>0.03</v>
      </c>
      <c r="S3503" s="32" t="s">
        <v>28</v>
      </c>
      <c r="T3503" s="27" t="str">
        <f>VLOOKUP(S3503,[1]Страна!$A$2:$B$246,2,0)</f>
        <v>КИТАЙ</v>
      </c>
      <c r="W3503" s="34"/>
      <c r="X3503" s="35"/>
      <c r="Y3503" s="35"/>
      <c r="Z3503" s="36"/>
      <c r="AA3503" s="37"/>
      <c r="AB3503" s="38"/>
      <c r="AC3503" s="39"/>
    </row>
    <row r="3504" spans="1:29" ht="10.5" customHeight="1">
      <c r="A3504" s="25" t="s">
        <v>4640</v>
      </c>
      <c r="B3504" s="26" t="s">
        <v>4641</v>
      </c>
      <c r="C3504" s="27">
        <v>5</v>
      </c>
      <c r="D3504" s="27" t="s">
        <v>220</v>
      </c>
      <c r="E3504" s="28">
        <v>43</v>
      </c>
      <c r="F3504" s="28">
        <v>215</v>
      </c>
      <c r="G3504" s="28">
        <v>6.45</v>
      </c>
      <c r="H3504" s="28">
        <v>1.2</v>
      </c>
      <c r="I3504" s="28">
        <v>1.44</v>
      </c>
      <c r="J3504" s="29">
        <v>5.3819999999999996E-3</v>
      </c>
      <c r="K3504" s="28"/>
      <c r="L3504" s="28"/>
      <c r="M3504" s="29">
        <f t="shared" si="246"/>
        <v>2.6909999999999996E-2</v>
      </c>
      <c r="N3504" s="30"/>
      <c r="O3504" s="27">
        <v>85</v>
      </c>
      <c r="P3504" s="27">
        <v>8516</v>
      </c>
      <c r="Q3504" s="27" t="s">
        <v>2371</v>
      </c>
      <c r="R3504" s="31">
        <f>VLOOKUP(Q3504,[1]Страна!D$1:F$120,2,FALSE)</f>
        <v>0.03</v>
      </c>
      <c r="S3504" s="32" t="s">
        <v>39</v>
      </c>
      <c r="T3504" s="27" t="str">
        <f>VLOOKUP(S3504,[1]Страна!$A$2:$B$246,2,0)</f>
        <v>ИНДОНЕЗИЯ</v>
      </c>
      <c r="W3504" s="34"/>
      <c r="X3504" s="35"/>
      <c r="Y3504" s="35"/>
      <c r="Z3504" s="36"/>
      <c r="AA3504" s="37"/>
      <c r="AB3504" s="38"/>
      <c r="AC3504" s="39"/>
    </row>
    <row r="3505" spans="1:29" ht="10.5" customHeight="1">
      <c r="A3505" s="25" t="s">
        <v>4642</v>
      </c>
      <c r="B3505" s="26" t="s">
        <v>4643</v>
      </c>
      <c r="C3505" s="27"/>
      <c r="D3505" s="27"/>
      <c r="E3505" s="28"/>
      <c r="F3505" s="28"/>
      <c r="G3505" s="28"/>
      <c r="H3505" s="28">
        <v>1.2</v>
      </c>
      <c r="I3505" s="28">
        <v>1.44</v>
      </c>
      <c r="J3505" s="29">
        <v>5.3819999999999996E-3</v>
      </c>
      <c r="K3505" s="28"/>
      <c r="L3505" s="28"/>
      <c r="M3505" s="29">
        <f t="shared" si="246"/>
        <v>0</v>
      </c>
      <c r="N3505" s="30"/>
      <c r="O3505" s="27"/>
      <c r="P3505" s="27"/>
      <c r="Q3505" s="27" t="s">
        <v>2371</v>
      </c>
      <c r="R3505" s="31">
        <f>VLOOKUP(Q3505,[1]Страна!D$1:F$120,2,FALSE)</f>
        <v>0.03</v>
      </c>
      <c r="S3505" s="32" t="s">
        <v>39</v>
      </c>
      <c r="T3505" s="27" t="str">
        <f>VLOOKUP(S3505,[1]Страна!$A$2:$B$246,2,0)</f>
        <v>ИНДОНЕЗИЯ</v>
      </c>
      <c r="W3505" s="34"/>
      <c r="X3505" s="35"/>
      <c r="Y3505" s="35"/>
      <c r="Z3505" s="36"/>
      <c r="AA3505" s="37"/>
      <c r="AB3505" s="38"/>
      <c r="AC3505" s="39"/>
    </row>
    <row r="3506" spans="1:29" ht="10.5" customHeight="1">
      <c r="A3506" s="25" t="s">
        <v>4644</v>
      </c>
      <c r="B3506" s="26" t="s">
        <v>4645</v>
      </c>
      <c r="C3506" s="27">
        <v>39</v>
      </c>
      <c r="D3506" s="27"/>
      <c r="E3506" s="28">
        <v>40</v>
      </c>
      <c r="F3506" s="28">
        <v>1560</v>
      </c>
      <c r="G3506" s="28">
        <v>46.8</v>
      </c>
      <c r="H3506" s="28">
        <v>1.1000000000000001</v>
      </c>
      <c r="I3506" s="28">
        <v>1.2</v>
      </c>
      <c r="J3506" s="29">
        <v>5.3819999999999996E-3</v>
      </c>
      <c r="K3506" s="28"/>
      <c r="L3506" s="28"/>
      <c r="M3506" s="29">
        <f t="shared" si="246"/>
        <v>0.20989799999999997</v>
      </c>
      <c r="N3506" s="30"/>
      <c r="O3506" s="27">
        <v>85</v>
      </c>
      <c r="P3506" s="27">
        <v>8516</v>
      </c>
      <c r="Q3506" s="27" t="s">
        <v>2371</v>
      </c>
      <c r="R3506" s="31">
        <f>VLOOKUP(Q3506,[1]Страна!D$1:F$120,2,FALSE)</f>
        <v>0.03</v>
      </c>
      <c r="S3506" s="32" t="s">
        <v>39</v>
      </c>
      <c r="T3506" s="27" t="str">
        <f>VLOOKUP(S3506,[1]Страна!$A$2:$B$246,2,0)</f>
        <v>ИНДОНЕЗИЯ</v>
      </c>
      <c r="W3506" s="34"/>
      <c r="X3506" s="35"/>
      <c r="Y3506" s="35"/>
      <c r="Z3506" s="36"/>
      <c r="AA3506" s="37"/>
      <c r="AB3506" s="38"/>
      <c r="AC3506" s="39"/>
    </row>
    <row r="3507" spans="1:29" ht="10.5" customHeight="1">
      <c r="A3507" s="25" t="s">
        <v>4646</v>
      </c>
      <c r="B3507" s="26" t="s">
        <v>4647</v>
      </c>
      <c r="C3507" s="27">
        <v>18</v>
      </c>
      <c r="D3507" s="27" t="s">
        <v>220</v>
      </c>
      <c r="E3507" s="28">
        <v>45</v>
      </c>
      <c r="F3507" s="28">
        <v>810</v>
      </c>
      <c r="G3507" s="28">
        <v>24.3</v>
      </c>
      <c r="H3507" s="28">
        <v>1.2000000000000002</v>
      </c>
      <c r="I3507" s="28">
        <v>1.4500000000000002</v>
      </c>
      <c r="J3507" s="29">
        <v>5.3819999999999996E-3</v>
      </c>
      <c r="K3507" s="28"/>
      <c r="L3507" s="28"/>
      <c r="M3507" s="29">
        <f t="shared" si="246"/>
        <v>9.687599999999999E-2</v>
      </c>
      <c r="N3507" s="30"/>
      <c r="O3507" s="27">
        <v>85</v>
      </c>
      <c r="P3507" s="27">
        <v>8516</v>
      </c>
      <c r="Q3507" s="27" t="s">
        <v>2371</v>
      </c>
      <c r="R3507" s="31">
        <f>VLOOKUP(Q3507,[1]Страна!D$1:F$120,2,FALSE)</f>
        <v>0.03</v>
      </c>
      <c r="S3507" s="32" t="s">
        <v>39</v>
      </c>
      <c r="T3507" s="27" t="str">
        <f>VLOOKUP(S3507,[1]Страна!$A$2:$B$246,2,0)</f>
        <v>ИНДОНЕЗИЯ</v>
      </c>
      <c r="W3507" s="34"/>
      <c r="X3507" s="35"/>
      <c r="Y3507" s="35"/>
      <c r="Z3507" s="36"/>
      <c r="AA3507" s="37"/>
      <c r="AB3507" s="38"/>
      <c r="AC3507" s="39"/>
    </row>
    <row r="3508" spans="1:29" ht="10.5" customHeight="1">
      <c r="A3508" s="25" t="s">
        <v>4648</v>
      </c>
      <c r="B3508" s="26" t="s">
        <v>4649</v>
      </c>
      <c r="C3508" s="27">
        <v>9</v>
      </c>
      <c r="D3508" s="27"/>
      <c r="E3508" s="28">
        <v>56</v>
      </c>
      <c r="F3508" s="28">
        <v>504</v>
      </c>
      <c r="G3508" s="28">
        <v>15.12</v>
      </c>
      <c r="H3508" s="28">
        <v>1.1000000000000001</v>
      </c>
      <c r="I3508" s="28">
        <v>1.2</v>
      </c>
      <c r="J3508" s="29">
        <v>5.3819999999999996E-3</v>
      </c>
      <c r="K3508" s="28"/>
      <c r="L3508" s="28"/>
      <c r="M3508" s="29">
        <f t="shared" si="246"/>
        <v>4.8437999999999995E-2</v>
      </c>
      <c r="N3508" s="30"/>
      <c r="O3508" s="27">
        <v>85</v>
      </c>
      <c r="P3508" s="27">
        <v>8516</v>
      </c>
      <c r="Q3508" s="27" t="s">
        <v>2371</v>
      </c>
      <c r="R3508" s="31">
        <f>VLOOKUP(Q3508,[1]Страна!D$1:F$120,2,FALSE)</f>
        <v>0.03</v>
      </c>
      <c r="S3508" s="32" t="s">
        <v>39</v>
      </c>
      <c r="T3508" s="27" t="str">
        <f>VLOOKUP(S3508,[1]Страна!$A$2:$B$246,2,0)</f>
        <v>ИНДОНЕЗИЯ</v>
      </c>
      <c r="W3508" s="34"/>
      <c r="X3508" s="35"/>
      <c r="Y3508" s="35"/>
      <c r="Z3508" s="36"/>
      <c r="AA3508" s="37"/>
      <c r="AB3508" s="38"/>
      <c r="AC3508" s="39"/>
    </row>
    <row r="3509" spans="1:29" ht="10.5" customHeight="1">
      <c r="A3509" s="25" t="s">
        <v>4650</v>
      </c>
      <c r="B3509" s="26" t="s">
        <v>4651</v>
      </c>
      <c r="C3509" s="27"/>
      <c r="D3509" s="27"/>
      <c r="E3509" s="28"/>
      <c r="F3509" s="28"/>
      <c r="G3509" s="28"/>
      <c r="H3509" s="28">
        <v>1.1466666666666667</v>
      </c>
      <c r="I3509" s="28">
        <v>1.47</v>
      </c>
      <c r="J3509" s="29">
        <v>5.3819999999999996E-3</v>
      </c>
      <c r="K3509" s="28"/>
      <c r="L3509" s="28"/>
      <c r="M3509" s="29">
        <f t="shared" si="246"/>
        <v>0</v>
      </c>
      <c r="N3509" s="30"/>
      <c r="O3509" s="27"/>
      <c r="P3509" s="27"/>
      <c r="Q3509" s="27" t="s">
        <v>2371</v>
      </c>
      <c r="R3509" s="31">
        <f>VLOOKUP(Q3509,[1]Страна!D$1:F$120,2,FALSE)</f>
        <v>0.03</v>
      </c>
      <c r="S3509" s="32" t="s">
        <v>39</v>
      </c>
      <c r="T3509" s="27" t="str">
        <f>VLOOKUP(S3509,[1]Страна!$A$2:$B$246,2,0)</f>
        <v>ИНДОНЕЗИЯ</v>
      </c>
      <c r="W3509" s="34"/>
      <c r="X3509" s="35"/>
      <c r="Y3509" s="35"/>
      <c r="Z3509" s="36"/>
      <c r="AA3509" s="37"/>
      <c r="AB3509" s="38"/>
      <c r="AC3509" s="39"/>
    </row>
    <row r="3510" spans="1:29" ht="10.5" customHeight="1">
      <c r="A3510" s="25" t="s">
        <v>4652</v>
      </c>
      <c r="B3510" s="26" t="s">
        <v>4653</v>
      </c>
      <c r="C3510" s="27">
        <v>10</v>
      </c>
      <c r="D3510" s="27" t="s">
        <v>220</v>
      </c>
      <c r="E3510" s="28">
        <v>58</v>
      </c>
      <c r="F3510" s="28">
        <v>580</v>
      </c>
      <c r="G3510" s="28">
        <v>17.399999999999999</v>
      </c>
      <c r="H3510" s="28">
        <v>0.9</v>
      </c>
      <c r="I3510" s="28">
        <v>1</v>
      </c>
      <c r="J3510" s="29">
        <v>5.3819999999999996E-3</v>
      </c>
      <c r="K3510" s="28"/>
      <c r="L3510" s="28"/>
      <c r="M3510" s="29">
        <f t="shared" si="246"/>
        <v>5.3819999999999993E-2</v>
      </c>
      <c r="N3510" s="30"/>
      <c r="O3510" s="27">
        <v>85</v>
      </c>
      <c r="P3510" s="27">
        <v>8516</v>
      </c>
      <c r="Q3510" s="27" t="s">
        <v>2371</v>
      </c>
      <c r="R3510" s="31">
        <f>VLOOKUP(Q3510,[1]Страна!D$1:F$120,2,FALSE)</f>
        <v>0.03</v>
      </c>
      <c r="S3510" s="32" t="s">
        <v>39</v>
      </c>
      <c r="T3510" s="27" t="str">
        <f>VLOOKUP(S3510,[1]Страна!$A$2:$B$246,2,0)</f>
        <v>ИНДОНЕЗИЯ</v>
      </c>
      <c r="W3510" s="34"/>
      <c r="X3510" s="35"/>
      <c r="Y3510" s="35"/>
      <c r="Z3510" s="36"/>
      <c r="AA3510" s="37"/>
      <c r="AB3510" s="38"/>
      <c r="AC3510" s="39"/>
    </row>
    <row r="3511" spans="1:29" ht="10.5" customHeight="1">
      <c r="A3511" s="25" t="s">
        <v>4654</v>
      </c>
      <c r="B3511" s="26" t="s">
        <v>4655</v>
      </c>
      <c r="C3511" s="27">
        <v>10</v>
      </c>
      <c r="D3511" s="27" t="s">
        <v>220</v>
      </c>
      <c r="E3511" s="28">
        <v>61</v>
      </c>
      <c r="F3511" s="28">
        <v>610</v>
      </c>
      <c r="G3511" s="28">
        <v>18.3</v>
      </c>
      <c r="H3511" s="28">
        <v>0.9</v>
      </c>
      <c r="I3511" s="28">
        <v>1</v>
      </c>
      <c r="J3511" s="29">
        <v>5.3819999999999996E-3</v>
      </c>
      <c r="K3511" s="28"/>
      <c r="L3511" s="28"/>
      <c r="M3511" s="29">
        <f t="shared" si="246"/>
        <v>5.3819999999999993E-2</v>
      </c>
      <c r="N3511" s="30"/>
      <c r="O3511" s="27">
        <v>85</v>
      </c>
      <c r="P3511" s="27">
        <v>8516</v>
      </c>
      <c r="Q3511" s="27" t="s">
        <v>2371</v>
      </c>
      <c r="R3511" s="31">
        <f>VLOOKUP(Q3511,[1]Страна!D$1:F$120,2,FALSE)</f>
        <v>0.03</v>
      </c>
      <c r="S3511" s="32" t="s">
        <v>39</v>
      </c>
      <c r="T3511" s="27" t="str">
        <f>VLOOKUP(S3511,[1]Страна!$A$2:$B$246,2,0)</f>
        <v>ИНДОНЕЗИЯ</v>
      </c>
      <c r="W3511" s="34"/>
      <c r="X3511" s="35"/>
      <c r="Y3511" s="35"/>
      <c r="Z3511" s="36"/>
      <c r="AA3511" s="37"/>
      <c r="AB3511" s="38"/>
      <c r="AC3511" s="39"/>
    </row>
    <row r="3512" spans="1:29" ht="10.5" customHeight="1">
      <c r="A3512" s="25">
        <v>211993</v>
      </c>
      <c r="B3512" s="26" t="s">
        <v>4656</v>
      </c>
      <c r="C3512" s="27">
        <v>1</v>
      </c>
      <c r="D3512" s="27" t="s">
        <v>26</v>
      </c>
      <c r="E3512" s="28">
        <v>646</v>
      </c>
      <c r="F3512" s="28">
        <v>646</v>
      </c>
      <c r="G3512" s="28">
        <v>19.38</v>
      </c>
      <c r="H3512" s="28">
        <v>2.2999999999999998</v>
      </c>
      <c r="I3512" s="28">
        <v>3</v>
      </c>
      <c r="J3512" s="29">
        <v>5.3899999999999998E-3</v>
      </c>
      <c r="K3512" s="28">
        <v>2.2999999999999998</v>
      </c>
      <c r="L3512" s="28">
        <v>3</v>
      </c>
      <c r="M3512" s="29">
        <f t="shared" si="246"/>
        <v>5.3899999999999998E-3</v>
      </c>
      <c r="N3512" s="30">
        <v>5055539117205</v>
      </c>
      <c r="O3512" s="27">
        <v>85</v>
      </c>
      <c r="P3512" s="27">
        <v>8516</v>
      </c>
      <c r="Q3512" s="27" t="s">
        <v>2371</v>
      </c>
      <c r="R3512" s="31">
        <f>VLOOKUP(Q3512,[1]Страна!D$1:F$120,2,FALSE)</f>
        <v>0.03</v>
      </c>
      <c r="S3512" s="32" t="s">
        <v>28</v>
      </c>
      <c r="T3512" s="27" t="str">
        <f>VLOOKUP(S3512,[1]Страна!$A$2:$B$246,2,0)</f>
        <v>КИТАЙ</v>
      </c>
      <c r="W3512" s="34"/>
      <c r="X3512" s="35"/>
      <c r="Y3512" s="35"/>
      <c r="Z3512" s="36"/>
      <c r="AA3512" s="37"/>
      <c r="AB3512" s="38"/>
      <c r="AC3512" s="39"/>
    </row>
    <row r="3513" spans="1:29" ht="10.5" customHeight="1">
      <c r="A3513" s="25">
        <v>211994</v>
      </c>
      <c r="B3513" s="26" t="s">
        <v>4657</v>
      </c>
      <c r="C3513" s="27">
        <v>2</v>
      </c>
      <c r="D3513" s="27" t="s">
        <v>26</v>
      </c>
      <c r="E3513" s="28">
        <v>629</v>
      </c>
      <c r="F3513" s="28">
        <v>1258</v>
      </c>
      <c r="G3513" s="28">
        <v>37.74</v>
      </c>
      <c r="H3513" s="28">
        <v>2.2999999999999998</v>
      </c>
      <c r="I3513" s="28">
        <v>3</v>
      </c>
      <c r="J3513" s="29">
        <v>4.8599999999999997E-3</v>
      </c>
      <c r="K3513" s="28">
        <v>4.5999999999999996</v>
      </c>
      <c r="L3513" s="28">
        <v>6</v>
      </c>
      <c r="M3513" s="29">
        <f t="shared" si="246"/>
        <v>9.7199999999999995E-3</v>
      </c>
      <c r="N3513" s="30">
        <v>5055539117991</v>
      </c>
      <c r="O3513" s="27">
        <v>85</v>
      </c>
      <c r="P3513" s="27">
        <v>8516</v>
      </c>
      <c r="Q3513" s="27" t="s">
        <v>2371</v>
      </c>
      <c r="R3513" s="31">
        <f>VLOOKUP(Q3513,[1]Страна!D$1:F$120,2,FALSE)</f>
        <v>0.03</v>
      </c>
      <c r="S3513" s="32" t="s">
        <v>28</v>
      </c>
      <c r="T3513" s="27" t="str">
        <f>VLOOKUP(S3513,[1]Страна!$A$2:$B$246,2,0)</f>
        <v>КИТАЙ</v>
      </c>
      <c r="W3513" s="34"/>
      <c r="X3513" s="35"/>
      <c r="Y3513" s="35"/>
      <c r="Z3513" s="36"/>
      <c r="AA3513" s="37"/>
      <c r="AB3513" s="38"/>
      <c r="AC3513" s="39"/>
    </row>
    <row r="3514" spans="1:29" ht="10.5" customHeight="1">
      <c r="A3514" s="25">
        <v>220173</v>
      </c>
      <c r="B3514" s="26" t="s">
        <v>4658</v>
      </c>
      <c r="C3514" s="27">
        <v>1</v>
      </c>
      <c r="D3514" s="27" t="s">
        <v>26</v>
      </c>
      <c r="E3514" s="28">
        <v>791</v>
      </c>
      <c r="F3514" s="28">
        <v>791</v>
      </c>
      <c r="G3514" s="28">
        <v>23.73</v>
      </c>
      <c r="H3514" s="28">
        <v>1.5</v>
      </c>
      <c r="I3514" s="28">
        <v>1.9</v>
      </c>
      <c r="J3514" s="29">
        <v>5.5100000000000001E-3</v>
      </c>
      <c r="K3514" s="28">
        <v>1.5</v>
      </c>
      <c r="L3514" s="28">
        <v>1.9</v>
      </c>
      <c r="M3514" s="29">
        <f t="shared" si="246"/>
        <v>5.5100000000000001E-3</v>
      </c>
      <c r="N3514" s="30">
        <v>0</v>
      </c>
      <c r="O3514" s="27">
        <v>85</v>
      </c>
      <c r="P3514" s="27">
        <v>8516</v>
      </c>
      <c r="Q3514" s="27" t="s">
        <v>2371</v>
      </c>
      <c r="R3514" s="31">
        <f>VLOOKUP(Q3514,[1]Страна!D$1:F$120,2,FALSE)</f>
        <v>0.03</v>
      </c>
      <c r="S3514" s="32" t="s">
        <v>28</v>
      </c>
      <c r="T3514" s="27" t="str">
        <f>VLOOKUP(S3514,[1]Страна!$A$2:$B$246,2,0)</f>
        <v>КИТАЙ</v>
      </c>
      <c r="W3514" s="34"/>
      <c r="X3514" s="35"/>
      <c r="Y3514" s="35"/>
      <c r="Z3514" s="36"/>
      <c r="AA3514" s="37"/>
      <c r="AB3514" s="38"/>
      <c r="AC3514" s="39"/>
    </row>
    <row r="3515" spans="1:29" ht="10.5" customHeight="1">
      <c r="A3515" s="25">
        <v>221797</v>
      </c>
      <c r="B3515" s="26" t="s">
        <v>4659</v>
      </c>
      <c r="C3515" s="27">
        <v>1</v>
      </c>
      <c r="D3515" s="27" t="s">
        <v>26</v>
      </c>
      <c r="E3515" s="28">
        <v>884</v>
      </c>
      <c r="F3515" s="28">
        <v>884</v>
      </c>
      <c r="G3515" s="28">
        <v>26.52</v>
      </c>
      <c r="H3515" s="28">
        <v>0.9</v>
      </c>
      <c r="I3515" s="28">
        <v>1.075</v>
      </c>
      <c r="J3515" s="29">
        <v>5.5059999999999996E-3</v>
      </c>
      <c r="K3515" s="28">
        <v>0.9</v>
      </c>
      <c r="L3515" s="28">
        <v>1.075</v>
      </c>
      <c r="M3515" s="29">
        <v>5.5059999999999996E-3</v>
      </c>
      <c r="N3515" s="30" t="s">
        <v>4660</v>
      </c>
      <c r="O3515" s="27">
        <v>85</v>
      </c>
      <c r="P3515" s="27">
        <v>8516</v>
      </c>
      <c r="Q3515" s="27" t="s">
        <v>2371</v>
      </c>
      <c r="R3515" s="31">
        <f>VLOOKUP(Q3515,[1]Страна!D$1:F$120,2,FALSE)</f>
        <v>0.03</v>
      </c>
      <c r="S3515" s="32" t="s">
        <v>28</v>
      </c>
      <c r="T3515" s="27" t="str">
        <f>VLOOKUP(S3515,[1]Страна!$A$2:$B$246,2,0)</f>
        <v>КИТАЙ</v>
      </c>
      <c r="W3515" s="34"/>
      <c r="X3515" s="35"/>
      <c r="Y3515" s="35"/>
      <c r="Z3515" s="36"/>
      <c r="AA3515" s="37"/>
      <c r="AB3515" s="38"/>
      <c r="AC3515" s="39"/>
    </row>
    <row r="3516" spans="1:29" ht="10.5" customHeight="1">
      <c r="A3516" s="25">
        <v>37113</v>
      </c>
      <c r="B3516" s="26" t="s">
        <v>4661</v>
      </c>
      <c r="C3516" s="27">
        <v>1</v>
      </c>
      <c r="D3516" s="27" t="s">
        <v>26</v>
      </c>
      <c r="E3516" s="28">
        <v>1723</v>
      </c>
      <c r="F3516" s="28">
        <v>1723</v>
      </c>
      <c r="G3516" s="28">
        <v>51.69</v>
      </c>
      <c r="H3516" s="28">
        <v>1.8</v>
      </c>
      <c r="I3516" s="28">
        <v>2</v>
      </c>
      <c r="J3516" s="29">
        <v>3.0000000000000001E-3</v>
      </c>
      <c r="K3516" s="28">
        <v>1.8</v>
      </c>
      <c r="L3516" s="28">
        <v>2</v>
      </c>
      <c r="M3516" s="29">
        <f t="shared" ref="M3516:M3528" si="247">C3516*J3516</f>
        <v>3.0000000000000001E-3</v>
      </c>
      <c r="N3516" s="30">
        <v>5055539104670</v>
      </c>
      <c r="O3516" s="27">
        <v>85</v>
      </c>
      <c r="P3516" s="27">
        <v>8516</v>
      </c>
      <c r="Q3516" s="27" t="s">
        <v>2371</v>
      </c>
      <c r="R3516" s="31">
        <f>VLOOKUP(Q3516,[1]Страна!D$1:F$120,2,FALSE)</f>
        <v>0.03</v>
      </c>
      <c r="S3516" s="32" t="s">
        <v>28</v>
      </c>
      <c r="T3516" s="27" t="str">
        <f>VLOOKUP(S3516,[1]Страна!$A$2:$B$246,2,0)</f>
        <v>КИТАЙ</v>
      </c>
      <c r="W3516" s="34"/>
      <c r="X3516" s="35"/>
      <c r="Y3516" s="35"/>
      <c r="Z3516" s="36"/>
      <c r="AA3516" s="37"/>
      <c r="AB3516" s="38"/>
      <c r="AC3516" s="39"/>
    </row>
    <row r="3517" spans="1:29" ht="10.5" customHeight="1">
      <c r="A3517" s="25">
        <v>38507</v>
      </c>
      <c r="B3517" s="26" t="s">
        <v>4662</v>
      </c>
      <c r="C3517" s="27">
        <v>1</v>
      </c>
      <c r="D3517" s="27" t="s">
        <v>26</v>
      </c>
      <c r="E3517" s="28">
        <v>890</v>
      </c>
      <c r="F3517" s="28">
        <v>890</v>
      </c>
      <c r="G3517" s="28">
        <v>26.7</v>
      </c>
      <c r="H3517" s="28">
        <v>1.8</v>
      </c>
      <c r="I3517" s="28">
        <v>2</v>
      </c>
      <c r="J3517" s="29">
        <v>5.568E-3</v>
      </c>
      <c r="K3517" s="28">
        <v>1.8</v>
      </c>
      <c r="L3517" s="28">
        <v>2</v>
      </c>
      <c r="M3517" s="29">
        <f t="shared" si="247"/>
        <v>5.568E-3</v>
      </c>
      <c r="N3517" s="30">
        <v>5055539107701</v>
      </c>
      <c r="O3517" s="27">
        <v>85</v>
      </c>
      <c r="P3517" s="27">
        <v>8516</v>
      </c>
      <c r="Q3517" s="27" t="s">
        <v>2371</v>
      </c>
      <c r="R3517" s="31">
        <f>VLOOKUP(Q3517,[1]Страна!D$1:F$120,2,FALSE)</f>
        <v>0.03</v>
      </c>
      <c r="S3517" s="32" t="s">
        <v>28</v>
      </c>
      <c r="T3517" s="27" t="str">
        <f>VLOOKUP(S3517,[1]Страна!$A$2:$B$246,2,0)</f>
        <v>КИТАЙ</v>
      </c>
      <c r="W3517" s="34"/>
      <c r="X3517" s="35"/>
      <c r="Y3517" s="35"/>
      <c r="Z3517" s="36"/>
      <c r="AA3517" s="37"/>
      <c r="AB3517" s="38"/>
      <c r="AC3517" s="39"/>
    </row>
    <row r="3518" spans="1:29" ht="10.5" customHeight="1">
      <c r="A3518" s="25">
        <v>51607</v>
      </c>
      <c r="B3518" s="26" t="s">
        <v>4663</v>
      </c>
      <c r="C3518" s="27">
        <v>1</v>
      </c>
      <c r="D3518" s="27" t="s">
        <v>26</v>
      </c>
      <c r="E3518" s="28">
        <v>898</v>
      </c>
      <c r="F3518" s="28">
        <v>898</v>
      </c>
      <c r="G3518" s="28">
        <v>26.939999999999998</v>
      </c>
      <c r="H3518" s="28">
        <v>3.2</v>
      </c>
      <c r="I3518" s="28">
        <v>4</v>
      </c>
      <c r="J3518" s="29">
        <v>1.0944000000000001E-2</v>
      </c>
      <c r="K3518" s="28">
        <v>3.2</v>
      </c>
      <c r="L3518" s="28">
        <v>4</v>
      </c>
      <c r="M3518" s="29">
        <f t="shared" si="247"/>
        <v>1.0944000000000001E-2</v>
      </c>
      <c r="N3518" s="30">
        <v>5055539106063</v>
      </c>
      <c r="O3518" s="27">
        <v>85</v>
      </c>
      <c r="P3518" s="27">
        <v>8516</v>
      </c>
      <c r="Q3518" s="27" t="s">
        <v>2371</v>
      </c>
      <c r="R3518" s="31">
        <f>VLOOKUP(Q3518,[1]Страна!D$1:F$120,2,FALSE)</f>
        <v>0.03</v>
      </c>
      <c r="S3518" s="32" t="s">
        <v>28</v>
      </c>
      <c r="T3518" s="27" t="str">
        <f>VLOOKUP(S3518,[1]Страна!$A$2:$B$246,2,0)</f>
        <v>КИТАЙ</v>
      </c>
      <c r="W3518" s="34"/>
      <c r="X3518" s="35"/>
      <c r="Y3518" s="35"/>
      <c r="Z3518" s="36"/>
      <c r="AA3518" s="37"/>
      <c r="AB3518" s="38"/>
      <c r="AC3518" s="39"/>
    </row>
    <row r="3519" spans="1:29" ht="10.5" customHeight="1">
      <c r="A3519" s="25">
        <v>39841</v>
      </c>
      <c r="B3519" s="26" t="s">
        <v>4664</v>
      </c>
      <c r="C3519" s="27">
        <v>1</v>
      </c>
      <c r="D3519" s="27" t="s">
        <v>26</v>
      </c>
      <c r="E3519" s="28">
        <v>893</v>
      </c>
      <c r="F3519" s="28">
        <v>893</v>
      </c>
      <c r="G3519" s="28">
        <v>26.79</v>
      </c>
      <c r="H3519" s="28">
        <v>1.7</v>
      </c>
      <c r="I3519" s="28">
        <v>2</v>
      </c>
      <c r="J3519" s="29">
        <v>5.1840000000000002E-3</v>
      </c>
      <c r="K3519" s="28">
        <v>1.7</v>
      </c>
      <c r="L3519" s="28">
        <v>2</v>
      </c>
      <c r="M3519" s="29">
        <f t="shared" si="247"/>
        <v>5.1840000000000002E-3</v>
      </c>
      <c r="N3519" s="30">
        <v>5055539106100</v>
      </c>
      <c r="O3519" s="27">
        <v>85</v>
      </c>
      <c r="P3519" s="27">
        <v>8516</v>
      </c>
      <c r="Q3519" s="27" t="s">
        <v>2371</v>
      </c>
      <c r="R3519" s="31">
        <f>VLOOKUP(Q3519,[1]Страна!D$1:F$120,2,FALSE)</f>
        <v>0.03</v>
      </c>
      <c r="S3519" s="32" t="s">
        <v>28</v>
      </c>
      <c r="T3519" s="27" t="str">
        <f>VLOOKUP(S3519,[1]Страна!$A$2:$B$246,2,0)</f>
        <v>КИТАЙ</v>
      </c>
      <c r="W3519" s="34"/>
      <c r="X3519" s="35"/>
      <c r="Y3519" s="35"/>
      <c r="Z3519" s="36"/>
      <c r="AA3519" s="37"/>
      <c r="AB3519" s="38"/>
      <c r="AC3519" s="39"/>
    </row>
    <row r="3520" spans="1:29" ht="10.5" customHeight="1">
      <c r="A3520" s="25">
        <v>230594</v>
      </c>
      <c r="B3520" s="26" t="s">
        <v>4665</v>
      </c>
      <c r="C3520" s="27">
        <v>1</v>
      </c>
      <c r="D3520" s="27" t="s">
        <v>26</v>
      </c>
      <c r="E3520" s="28">
        <v>867</v>
      </c>
      <c r="F3520" s="28">
        <v>867</v>
      </c>
      <c r="G3520" s="28">
        <v>17.34</v>
      </c>
      <c r="H3520" s="28">
        <v>1.7</v>
      </c>
      <c r="I3520" s="28">
        <v>2</v>
      </c>
      <c r="J3520" s="29">
        <v>6.6499999999999997E-3</v>
      </c>
      <c r="K3520" s="28">
        <v>1.7</v>
      </c>
      <c r="L3520" s="28">
        <v>2</v>
      </c>
      <c r="M3520" s="29">
        <f t="shared" si="247"/>
        <v>6.6499999999999997E-3</v>
      </c>
      <c r="N3520" s="30">
        <v>0</v>
      </c>
      <c r="O3520" s="27">
        <v>85</v>
      </c>
      <c r="P3520" s="27">
        <v>8516</v>
      </c>
      <c r="Q3520" s="27" t="s">
        <v>2371</v>
      </c>
      <c r="R3520" s="31">
        <f>VLOOKUP(Q3520,[1]Страна!D$1:F$120,2,FALSE)</f>
        <v>0.03</v>
      </c>
      <c r="S3520" s="32" t="s">
        <v>28</v>
      </c>
      <c r="T3520" s="27" t="str">
        <f>VLOOKUP(S3520,[1]Страна!$A$2:$B$246,2,0)</f>
        <v>КИТАЙ</v>
      </c>
      <c r="W3520" s="34"/>
      <c r="X3520" s="35"/>
      <c r="Y3520" s="35"/>
      <c r="Z3520" s="36"/>
      <c r="AA3520" s="37"/>
      <c r="AB3520" s="38"/>
      <c r="AC3520" s="39"/>
    </row>
    <row r="3521" spans="1:29" ht="10.5" customHeight="1">
      <c r="A3521" s="25">
        <v>39953</v>
      </c>
      <c r="B3521" s="26" t="s">
        <v>4666</v>
      </c>
      <c r="C3521" s="27">
        <v>1</v>
      </c>
      <c r="D3521" s="27" t="s">
        <v>26</v>
      </c>
      <c r="E3521" s="28">
        <v>1088</v>
      </c>
      <c r="F3521" s="28">
        <v>1088</v>
      </c>
      <c r="G3521" s="28">
        <v>32.64</v>
      </c>
      <c r="H3521" s="28">
        <v>2.5</v>
      </c>
      <c r="I3521" s="28">
        <v>3</v>
      </c>
      <c r="J3521" s="29">
        <v>6.7499999999999999E-3</v>
      </c>
      <c r="K3521" s="28">
        <v>2.5</v>
      </c>
      <c r="L3521" s="28">
        <v>3</v>
      </c>
      <c r="M3521" s="29">
        <f t="shared" si="247"/>
        <v>6.7499999999999999E-3</v>
      </c>
      <c r="N3521" s="30">
        <v>5055539102669</v>
      </c>
      <c r="O3521" s="27">
        <v>85</v>
      </c>
      <c r="P3521" s="27">
        <v>8516</v>
      </c>
      <c r="Q3521" s="27" t="s">
        <v>2371</v>
      </c>
      <c r="R3521" s="31">
        <f>VLOOKUP(Q3521,[1]Страна!D$1:F$120,2,FALSE)</f>
        <v>0.03</v>
      </c>
      <c r="S3521" s="32" t="s">
        <v>28</v>
      </c>
      <c r="T3521" s="27" t="str">
        <f>VLOOKUP(S3521,[1]Страна!$A$2:$B$246,2,0)</f>
        <v>КИТАЙ</v>
      </c>
      <c r="W3521" s="34"/>
      <c r="X3521" s="35"/>
      <c r="Y3521" s="35"/>
      <c r="Z3521" s="36"/>
      <c r="AA3521" s="37"/>
      <c r="AB3521" s="38"/>
      <c r="AC3521" s="39"/>
    </row>
    <row r="3522" spans="1:29" ht="10.5" customHeight="1">
      <c r="A3522" s="25">
        <v>104578</v>
      </c>
      <c r="B3522" s="26" t="s">
        <v>4667</v>
      </c>
      <c r="C3522" s="27">
        <v>4</v>
      </c>
      <c r="D3522" s="27" t="s">
        <v>26</v>
      </c>
      <c r="E3522" s="28">
        <v>1639</v>
      </c>
      <c r="F3522" s="28">
        <v>6556</v>
      </c>
      <c r="G3522" s="28">
        <v>196.68</v>
      </c>
      <c r="H3522" s="28">
        <v>0.85</v>
      </c>
      <c r="I3522" s="28">
        <v>1</v>
      </c>
      <c r="J3522" s="29">
        <v>4.4999999999999997E-3</v>
      </c>
      <c r="K3522" s="28">
        <v>3.4</v>
      </c>
      <c r="L3522" s="28">
        <v>4</v>
      </c>
      <c r="M3522" s="29">
        <f t="shared" si="247"/>
        <v>1.7999999999999999E-2</v>
      </c>
      <c r="N3522" s="30">
        <v>5055539108364</v>
      </c>
      <c r="O3522" s="27">
        <v>85</v>
      </c>
      <c r="P3522" s="27">
        <v>8516</v>
      </c>
      <c r="Q3522" s="27" t="s">
        <v>2371</v>
      </c>
      <c r="R3522" s="31">
        <f>VLOOKUP(Q3522,[1]Страна!D$1:F$120,2,FALSE)</f>
        <v>0.03</v>
      </c>
      <c r="S3522" s="32" t="s">
        <v>28</v>
      </c>
      <c r="T3522" s="27" t="str">
        <f>VLOOKUP(S3522,[1]Страна!$A$2:$B$246,2,0)</f>
        <v>КИТАЙ</v>
      </c>
      <c r="W3522" s="34"/>
      <c r="X3522" s="35"/>
      <c r="Y3522" s="35"/>
      <c r="Z3522" s="36"/>
      <c r="AA3522" s="37"/>
      <c r="AB3522" s="38"/>
      <c r="AC3522" s="39"/>
    </row>
    <row r="3523" spans="1:29" ht="10.5" customHeight="1">
      <c r="A3523" s="25">
        <v>39416</v>
      </c>
      <c r="B3523" s="26" t="s">
        <v>4668</v>
      </c>
      <c r="C3523" s="27">
        <v>1</v>
      </c>
      <c r="D3523" s="27" t="s">
        <v>26</v>
      </c>
      <c r="E3523" s="28">
        <v>1233</v>
      </c>
      <c r="F3523" s="28">
        <v>1233</v>
      </c>
      <c r="G3523" s="28">
        <v>36.99</v>
      </c>
      <c r="H3523" s="28">
        <v>1</v>
      </c>
      <c r="I3523" s="28">
        <v>1.5</v>
      </c>
      <c r="J3523" s="29">
        <v>5.0400000000000002E-3</v>
      </c>
      <c r="K3523" s="28">
        <v>1</v>
      </c>
      <c r="L3523" s="28">
        <v>1.5</v>
      </c>
      <c r="M3523" s="29">
        <f t="shared" si="247"/>
        <v>5.0400000000000002E-3</v>
      </c>
      <c r="N3523" s="30">
        <v>5055539108098</v>
      </c>
      <c r="O3523" s="27">
        <v>85</v>
      </c>
      <c r="P3523" s="27">
        <v>8516</v>
      </c>
      <c r="Q3523" s="27" t="s">
        <v>2371</v>
      </c>
      <c r="R3523" s="31">
        <f>VLOOKUP(Q3523,[1]Страна!D$1:F$120,2,FALSE)</f>
        <v>0.03</v>
      </c>
      <c r="S3523" s="32" t="s">
        <v>28</v>
      </c>
      <c r="T3523" s="27" t="str">
        <f>VLOOKUP(S3523,[1]Страна!$A$2:$B$246,2,0)</f>
        <v>КИТАЙ</v>
      </c>
      <c r="W3523" s="34"/>
      <c r="X3523" s="35"/>
      <c r="Y3523" s="35"/>
      <c r="Z3523" s="36"/>
      <c r="AA3523" s="37"/>
      <c r="AB3523" s="38"/>
      <c r="AC3523" s="39"/>
    </row>
    <row r="3524" spans="1:29" ht="10.5" customHeight="1">
      <c r="A3524" s="25">
        <v>38047</v>
      </c>
      <c r="B3524" s="26" t="s">
        <v>4669</v>
      </c>
      <c r="C3524" s="27">
        <v>1</v>
      </c>
      <c r="D3524" s="27" t="s">
        <v>26</v>
      </c>
      <c r="E3524" s="28">
        <v>1224</v>
      </c>
      <c r="F3524" s="28">
        <v>1224</v>
      </c>
      <c r="G3524" s="28">
        <v>36.72</v>
      </c>
      <c r="H3524" s="28">
        <v>1.8</v>
      </c>
      <c r="I3524" s="28">
        <v>2</v>
      </c>
      <c r="J3524" s="29">
        <v>3.96E-3</v>
      </c>
      <c r="K3524" s="28">
        <v>1.8</v>
      </c>
      <c r="L3524" s="28">
        <v>2</v>
      </c>
      <c r="M3524" s="29">
        <f t="shared" si="247"/>
        <v>3.96E-3</v>
      </c>
      <c r="N3524" s="30">
        <v>5055539108326</v>
      </c>
      <c r="O3524" s="27">
        <v>85</v>
      </c>
      <c r="P3524" s="27">
        <v>8516</v>
      </c>
      <c r="Q3524" s="27" t="s">
        <v>2371</v>
      </c>
      <c r="R3524" s="31">
        <f>VLOOKUP(Q3524,[1]Страна!D$1:F$120,2,FALSE)</f>
        <v>0.03</v>
      </c>
      <c r="S3524" s="32" t="s">
        <v>28</v>
      </c>
      <c r="T3524" s="27" t="str">
        <f>VLOOKUP(S3524,[1]Страна!$A$2:$B$246,2,0)</f>
        <v>КИТАЙ</v>
      </c>
      <c r="W3524" s="34"/>
      <c r="X3524" s="35"/>
      <c r="Y3524" s="35"/>
      <c r="Z3524" s="36"/>
      <c r="AA3524" s="37"/>
      <c r="AB3524" s="38"/>
      <c r="AC3524" s="39"/>
    </row>
    <row r="3525" spans="1:29" ht="10.5" customHeight="1">
      <c r="A3525" s="25">
        <v>39488</v>
      </c>
      <c r="B3525" s="26" t="s">
        <v>4670</v>
      </c>
      <c r="C3525" s="27">
        <v>1</v>
      </c>
      <c r="D3525" s="27" t="s">
        <v>26</v>
      </c>
      <c r="E3525" s="28">
        <v>1666</v>
      </c>
      <c r="F3525" s="28">
        <v>1666</v>
      </c>
      <c r="G3525" s="28">
        <v>49.98</v>
      </c>
      <c r="H3525" s="28">
        <v>1.4</v>
      </c>
      <c r="I3525" s="28">
        <v>1.6</v>
      </c>
      <c r="J3525" s="29">
        <v>1.197E-2</v>
      </c>
      <c r="K3525" s="28">
        <v>1.4</v>
      </c>
      <c r="L3525" s="28">
        <v>1.6</v>
      </c>
      <c r="M3525" s="29">
        <f t="shared" si="247"/>
        <v>1.197E-2</v>
      </c>
      <c r="N3525" s="30">
        <v>5055323606441</v>
      </c>
      <c r="O3525" s="27">
        <v>85</v>
      </c>
      <c r="P3525" s="27">
        <v>8516</v>
      </c>
      <c r="Q3525" s="27" t="s">
        <v>2371</v>
      </c>
      <c r="R3525" s="31">
        <f>VLOOKUP(Q3525,[1]Страна!D$1:F$120,2,FALSE)</f>
        <v>0.03</v>
      </c>
      <c r="S3525" s="32" t="s">
        <v>28</v>
      </c>
      <c r="T3525" s="27" t="str">
        <f>VLOOKUP(S3525,[1]Страна!$A$2:$B$246,2,0)</f>
        <v>КИТАЙ</v>
      </c>
      <c r="W3525" s="34"/>
      <c r="X3525" s="35"/>
      <c r="Y3525" s="35"/>
      <c r="Z3525" s="36"/>
      <c r="AA3525" s="37"/>
      <c r="AB3525" s="38"/>
      <c r="AC3525" s="39"/>
    </row>
    <row r="3526" spans="1:29" ht="10.5" customHeight="1">
      <c r="A3526" s="25">
        <v>39489</v>
      </c>
      <c r="B3526" s="26" t="s">
        <v>4671</v>
      </c>
      <c r="C3526" s="27">
        <v>1</v>
      </c>
      <c r="D3526" s="27" t="s">
        <v>26</v>
      </c>
      <c r="E3526" s="28">
        <v>1712</v>
      </c>
      <c r="F3526" s="28">
        <v>1712</v>
      </c>
      <c r="G3526" s="28">
        <v>51.36</v>
      </c>
      <c r="H3526" s="28">
        <v>1.4</v>
      </c>
      <c r="I3526" s="28">
        <v>1.6</v>
      </c>
      <c r="J3526" s="29">
        <v>7.3920000000000001E-3</v>
      </c>
      <c r="K3526" s="28">
        <v>1.4</v>
      </c>
      <c r="L3526" s="28">
        <v>1.6</v>
      </c>
      <c r="M3526" s="29">
        <f t="shared" si="247"/>
        <v>7.3920000000000001E-3</v>
      </c>
      <c r="N3526" s="30">
        <v>5055323606441</v>
      </c>
      <c r="O3526" s="27">
        <v>85</v>
      </c>
      <c r="P3526" s="27">
        <v>8516</v>
      </c>
      <c r="Q3526" s="27" t="s">
        <v>2371</v>
      </c>
      <c r="R3526" s="31">
        <f>VLOOKUP(Q3526,[1]Страна!D$1:F$120,2,FALSE)</f>
        <v>0.03</v>
      </c>
      <c r="S3526" s="32" t="s">
        <v>28</v>
      </c>
      <c r="T3526" s="27" t="str">
        <f>VLOOKUP(S3526,[1]Страна!$A$2:$B$246,2,0)</f>
        <v>КИТАЙ</v>
      </c>
      <c r="W3526" s="34"/>
      <c r="X3526" s="35"/>
      <c r="Y3526" s="35"/>
      <c r="Z3526" s="36"/>
      <c r="AA3526" s="37"/>
      <c r="AB3526" s="38"/>
      <c r="AC3526" s="39"/>
    </row>
    <row r="3527" spans="1:29" ht="10.5" customHeight="1">
      <c r="A3527" s="25">
        <v>218413</v>
      </c>
      <c r="B3527" s="26" t="s">
        <v>4672</v>
      </c>
      <c r="C3527" s="27">
        <v>1</v>
      </c>
      <c r="D3527" s="27" t="s">
        <v>26</v>
      </c>
      <c r="E3527" s="28">
        <v>1683</v>
      </c>
      <c r="F3527" s="28">
        <v>1683</v>
      </c>
      <c r="G3527" s="28">
        <v>50.489999999999995</v>
      </c>
      <c r="H3527" s="28">
        <v>1.4</v>
      </c>
      <c r="I3527" s="28">
        <v>1.6</v>
      </c>
      <c r="J3527" s="29">
        <v>3.1679999999999998E-3</v>
      </c>
      <c r="K3527" s="28">
        <v>1.4</v>
      </c>
      <c r="L3527" s="28">
        <v>1.6</v>
      </c>
      <c r="M3527" s="29">
        <f t="shared" si="247"/>
        <v>3.1679999999999998E-3</v>
      </c>
      <c r="N3527" s="30">
        <v>5055323606441</v>
      </c>
      <c r="O3527" s="27">
        <v>85</v>
      </c>
      <c r="P3527" s="27">
        <v>8516</v>
      </c>
      <c r="Q3527" s="27" t="s">
        <v>2371</v>
      </c>
      <c r="R3527" s="31">
        <f>VLOOKUP(Q3527,[1]Страна!D$1:F$120,2,FALSE)</f>
        <v>0.03</v>
      </c>
      <c r="S3527" s="32" t="s">
        <v>28</v>
      </c>
      <c r="T3527" s="27" t="str">
        <f>VLOOKUP(S3527,[1]Страна!$A$2:$B$246,2,0)</f>
        <v>КИТАЙ</v>
      </c>
      <c r="W3527" s="34"/>
      <c r="X3527" s="35"/>
      <c r="Y3527" s="35"/>
      <c r="Z3527" s="36"/>
      <c r="AA3527" s="37"/>
      <c r="AB3527" s="38"/>
      <c r="AC3527" s="39"/>
    </row>
    <row r="3528" spans="1:29" ht="10.5" customHeight="1">
      <c r="A3528" s="25">
        <v>49632</v>
      </c>
      <c r="B3528" s="26" t="s">
        <v>4673</v>
      </c>
      <c r="C3528" s="27">
        <v>1</v>
      </c>
      <c r="D3528" s="27" t="s">
        <v>26</v>
      </c>
      <c r="E3528" s="28">
        <v>2117</v>
      </c>
      <c r="F3528" s="28">
        <v>2117</v>
      </c>
      <c r="G3528" s="28">
        <v>63.51</v>
      </c>
      <c r="H3528" s="28">
        <v>1.4</v>
      </c>
      <c r="I3528" s="28">
        <v>1.64</v>
      </c>
      <c r="J3528" s="29">
        <v>7.8539999999999999E-3</v>
      </c>
      <c r="K3528" s="28">
        <v>1.4</v>
      </c>
      <c r="L3528" s="28">
        <v>1.64</v>
      </c>
      <c r="M3528" s="29">
        <f t="shared" si="247"/>
        <v>7.8539999999999999E-3</v>
      </c>
      <c r="N3528" s="30">
        <v>5055323606731</v>
      </c>
      <c r="O3528" s="27">
        <v>85</v>
      </c>
      <c r="P3528" s="27">
        <v>8516</v>
      </c>
      <c r="Q3528" s="27" t="s">
        <v>2371</v>
      </c>
      <c r="R3528" s="31">
        <f>VLOOKUP(Q3528,[1]Страна!D$1:F$120,2,FALSE)</f>
        <v>0.03</v>
      </c>
      <c r="S3528" s="32" t="s">
        <v>28</v>
      </c>
      <c r="T3528" s="27" t="str">
        <f>VLOOKUP(S3528,[1]Страна!$A$2:$B$246,2,0)</f>
        <v>КИТАЙ</v>
      </c>
      <c r="W3528" s="34"/>
      <c r="X3528" s="35"/>
      <c r="Y3528" s="35"/>
      <c r="Z3528" s="36"/>
      <c r="AA3528" s="37"/>
      <c r="AB3528" s="38"/>
      <c r="AC3528" s="39"/>
    </row>
    <row r="3529" spans="1:29" ht="10.5" customHeight="1">
      <c r="A3529" s="25">
        <v>104579</v>
      </c>
      <c r="B3529" s="26" t="s">
        <v>4674</v>
      </c>
      <c r="C3529" s="27">
        <v>1</v>
      </c>
      <c r="D3529" s="27" t="s">
        <v>26</v>
      </c>
      <c r="E3529" s="28">
        <v>2210</v>
      </c>
      <c r="F3529" s="28">
        <v>2210</v>
      </c>
      <c r="G3529" s="28">
        <v>66.3</v>
      </c>
      <c r="H3529" s="28">
        <v>1.4</v>
      </c>
      <c r="I3529" s="28">
        <v>1.64</v>
      </c>
      <c r="J3529" s="29">
        <v>9.2160000000000002E-3</v>
      </c>
      <c r="K3529" s="28">
        <v>1.4</v>
      </c>
      <c r="L3529" s="28">
        <v>1.64</v>
      </c>
      <c r="M3529" s="29">
        <v>9.2160000000000002E-3</v>
      </c>
      <c r="N3529" s="30" t="s">
        <v>4675</v>
      </c>
      <c r="O3529" s="27">
        <v>85</v>
      </c>
      <c r="P3529" s="27">
        <v>8516</v>
      </c>
      <c r="Q3529" s="27" t="s">
        <v>2371</v>
      </c>
      <c r="R3529" s="31">
        <f>VLOOKUP(Q3529,[1]Страна!D$1:F$120,2,FALSE)</f>
        <v>0.03</v>
      </c>
      <c r="S3529" s="32" t="s">
        <v>28</v>
      </c>
      <c r="T3529" s="27" t="str">
        <f>VLOOKUP(S3529,[1]Страна!$A$2:$B$246,2,0)</f>
        <v>КИТАЙ</v>
      </c>
      <c r="W3529" s="34"/>
      <c r="X3529" s="35"/>
      <c r="Y3529" s="35"/>
      <c r="Z3529" s="36"/>
      <c r="AA3529" s="37"/>
      <c r="AB3529" s="38"/>
      <c r="AC3529" s="39"/>
    </row>
    <row r="3530" spans="1:29" ht="10.5" customHeight="1">
      <c r="A3530" s="25">
        <v>49634</v>
      </c>
      <c r="B3530" s="26" t="s">
        <v>4676</v>
      </c>
      <c r="C3530" s="27">
        <v>1</v>
      </c>
      <c r="D3530" s="27" t="s">
        <v>26</v>
      </c>
      <c r="E3530" s="28">
        <v>1989</v>
      </c>
      <c r="F3530" s="28">
        <v>1989</v>
      </c>
      <c r="G3530" s="28">
        <v>59.669999999999995</v>
      </c>
      <c r="H3530" s="28">
        <v>0.7</v>
      </c>
      <c r="I3530" s="28">
        <v>1</v>
      </c>
      <c r="J3530" s="29">
        <v>7.1679999999999999E-3</v>
      </c>
      <c r="K3530" s="28">
        <v>0.7</v>
      </c>
      <c r="L3530" s="28">
        <v>1</v>
      </c>
      <c r="M3530" s="29">
        <f>C3530*J3530</f>
        <v>7.1679999999999999E-3</v>
      </c>
      <c r="N3530" s="30">
        <v>5055323607257</v>
      </c>
      <c r="O3530" s="27">
        <v>85</v>
      </c>
      <c r="P3530" s="27">
        <v>8516</v>
      </c>
      <c r="Q3530" s="27" t="s">
        <v>2371</v>
      </c>
      <c r="R3530" s="31">
        <f>VLOOKUP(Q3530,[1]Страна!D$1:F$120,2,FALSE)</f>
        <v>0.03</v>
      </c>
      <c r="S3530" s="32" t="s">
        <v>28</v>
      </c>
      <c r="T3530" s="27" t="str">
        <f>VLOOKUP(S3530,[1]Страна!$A$2:$B$246,2,0)</f>
        <v>КИТАЙ</v>
      </c>
      <c r="W3530" s="34"/>
      <c r="X3530" s="35"/>
      <c r="Y3530" s="35"/>
      <c r="Z3530" s="36"/>
      <c r="AA3530" s="37"/>
      <c r="AB3530" s="38"/>
      <c r="AC3530" s="39"/>
    </row>
    <row r="3531" spans="1:29" ht="10.5" customHeight="1">
      <c r="A3531" s="25">
        <v>39929</v>
      </c>
      <c r="B3531" s="26" t="s">
        <v>4677</v>
      </c>
      <c r="C3531" s="27">
        <v>5</v>
      </c>
      <c r="D3531" s="27" t="s">
        <v>26</v>
      </c>
      <c r="E3531" s="28">
        <v>1440</v>
      </c>
      <c r="F3531" s="28">
        <v>7200</v>
      </c>
      <c r="G3531" s="28">
        <v>216</v>
      </c>
      <c r="H3531" s="28">
        <v>1.45</v>
      </c>
      <c r="I3531" s="28">
        <v>1.7</v>
      </c>
      <c r="J3531" s="29">
        <v>7.1679999999999999E-3</v>
      </c>
      <c r="K3531" s="28">
        <v>7.25</v>
      </c>
      <c r="L3531" s="28">
        <v>8.5</v>
      </c>
      <c r="M3531" s="29">
        <v>3.5839999999999997E-2</v>
      </c>
      <c r="N3531" s="30">
        <v>5055323607257</v>
      </c>
      <c r="O3531" s="27">
        <v>85</v>
      </c>
      <c r="P3531" s="27">
        <v>8516</v>
      </c>
      <c r="Q3531" s="27" t="s">
        <v>2371</v>
      </c>
      <c r="R3531" s="31">
        <f>VLOOKUP(Q3531,[1]Страна!D$1:F$120,2,FALSE)</f>
        <v>0.03</v>
      </c>
      <c r="S3531" s="32" t="s">
        <v>28</v>
      </c>
      <c r="T3531" s="27" t="str">
        <f>VLOOKUP(S3531,[1]Страна!$A$2:$B$246,2,0)</f>
        <v>КИТАЙ</v>
      </c>
      <c r="W3531" s="34"/>
      <c r="X3531" s="35"/>
      <c r="Y3531" s="35"/>
      <c r="Z3531" s="36"/>
      <c r="AA3531" s="37"/>
      <c r="AB3531" s="38"/>
      <c r="AC3531" s="39"/>
    </row>
    <row r="3532" spans="1:29" ht="10.5" customHeight="1">
      <c r="A3532" s="25">
        <v>58958</v>
      </c>
      <c r="B3532" s="26" t="s">
        <v>4678</v>
      </c>
      <c r="C3532" s="27">
        <v>1</v>
      </c>
      <c r="D3532" s="27" t="s">
        <v>26</v>
      </c>
      <c r="E3532" s="28">
        <v>1836</v>
      </c>
      <c r="F3532" s="28">
        <v>1836</v>
      </c>
      <c r="G3532" s="28">
        <v>55.08</v>
      </c>
      <c r="H3532" s="28">
        <v>0.9</v>
      </c>
      <c r="I3532" s="28">
        <v>1</v>
      </c>
      <c r="J3532" s="29">
        <v>8.1600000000000006E-3</v>
      </c>
      <c r="K3532" s="28">
        <v>0.9</v>
      </c>
      <c r="L3532" s="28">
        <v>1</v>
      </c>
      <c r="M3532" s="29">
        <f>C3532*J3532</f>
        <v>8.1600000000000006E-3</v>
      </c>
      <c r="N3532" s="30">
        <v>5055323608131</v>
      </c>
      <c r="O3532" s="27">
        <v>85</v>
      </c>
      <c r="P3532" s="27">
        <v>8516</v>
      </c>
      <c r="Q3532" s="27" t="s">
        <v>2371</v>
      </c>
      <c r="R3532" s="31">
        <f>VLOOKUP(Q3532,[1]Страна!D$1:F$120,2,FALSE)</f>
        <v>0.03</v>
      </c>
      <c r="S3532" s="32" t="s">
        <v>28</v>
      </c>
      <c r="T3532" s="27" t="str">
        <f>VLOOKUP(S3532,[1]Страна!$A$2:$B$246,2,0)</f>
        <v>КИТАЙ</v>
      </c>
      <c r="W3532" s="34"/>
      <c r="X3532" s="35"/>
      <c r="Y3532" s="35"/>
      <c r="Z3532" s="36"/>
      <c r="AA3532" s="37"/>
      <c r="AB3532" s="38"/>
      <c r="AC3532" s="39"/>
    </row>
    <row r="3533" spans="1:29" ht="10.5" customHeight="1">
      <c r="A3533" s="25">
        <v>231662</v>
      </c>
      <c r="B3533" s="26" t="s">
        <v>4679</v>
      </c>
      <c r="C3533" s="27">
        <v>1</v>
      </c>
      <c r="D3533" s="27" t="s">
        <v>26</v>
      </c>
      <c r="E3533" s="28">
        <v>1930</v>
      </c>
      <c r="F3533" s="28">
        <f>C3533*E3533</f>
        <v>1930</v>
      </c>
      <c r="G3533" s="28">
        <f>F3533*R3533</f>
        <v>57.9</v>
      </c>
      <c r="H3533" s="28">
        <v>1.4</v>
      </c>
      <c r="I3533" s="28">
        <v>2</v>
      </c>
      <c r="J3533" s="29">
        <v>7.7000000000000002E-3</v>
      </c>
      <c r="K3533" s="28">
        <f>H3533*C3533</f>
        <v>1.4</v>
      </c>
      <c r="L3533" s="28">
        <f>I3533*C3533</f>
        <v>2</v>
      </c>
      <c r="M3533" s="29">
        <f>J3533*C3533</f>
        <v>7.7000000000000002E-3</v>
      </c>
      <c r="N3533" s="30">
        <v>0</v>
      </c>
      <c r="O3533" s="27">
        <v>85</v>
      </c>
      <c r="P3533" s="27">
        <v>8516</v>
      </c>
      <c r="Q3533" s="27" t="s">
        <v>2371</v>
      </c>
      <c r="R3533" s="31">
        <f>VLOOKUP(Q3533,[1]Страна!D$1:F$120,2,FALSE)</f>
        <v>0.03</v>
      </c>
      <c r="S3533" s="32" t="s">
        <v>28</v>
      </c>
      <c r="T3533" s="27" t="str">
        <f>VLOOKUP(S3533,[1]Страна!$A$2:$B$246,2,0)</f>
        <v>КИТАЙ</v>
      </c>
      <c r="W3533" s="34"/>
      <c r="X3533" s="35"/>
      <c r="Y3533" s="35"/>
      <c r="Z3533" s="36"/>
      <c r="AA3533" s="37"/>
      <c r="AB3533" s="38"/>
      <c r="AC3533" s="39"/>
    </row>
    <row r="3534" spans="1:29" ht="10.5" customHeight="1">
      <c r="A3534" s="25">
        <v>231661</v>
      </c>
      <c r="B3534" s="26" t="s">
        <v>4680</v>
      </c>
      <c r="C3534" s="27">
        <v>1</v>
      </c>
      <c r="D3534" s="27" t="s">
        <v>26</v>
      </c>
      <c r="E3534" s="28">
        <v>2023</v>
      </c>
      <c r="F3534" s="28">
        <v>2023</v>
      </c>
      <c r="G3534" s="28">
        <v>60.69</v>
      </c>
      <c r="H3534" s="28">
        <v>1.6</v>
      </c>
      <c r="I3534" s="28">
        <v>2</v>
      </c>
      <c r="J3534" s="29">
        <v>7.0699999999999999E-3</v>
      </c>
      <c r="K3534" s="28">
        <v>1.6</v>
      </c>
      <c r="L3534" s="28">
        <v>2</v>
      </c>
      <c r="M3534" s="29">
        <v>7.0699999999999999E-3</v>
      </c>
      <c r="N3534" s="30" t="s">
        <v>4681</v>
      </c>
      <c r="O3534" s="27">
        <v>85</v>
      </c>
      <c r="P3534" s="27">
        <v>8516</v>
      </c>
      <c r="Q3534" s="27" t="s">
        <v>2371</v>
      </c>
      <c r="R3534" s="31">
        <f>VLOOKUP(Q3534,[1]Страна!D$1:F$120,2,FALSE)</f>
        <v>0.03</v>
      </c>
      <c r="S3534" s="32" t="s">
        <v>28</v>
      </c>
      <c r="T3534" s="27" t="str">
        <f>VLOOKUP(S3534,[1]Страна!$A$2:$B$246,2,0)</f>
        <v>КИТАЙ</v>
      </c>
      <c r="W3534" s="34"/>
      <c r="X3534" s="35"/>
      <c r="Y3534" s="35"/>
      <c r="Z3534" s="36"/>
      <c r="AA3534" s="37"/>
      <c r="AB3534" s="38"/>
      <c r="AC3534" s="39"/>
    </row>
    <row r="3535" spans="1:29" ht="10.5" customHeight="1">
      <c r="A3535" s="25">
        <v>231663</v>
      </c>
      <c r="B3535" s="26" t="s">
        <v>4682</v>
      </c>
      <c r="C3535" s="27">
        <v>1</v>
      </c>
      <c r="D3535" s="27" t="s">
        <v>26</v>
      </c>
      <c r="E3535" s="28">
        <v>1726</v>
      </c>
      <c r="F3535" s="28">
        <f>C3535*E3535</f>
        <v>1726</v>
      </c>
      <c r="G3535" s="28">
        <f>F3535*R3535</f>
        <v>51.78</v>
      </c>
      <c r="H3535" s="28">
        <v>1.45</v>
      </c>
      <c r="I3535" s="28">
        <v>1.7</v>
      </c>
      <c r="J3535" s="29">
        <v>7.0699999999999999E-3</v>
      </c>
      <c r="K3535" s="28">
        <f>H3535*C3535</f>
        <v>1.45</v>
      </c>
      <c r="L3535" s="28">
        <f>I3535*C3535</f>
        <v>1.7</v>
      </c>
      <c r="M3535" s="29">
        <f>J3535*C3535</f>
        <v>7.0699999999999999E-3</v>
      </c>
      <c r="N3535" s="30" t="s">
        <v>4681</v>
      </c>
      <c r="O3535" s="27">
        <v>85</v>
      </c>
      <c r="P3535" s="27">
        <v>8516</v>
      </c>
      <c r="Q3535" s="27" t="s">
        <v>2371</v>
      </c>
      <c r="R3535" s="31">
        <f>VLOOKUP(Q3535,[1]Страна!D$1:F$120,2,FALSE)</f>
        <v>0.03</v>
      </c>
      <c r="S3535" s="32" t="s">
        <v>28</v>
      </c>
      <c r="T3535" s="27" t="str">
        <f>VLOOKUP(S3535,[1]Страна!$A$2:$B$246,2,0)</f>
        <v>КИТАЙ</v>
      </c>
      <c r="W3535" s="34"/>
      <c r="X3535" s="35"/>
      <c r="Y3535" s="35"/>
      <c r="Z3535" s="36"/>
      <c r="AA3535" s="37"/>
      <c r="AB3535" s="38"/>
      <c r="AC3535" s="39"/>
    </row>
    <row r="3536" spans="1:29" ht="10.5" customHeight="1">
      <c r="A3536" s="25">
        <v>221128</v>
      </c>
      <c r="B3536" s="26" t="s">
        <v>4683</v>
      </c>
      <c r="C3536" s="27">
        <v>1</v>
      </c>
      <c r="D3536" s="27" t="s">
        <v>26</v>
      </c>
      <c r="E3536" s="28">
        <v>1462</v>
      </c>
      <c r="F3536" s="28">
        <v>1462</v>
      </c>
      <c r="G3536" s="28">
        <v>43.86</v>
      </c>
      <c r="H3536" s="28">
        <v>2</v>
      </c>
      <c r="I3536" s="28">
        <v>2.5</v>
      </c>
      <c r="J3536" s="29">
        <v>6.3200000000000001E-3</v>
      </c>
      <c r="K3536" s="28">
        <v>2</v>
      </c>
      <c r="L3536" s="28">
        <v>2.5</v>
      </c>
      <c r="M3536" s="29">
        <f>C3536*J3536</f>
        <v>6.3200000000000001E-3</v>
      </c>
      <c r="N3536" s="30">
        <v>0</v>
      </c>
      <c r="O3536" s="27">
        <v>85</v>
      </c>
      <c r="P3536" s="27">
        <v>8516</v>
      </c>
      <c r="Q3536" s="27" t="s">
        <v>2371</v>
      </c>
      <c r="R3536" s="31">
        <f>VLOOKUP(Q3536,[1]Страна!D$1:F$120,2,FALSE)</f>
        <v>0.03</v>
      </c>
      <c r="S3536" s="32" t="s">
        <v>28</v>
      </c>
      <c r="T3536" s="27" t="str">
        <f>VLOOKUP(S3536,[1]Страна!$A$2:$B$246,2,0)</f>
        <v>КИТАЙ</v>
      </c>
      <c r="W3536" s="34"/>
      <c r="X3536" s="35"/>
      <c r="Y3536" s="35"/>
      <c r="Z3536" s="36"/>
      <c r="AA3536" s="37"/>
      <c r="AB3536" s="38"/>
      <c r="AC3536" s="39"/>
    </row>
    <row r="3537" spans="1:29" ht="10.5" customHeight="1">
      <c r="A3537" s="25">
        <v>238374</v>
      </c>
      <c r="B3537" s="26" t="s">
        <v>4684</v>
      </c>
      <c r="C3537" s="27">
        <v>1</v>
      </c>
      <c r="D3537" s="27" t="s">
        <v>26</v>
      </c>
      <c r="E3537" s="28">
        <v>1513</v>
      </c>
      <c r="F3537" s="28">
        <v>1513</v>
      </c>
      <c r="G3537" s="28">
        <v>45.39</v>
      </c>
      <c r="H3537" s="28">
        <v>0.95</v>
      </c>
      <c r="I3537" s="28">
        <v>1.3</v>
      </c>
      <c r="J3537" s="29">
        <v>0</v>
      </c>
      <c r="K3537" s="28">
        <v>0.95</v>
      </c>
      <c r="L3537" s="28">
        <v>1.3</v>
      </c>
      <c r="M3537" s="29">
        <v>0</v>
      </c>
      <c r="N3537" s="30" t="s">
        <v>4685</v>
      </c>
      <c r="O3537" s="27">
        <v>85</v>
      </c>
      <c r="P3537" s="27">
        <v>8516</v>
      </c>
      <c r="Q3537" s="27" t="s">
        <v>2371</v>
      </c>
      <c r="R3537" s="31">
        <f>VLOOKUP(Q3537,[1]Страна!D$1:F$120,2,FALSE)</f>
        <v>0.03</v>
      </c>
      <c r="S3537" s="32" t="s">
        <v>28</v>
      </c>
      <c r="T3537" s="27" t="str">
        <f>VLOOKUP(S3537,[1]Страна!$A$2:$B$246,2,0)</f>
        <v>КИТАЙ</v>
      </c>
      <c r="W3537" s="34"/>
      <c r="X3537" s="35"/>
      <c r="Y3537" s="35"/>
      <c r="Z3537" s="36"/>
      <c r="AA3537" s="37"/>
      <c r="AB3537" s="38"/>
      <c r="AC3537" s="39"/>
    </row>
    <row r="3538" spans="1:29" ht="10.5" customHeight="1">
      <c r="A3538" s="41">
        <v>243640</v>
      </c>
      <c r="B3538" s="42" t="s">
        <v>4686</v>
      </c>
      <c r="C3538" s="43">
        <v>2</v>
      </c>
      <c r="D3538" s="44" t="s">
        <v>26</v>
      </c>
      <c r="E3538" s="45">
        <v>1513</v>
      </c>
      <c r="F3538" s="45">
        <v>3026</v>
      </c>
      <c r="G3538" s="46">
        <v>90.78</v>
      </c>
      <c r="H3538" s="46">
        <v>1</v>
      </c>
      <c r="I3538" s="46">
        <v>1.3</v>
      </c>
      <c r="J3538" s="47">
        <v>6.9049999999999997E-3</v>
      </c>
      <c r="K3538" s="46">
        <v>2</v>
      </c>
      <c r="L3538" s="46">
        <v>2.6</v>
      </c>
      <c r="M3538" s="47">
        <v>1.3809999999999999E-2</v>
      </c>
      <c r="N3538" s="48" t="s">
        <v>4687</v>
      </c>
      <c r="O3538" s="49">
        <v>85</v>
      </c>
      <c r="P3538" s="49">
        <v>8516</v>
      </c>
      <c r="Q3538" s="49" t="s">
        <v>2371</v>
      </c>
      <c r="R3538" s="50">
        <v>0.03</v>
      </c>
      <c r="S3538" s="51" t="s">
        <v>28</v>
      </c>
      <c r="T3538" s="27" t="str">
        <f>VLOOKUP(S3538,[1]Страна!$A$2:$B$246,2,0)</f>
        <v>КИТАЙ</v>
      </c>
      <c r="W3538" s="34"/>
      <c r="X3538" s="35"/>
      <c r="Y3538" s="35"/>
      <c r="Z3538" s="36"/>
      <c r="AA3538" s="37"/>
      <c r="AB3538" s="38"/>
      <c r="AC3538" s="39"/>
    </row>
    <row r="3539" spans="1:29" ht="10.5" customHeight="1">
      <c r="A3539" s="41">
        <v>244143</v>
      </c>
      <c r="B3539" s="42" t="s">
        <v>4688</v>
      </c>
      <c r="C3539" s="43">
        <v>2</v>
      </c>
      <c r="D3539" s="44" t="s">
        <v>26</v>
      </c>
      <c r="E3539" s="45">
        <v>1335</v>
      </c>
      <c r="F3539" s="45">
        <v>2670</v>
      </c>
      <c r="G3539" s="46">
        <v>80.099999999999994</v>
      </c>
      <c r="H3539" s="46">
        <v>1</v>
      </c>
      <c r="I3539" s="46">
        <v>1.3</v>
      </c>
      <c r="J3539" s="47">
        <v>0</v>
      </c>
      <c r="K3539" s="46">
        <v>2</v>
      </c>
      <c r="L3539" s="46">
        <v>2.6</v>
      </c>
      <c r="M3539" s="47">
        <v>0</v>
      </c>
      <c r="N3539" s="48">
        <v>0</v>
      </c>
      <c r="O3539" s="49">
        <v>85</v>
      </c>
      <c r="P3539" s="49">
        <v>8516</v>
      </c>
      <c r="Q3539" s="49" t="s">
        <v>2371</v>
      </c>
      <c r="R3539" s="50">
        <v>0.03</v>
      </c>
      <c r="S3539" s="51" t="s">
        <v>28</v>
      </c>
      <c r="T3539" s="27" t="str">
        <f>VLOOKUP(S3539,[1]Страна!$A$2:$B$246,2,0)</f>
        <v>КИТАЙ</v>
      </c>
      <c r="W3539" s="34"/>
      <c r="X3539" s="35"/>
      <c r="Y3539" s="35"/>
      <c r="Z3539" s="36"/>
      <c r="AA3539" s="37"/>
      <c r="AB3539" s="38"/>
      <c r="AC3539" s="39"/>
    </row>
    <row r="3540" spans="1:29" ht="10.5" customHeight="1">
      <c r="A3540" s="41">
        <v>241897</v>
      </c>
      <c r="B3540" s="42" t="s">
        <v>4689</v>
      </c>
      <c r="C3540" s="43">
        <v>3</v>
      </c>
      <c r="D3540" s="44" t="s">
        <v>26</v>
      </c>
      <c r="E3540" s="45">
        <v>1581</v>
      </c>
      <c r="F3540" s="45">
        <v>4743</v>
      </c>
      <c r="G3540" s="46">
        <v>142.29</v>
      </c>
      <c r="H3540" s="46">
        <v>1.9</v>
      </c>
      <c r="I3540" s="46">
        <v>2.2000000000000002</v>
      </c>
      <c r="J3540" s="47">
        <v>7.4799999999999997E-3</v>
      </c>
      <c r="K3540" s="46">
        <v>5.6999999999999993</v>
      </c>
      <c r="L3540" s="46">
        <v>6.6000000000000005</v>
      </c>
      <c r="M3540" s="47">
        <v>2.2439999999999998E-2</v>
      </c>
      <c r="N3540" s="48" t="s">
        <v>4690</v>
      </c>
      <c r="O3540" s="49">
        <v>85</v>
      </c>
      <c r="P3540" s="49">
        <v>8516</v>
      </c>
      <c r="Q3540" s="49" t="s">
        <v>2371</v>
      </c>
      <c r="R3540" s="50">
        <v>0.03</v>
      </c>
      <c r="S3540" s="51" t="s">
        <v>28</v>
      </c>
      <c r="T3540" s="27" t="str">
        <f>VLOOKUP(S3540,[1]Страна!$A$2:$B$246,2,0)</f>
        <v>КИТАЙ</v>
      </c>
      <c r="W3540" s="40"/>
      <c r="X3540" s="35"/>
      <c r="Y3540" s="35"/>
      <c r="Z3540" s="36"/>
      <c r="AA3540" s="37"/>
      <c r="AB3540" s="38"/>
      <c r="AC3540" s="39"/>
    </row>
    <row r="3541" spans="1:29" ht="10.5" customHeight="1">
      <c r="A3541" s="25">
        <v>49641</v>
      </c>
      <c r="B3541" s="26" t="s">
        <v>4691</v>
      </c>
      <c r="C3541" s="27">
        <v>1</v>
      </c>
      <c r="D3541" s="27" t="s">
        <v>26</v>
      </c>
      <c r="E3541" s="28">
        <v>1703</v>
      </c>
      <c r="F3541" s="28">
        <v>1703</v>
      </c>
      <c r="G3541" s="28">
        <v>51.089999999999996</v>
      </c>
      <c r="H3541" s="28">
        <v>1.45</v>
      </c>
      <c r="I3541" s="28">
        <v>1.69</v>
      </c>
      <c r="J3541" s="29">
        <v>7.3920000000000001E-3</v>
      </c>
      <c r="K3541" s="28">
        <v>1.45</v>
      </c>
      <c r="L3541" s="28">
        <v>1.69</v>
      </c>
      <c r="M3541" s="29">
        <f>C3541*J3541</f>
        <v>7.3920000000000001E-3</v>
      </c>
      <c r="N3541" s="30">
        <v>5055323606557</v>
      </c>
      <c r="O3541" s="27">
        <v>85</v>
      </c>
      <c r="P3541" s="27">
        <v>8516</v>
      </c>
      <c r="Q3541" s="27" t="s">
        <v>2371</v>
      </c>
      <c r="R3541" s="31">
        <f>VLOOKUP(Q3541,[1]Страна!D$1:F$120,2,FALSE)</f>
        <v>0.03</v>
      </c>
      <c r="S3541" s="32" t="s">
        <v>28</v>
      </c>
      <c r="T3541" s="27" t="str">
        <f>VLOOKUP(S3541,[1]Страна!$A$2:$B$246,2,0)</f>
        <v>КИТАЙ</v>
      </c>
      <c r="W3541" s="40"/>
      <c r="X3541" s="35"/>
      <c r="Y3541" s="35"/>
      <c r="Z3541" s="36"/>
      <c r="AA3541" s="37"/>
      <c r="AB3541" s="38"/>
      <c r="AC3541" s="39"/>
    </row>
    <row r="3542" spans="1:29" ht="10.5" customHeight="1">
      <c r="A3542" s="25">
        <v>49642</v>
      </c>
      <c r="B3542" s="26" t="s">
        <v>4692</v>
      </c>
      <c r="C3542" s="27">
        <v>5</v>
      </c>
      <c r="D3542" s="27" t="s">
        <v>26</v>
      </c>
      <c r="E3542" s="28">
        <v>1498</v>
      </c>
      <c r="F3542" s="28">
        <v>7490</v>
      </c>
      <c r="G3542" s="28">
        <v>224.7</v>
      </c>
      <c r="H3542" s="28">
        <v>1.45</v>
      </c>
      <c r="I3542" s="28">
        <v>1.67</v>
      </c>
      <c r="J3542" s="29">
        <v>4.4999999999999997E-3</v>
      </c>
      <c r="K3542" s="28">
        <v>7.25</v>
      </c>
      <c r="L3542" s="28">
        <v>8.35</v>
      </c>
      <c r="M3542" s="29">
        <f>C3542*J3542</f>
        <v>2.2499999999999999E-2</v>
      </c>
      <c r="N3542" s="30">
        <v>5055323606557</v>
      </c>
      <c r="O3542" s="27">
        <v>85</v>
      </c>
      <c r="P3542" s="27">
        <v>8516</v>
      </c>
      <c r="Q3542" s="27" t="s">
        <v>2371</v>
      </c>
      <c r="R3542" s="31">
        <f>VLOOKUP(Q3542,[1]Страна!D$1:F$120,2,FALSE)</f>
        <v>0.03</v>
      </c>
      <c r="S3542" s="32" t="s">
        <v>28</v>
      </c>
      <c r="T3542" s="27" t="str">
        <f>VLOOKUP(S3542,[1]Страна!$A$2:$B$246,2,0)</f>
        <v>КИТАЙ</v>
      </c>
      <c r="W3542" s="40"/>
      <c r="X3542" s="35"/>
      <c r="Y3542" s="35"/>
      <c r="Z3542" s="36"/>
      <c r="AA3542" s="37"/>
      <c r="AB3542" s="38"/>
      <c r="AC3542" s="39"/>
    </row>
    <row r="3543" spans="1:29" ht="10.5" customHeight="1">
      <c r="A3543" s="25">
        <v>210360</v>
      </c>
      <c r="B3543" s="26" t="s">
        <v>4693</v>
      </c>
      <c r="C3543" s="27">
        <v>1</v>
      </c>
      <c r="D3543" s="27" t="s">
        <v>26</v>
      </c>
      <c r="E3543" s="28">
        <v>1649</v>
      </c>
      <c r="F3543" s="28">
        <v>1649</v>
      </c>
      <c r="G3543" s="28">
        <v>49.47</v>
      </c>
      <c r="H3543" s="28">
        <v>1.45</v>
      </c>
      <c r="I3543" s="28">
        <v>1.67</v>
      </c>
      <c r="J3543" s="29">
        <v>6.6559999999999996E-3</v>
      </c>
      <c r="K3543" s="28">
        <v>1.45</v>
      </c>
      <c r="L3543" s="28">
        <v>1.67</v>
      </c>
      <c r="M3543" s="29">
        <f>C3543*J3543</f>
        <v>6.6559999999999996E-3</v>
      </c>
      <c r="N3543" s="30">
        <v>5055323606557</v>
      </c>
      <c r="O3543" s="27">
        <v>85</v>
      </c>
      <c r="P3543" s="27">
        <v>8516</v>
      </c>
      <c r="Q3543" s="27" t="s">
        <v>2371</v>
      </c>
      <c r="R3543" s="31">
        <f>VLOOKUP(Q3543,[1]Страна!D$1:F$120,2,FALSE)</f>
        <v>0.03</v>
      </c>
      <c r="S3543" s="32" t="s">
        <v>28</v>
      </c>
      <c r="T3543" s="27" t="str">
        <f>VLOOKUP(S3543,[1]Страна!$A$2:$B$246,2,0)</f>
        <v>КИТАЙ</v>
      </c>
      <c r="W3543" s="34"/>
      <c r="X3543" s="35"/>
      <c r="Y3543" s="35"/>
      <c r="Z3543" s="36"/>
      <c r="AA3543" s="37"/>
      <c r="AB3543" s="38"/>
      <c r="AC3543" s="39"/>
    </row>
    <row r="3544" spans="1:29" ht="10.5" customHeight="1">
      <c r="A3544" s="25">
        <v>52689</v>
      </c>
      <c r="B3544" s="26" t="s">
        <v>4694</v>
      </c>
      <c r="C3544" s="27">
        <v>1</v>
      </c>
      <c r="D3544" s="27" t="s">
        <v>26</v>
      </c>
      <c r="E3544" s="28">
        <v>790</v>
      </c>
      <c r="F3544" s="28">
        <v>790</v>
      </c>
      <c r="G3544" s="28">
        <v>23.7</v>
      </c>
      <c r="H3544" s="28">
        <v>0.85</v>
      </c>
      <c r="I3544" s="28">
        <v>1</v>
      </c>
      <c r="J3544" s="29">
        <v>1.197E-2</v>
      </c>
      <c r="K3544" s="28">
        <v>0.85</v>
      </c>
      <c r="L3544" s="28">
        <v>1</v>
      </c>
      <c r="M3544" s="29">
        <v>1.197E-2</v>
      </c>
      <c r="N3544" s="30">
        <v>8693807218680</v>
      </c>
      <c r="O3544" s="27">
        <v>85</v>
      </c>
      <c r="P3544" s="27">
        <v>8516</v>
      </c>
      <c r="Q3544" s="27" t="s">
        <v>2371</v>
      </c>
      <c r="R3544" s="31">
        <f>VLOOKUP(Q3544,[1]Страна!D$1:F$120,2,FALSE)</f>
        <v>0.03</v>
      </c>
      <c r="S3544" s="32" t="s">
        <v>28</v>
      </c>
      <c r="T3544" s="27" t="str">
        <f>VLOOKUP(S3544,[1]Страна!$A$2:$B$246,2,0)</f>
        <v>КИТАЙ</v>
      </c>
      <c r="W3544" s="34"/>
      <c r="X3544" s="35"/>
      <c r="Y3544" s="35"/>
      <c r="Z3544" s="36"/>
      <c r="AA3544" s="37"/>
      <c r="AB3544" s="38"/>
      <c r="AC3544" s="39"/>
    </row>
    <row r="3545" spans="1:29" ht="10.5" customHeight="1">
      <c r="A3545" s="25">
        <v>199904</v>
      </c>
      <c r="B3545" s="26" t="s">
        <v>4695</v>
      </c>
      <c r="C3545" s="27">
        <v>3</v>
      </c>
      <c r="D3545" s="27" t="s">
        <v>26</v>
      </c>
      <c r="E3545" s="28">
        <v>748</v>
      </c>
      <c r="F3545" s="28">
        <v>2244</v>
      </c>
      <c r="G3545" s="28">
        <v>67.319999999999993</v>
      </c>
      <c r="H3545" s="28">
        <v>4.5</v>
      </c>
      <c r="I3545" s="28">
        <v>5</v>
      </c>
      <c r="J3545" s="29">
        <v>1.8600000000000001E-3</v>
      </c>
      <c r="K3545" s="28">
        <v>13.5</v>
      </c>
      <c r="L3545" s="28">
        <v>15</v>
      </c>
      <c r="M3545" s="29">
        <f>C3545*J3545</f>
        <v>5.5799999999999999E-3</v>
      </c>
      <c r="N3545" s="30">
        <v>8693807205062</v>
      </c>
      <c r="O3545" s="27">
        <v>85</v>
      </c>
      <c r="P3545" s="27">
        <v>8516</v>
      </c>
      <c r="Q3545" s="27" t="s">
        <v>2371</v>
      </c>
      <c r="R3545" s="31">
        <f>VLOOKUP(Q3545,[1]Страна!D$1:F$120,2,FALSE)</f>
        <v>0.03</v>
      </c>
      <c r="S3545" s="32" t="s">
        <v>28</v>
      </c>
      <c r="T3545" s="27" t="str">
        <f>VLOOKUP(S3545,[1]Страна!$A$2:$B$246,2,0)</f>
        <v>КИТАЙ</v>
      </c>
      <c r="W3545" s="34"/>
      <c r="X3545" s="35"/>
      <c r="Y3545" s="35"/>
      <c r="Z3545" s="36"/>
      <c r="AA3545" s="37"/>
      <c r="AB3545" s="38"/>
      <c r="AC3545" s="39"/>
    </row>
    <row r="3546" spans="1:29" ht="10.5" customHeight="1">
      <c r="A3546" s="25">
        <v>220183</v>
      </c>
      <c r="B3546" s="26" t="s">
        <v>4696</v>
      </c>
      <c r="C3546" s="27">
        <v>1</v>
      </c>
      <c r="D3546" s="27" t="s">
        <v>26</v>
      </c>
      <c r="E3546" s="28">
        <v>757</v>
      </c>
      <c r="F3546" s="28">
        <v>757</v>
      </c>
      <c r="G3546" s="28">
        <v>15.14</v>
      </c>
      <c r="H3546" s="28">
        <v>1.3</v>
      </c>
      <c r="I3546" s="28">
        <v>1.5</v>
      </c>
      <c r="J3546" s="29">
        <v>8.5500000000000003E-3</v>
      </c>
      <c r="K3546" s="28">
        <v>1.3</v>
      </c>
      <c r="L3546" s="28">
        <v>1.5</v>
      </c>
      <c r="M3546" s="29">
        <f>C3546*J3546</f>
        <v>8.5500000000000003E-3</v>
      </c>
      <c r="N3546" s="30">
        <v>8693807205062</v>
      </c>
      <c r="O3546" s="27">
        <v>85</v>
      </c>
      <c r="P3546" s="27">
        <v>8516</v>
      </c>
      <c r="Q3546" s="27" t="s">
        <v>2371</v>
      </c>
      <c r="R3546" s="31">
        <f>VLOOKUP(Q3546,[1]Страна!D$1:F$120,2,FALSE)</f>
        <v>0.03</v>
      </c>
      <c r="S3546" s="32" t="s">
        <v>28</v>
      </c>
      <c r="T3546" s="27" t="str">
        <f>VLOOKUP(S3546,[1]Страна!$A$2:$B$246,2,0)</f>
        <v>КИТАЙ</v>
      </c>
      <c r="W3546" s="34"/>
      <c r="X3546" s="35"/>
      <c r="Y3546" s="35"/>
      <c r="Z3546" s="36"/>
      <c r="AA3546" s="37"/>
      <c r="AB3546" s="38"/>
      <c r="AC3546" s="39"/>
    </row>
    <row r="3547" spans="1:29" ht="10.5" customHeight="1">
      <c r="A3547" s="25">
        <v>52160</v>
      </c>
      <c r="B3547" s="26" t="s">
        <v>4697</v>
      </c>
      <c r="C3547" s="27">
        <v>1</v>
      </c>
      <c r="D3547" s="27" t="s">
        <v>26</v>
      </c>
      <c r="E3547" s="28">
        <v>765</v>
      </c>
      <c r="F3547" s="28">
        <v>765</v>
      </c>
      <c r="G3547" s="28">
        <v>22.95</v>
      </c>
      <c r="H3547" s="28">
        <v>1.3</v>
      </c>
      <c r="I3547" s="28">
        <v>1.5</v>
      </c>
      <c r="J3547" s="29">
        <v>7.0720000000000002E-3</v>
      </c>
      <c r="K3547" s="28">
        <v>1.3</v>
      </c>
      <c r="L3547" s="28">
        <v>1.5</v>
      </c>
      <c r="M3547" s="29">
        <f>C3547*J3547</f>
        <v>7.0720000000000002E-3</v>
      </c>
      <c r="N3547" s="30">
        <v>8693807225831</v>
      </c>
      <c r="O3547" s="27">
        <v>85</v>
      </c>
      <c r="P3547" s="27">
        <v>8516</v>
      </c>
      <c r="Q3547" s="27" t="s">
        <v>2371</v>
      </c>
      <c r="R3547" s="31">
        <f>VLOOKUP(Q3547,[1]Страна!D$1:F$120,2,FALSE)</f>
        <v>0.03</v>
      </c>
      <c r="S3547" s="32" t="s">
        <v>28</v>
      </c>
      <c r="T3547" s="27" t="str">
        <f>VLOOKUP(S3547,[1]Страна!$A$2:$B$246,2,0)</f>
        <v>КИТАЙ</v>
      </c>
      <c r="W3547" s="34"/>
      <c r="X3547" s="35"/>
      <c r="Y3547" s="35"/>
      <c r="Z3547" s="36"/>
      <c r="AA3547" s="37"/>
      <c r="AB3547" s="38"/>
      <c r="AC3547" s="39"/>
    </row>
    <row r="3548" spans="1:29" ht="10.5" customHeight="1">
      <c r="A3548" s="25">
        <v>58966</v>
      </c>
      <c r="B3548" s="26" t="s">
        <v>4698</v>
      </c>
      <c r="C3548" s="27">
        <v>1</v>
      </c>
      <c r="D3548" s="27" t="s">
        <v>26</v>
      </c>
      <c r="E3548" s="28">
        <v>876</v>
      </c>
      <c r="F3548" s="28">
        <v>876</v>
      </c>
      <c r="G3548" s="28">
        <v>26.279999999999998</v>
      </c>
      <c r="H3548" s="28">
        <v>0.9</v>
      </c>
      <c r="I3548" s="28">
        <v>1</v>
      </c>
      <c r="J3548" s="29">
        <v>7.6499999999999997E-3</v>
      </c>
      <c r="K3548" s="28">
        <v>0.9</v>
      </c>
      <c r="L3548" s="28">
        <v>1</v>
      </c>
      <c r="M3548" s="29">
        <f>C3548*J3548</f>
        <v>7.6499999999999997E-3</v>
      </c>
      <c r="N3548" s="30">
        <v>8693807225831</v>
      </c>
      <c r="O3548" s="27">
        <v>85</v>
      </c>
      <c r="P3548" s="27">
        <v>8516</v>
      </c>
      <c r="Q3548" s="27" t="s">
        <v>2371</v>
      </c>
      <c r="R3548" s="31">
        <f>VLOOKUP(Q3548,[1]Страна!D$1:F$120,2,FALSE)</f>
        <v>0.03</v>
      </c>
      <c r="S3548" s="32" t="s">
        <v>28</v>
      </c>
      <c r="T3548" s="27" t="str">
        <f>VLOOKUP(S3548,[1]Страна!$A$2:$B$246,2,0)</f>
        <v>КИТАЙ</v>
      </c>
      <c r="W3548" s="34"/>
      <c r="X3548" s="35"/>
      <c r="Y3548" s="35"/>
      <c r="Z3548" s="36"/>
      <c r="AA3548" s="37"/>
      <c r="AB3548" s="38"/>
      <c r="AC3548" s="39"/>
    </row>
    <row r="3549" spans="1:29" ht="10.5" customHeight="1">
      <c r="A3549" s="25">
        <v>52161</v>
      </c>
      <c r="B3549" s="26" t="s">
        <v>4699</v>
      </c>
      <c r="C3549" s="27">
        <v>2</v>
      </c>
      <c r="D3549" s="27" t="s">
        <v>26</v>
      </c>
      <c r="E3549" s="28">
        <v>961</v>
      </c>
      <c r="F3549" s="28">
        <v>1922</v>
      </c>
      <c r="G3549" s="28">
        <v>57.66</v>
      </c>
      <c r="H3549" s="28">
        <v>1.4</v>
      </c>
      <c r="I3549" s="28">
        <v>1.5</v>
      </c>
      <c r="J3549" s="29">
        <v>6.6559999999999996E-3</v>
      </c>
      <c r="K3549" s="28">
        <v>2.8</v>
      </c>
      <c r="L3549" s="28">
        <v>3</v>
      </c>
      <c r="M3549" s="29">
        <f>C3549*J3549</f>
        <v>1.3311999999999999E-2</v>
      </c>
      <c r="N3549" s="30">
        <v>8693807225848</v>
      </c>
      <c r="O3549" s="27">
        <v>85</v>
      </c>
      <c r="P3549" s="27">
        <v>8516</v>
      </c>
      <c r="Q3549" s="27" t="s">
        <v>2371</v>
      </c>
      <c r="R3549" s="31">
        <f>VLOOKUP(Q3549,[1]Страна!D$1:F$120,2,FALSE)</f>
        <v>0.03</v>
      </c>
      <c r="S3549" s="32" t="s">
        <v>28</v>
      </c>
      <c r="T3549" s="27" t="str">
        <f>VLOOKUP(S3549,[1]Страна!$A$2:$B$246,2,0)</f>
        <v>КИТАЙ</v>
      </c>
      <c r="W3549" s="34"/>
      <c r="X3549" s="35"/>
      <c r="Y3549" s="35"/>
      <c r="Z3549" s="36"/>
      <c r="AA3549" s="37"/>
      <c r="AB3549" s="38"/>
      <c r="AC3549" s="39"/>
    </row>
    <row r="3550" spans="1:29" ht="10.5" customHeight="1">
      <c r="A3550" s="25">
        <v>58967</v>
      </c>
      <c r="B3550" s="26" t="s">
        <v>4700</v>
      </c>
      <c r="C3550" s="27">
        <v>3</v>
      </c>
      <c r="D3550" s="27" t="s">
        <v>26</v>
      </c>
      <c r="E3550" s="28">
        <v>637</v>
      </c>
      <c r="F3550" s="28">
        <f>C3550*E3550</f>
        <v>1911</v>
      </c>
      <c r="G3550" s="28">
        <f>F3550*R3550</f>
        <v>57.33</v>
      </c>
      <c r="H3550" s="28">
        <v>1.5</v>
      </c>
      <c r="I3550" s="28">
        <v>1.6</v>
      </c>
      <c r="J3550" s="29">
        <v>7.0720000000000002E-3</v>
      </c>
      <c r="K3550" s="28">
        <f>H3550*C3550</f>
        <v>4.5</v>
      </c>
      <c r="L3550" s="28">
        <f>I3550*C3550</f>
        <v>4.8000000000000007</v>
      </c>
      <c r="M3550" s="29">
        <f>J3550*C3550</f>
        <v>2.1215999999999999E-2</v>
      </c>
      <c r="N3550" s="30" t="s">
        <v>4701</v>
      </c>
      <c r="O3550" s="27">
        <v>85</v>
      </c>
      <c r="P3550" s="27">
        <v>8516</v>
      </c>
      <c r="Q3550" s="27" t="s">
        <v>2371</v>
      </c>
      <c r="R3550" s="31">
        <f>VLOOKUP(Q3550,[1]Страна!D$1:F$120,2,FALSE)</f>
        <v>0.03</v>
      </c>
      <c r="S3550" s="32" t="s">
        <v>28</v>
      </c>
      <c r="T3550" s="27" t="str">
        <f>VLOOKUP(S3550,[1]Страна!$A$2:$B$246,2,0)</f>
        <v>КИТАЙ</v>
      </c>
      <c r="W3550" s="34"/>
      <c r="X3550" s="35"/>
      <c r="Y3550" s="35"/>
      <c r="Z3550" s="36"/>
      <c r="AA3550" s="37"/>
      <c r="AB3550" s="38"/>
      <c r="AC3550" s="39"/>
    </row>
    <row r="3551" spans="1:29" ht="10.5" customHeight="1">
      <c r="A3551" s="25">
        <v>58968</v>
      </c>
      <c r="B3551" s="26" t="s">
        <v>4702</v>
      </c>
      <c r="C3551" s="27">
        <v>1</v>
      </c>
      <c r="D3551" s="27" t="s">
        <v>26</v>
      </c>
      <c r="E3551" s="28">
        <v>366</v>
      </c>
      <c r="F3551" s="28">
        <v>366</v>
      </c>
      <c r="G3551" s="28">
        <v>10.98</v>
      </c>
      <c r="H3551" s="28">
        <v>0.85</v>
      </c>
      <c r="I3551" s="28">
        <v>1</v>
      </c>
      <c r="J3551" s="29">
        <v>4.4999999999999997E-3</v>
      </c>
      <c r="K3551" s="28">
        <v>0.85</v>
      </c>
      <c r="L3551" s="28">
        <v>1</v>
      </c>
      <c r="M3551" s="29">
        <f t="shared" ref="M3551:M3559" si="248">C3551*J3551</f>
        <v>4.4999999999999997E-3</v>
      </c>
      <c r="N3551" s="30">
        <v>8693807226340</v>
      </c>
      <c r="O3551" s="27">
        <v>85</v>
      </c>
      <c r="P3551" s="27">
        <v>8516</v>
      </c>
      <c r="Q3551" s="27" t="s">
        <v>2371</v>
      </c>
      <c r="R3551" s="31">
        <f>VLOOKUP(Q3551,[1]Страна!D$1:F$120,2,FALSE)</f>
        <v>0.03</v>
      </c>
      <c r="S3551" s="32" t="s">
        <v>28</v>
      </c>
      <c r="T3551" s="27" t="str">
        <f>VLOOKUP(S3551,[1]Страна!$A$2:$B$246,2,0)</f>
        <v>КИТАЙ</v>
      </c>
      <c r="W3551" s="34"/>
      <c r="X3551" s="35"/>
      <c r="Y3551" s="35"/>
      <c r="Z3551" s="36"/>
      <c r="AA3551" s="37"/>
      <c r="AB3551" s="38"/>
      <c r="AC3551" s="39"/>
    </row>
    <row r="3552" spans="1:29" ht="10.5" customHeight="1">
      <c r="A3552" s="25">
        <v>52568</v>
      </c>
      <c r="B3552" s="26" t="s">
        <v>4703</v>
      </c>
      <c r="C3552" s="27">
        <v>1</v>
      </c>
      <c r="D3552" s="27" t="s">
        <v>26</v>
      </c>
      <c r="E3552" s="28">
        <v>587</v>
      </c>
      <c r="F3552" s="28">
        <v>587</v>
      </c>
      <c r="G3552" s="28">
        <v>17.61</v>
      </c>
      <c r="H3552" s="28">
        <v>0.95</v>
      </c>
      <c r="I3552" s="28">
        <v>1.2</v>
      </c>
      <c r="J3552" s="29">
        <v>3.8500000000000001E-3</v>
      </c>
      <c r="K3552" s="28">
        <v>0.95</v>
      </c>
      <c r="L3552" s="28">
        <v>1.2</v>
      </c>
      <c r="M3552" s="29">
        <f t="shared" si="248"/>
        <v>3.8500000000000001E-3</v>
      </c>
      <c r="N3552" s="30">
        <v>8693807226715</v>
      </c>
      <c r="O3552" s="27">
        <v>85</v>
      </c>
      <c r="P3552" s="27">
        <v>8516</v>
      </c>
      <c r="Q3552" s="27" t="s">
        <v>2371</v>
      </c>
      <c r="R3552" s="31">
        <f>VLOOKUP(Q3552,[1]Страна!D$1:F$120,2,FALSE)</f>
        <v>0.03</v>
      </c>
      <c r="S3552" s="32" t="s">
        <v>28</v>
      </c>
      <c r="T3552" s="27" t="str">
        <f>VLOOKUP(S3552,[1]Страна!$A$2:$B$246,2,0)</f>
        <v>КИТАЙ</v>
      </c>
      <c r="W3552" s="34"/>
      <c r="X3552" s="35"/>
      <c r="Y3552" s="35"/>
      <c r="Z3552" s="36"/>
      <c r="AA3552" s="37"/>
      <c r="AB3552" s="38"/>
      <c r="AC3552" s="39"/>
    </row>
    <row r="3553" spans="1:29" ht="10.5" customHeight="1">
      <c r="A3553" s="25">
        <v>104591</v>
      </c>
      <c r="B3553" s="26" t="s">
        <v>4704</v>
      </c>
      <c r="C3553" s="27">
        <v>2</v>
      </c>
      <c r="D3553" s="27" t="s">
        <v>26</v>
      </c>
      <c r="E3553" s="28">
        <v>451</v>
      </c>
      <c r="F3553" s="28">
        <v>902</v>
      </c>
      <c r="G3553" s="28">
        <v>27.06</v>
      </c>
      <c r="H3553" s="28">
        <v>0.85</v>
      </c>
      <c r="I3553" s="28">
        <v>1</v>
      </c>
      <c r="J3553" s="29">
        <v>5.4000000000000003E-3</v>
      </c>
      <c r="K3553" s="28">
        <v>1.7</v>
      </c>
      <c r="L3553" s="28">
        <v>2</v>
      </c>
      <c r="M3553" s="29">
        <f t="shared" si="248"/>
        <v>1.0800000000000001E-2</v>
      </c>
      <c r="N3553" s="30">
        <v>8693807226715</v>
      </c>
      <c r="O3553" s="27">
        <v>85</v>
      </c>
      <c r="P3553" s="27">
        <v>8516</v>
      </c>
      <c r="Q3553" s="27" t="s">
        <v>2371</v>
      </c>
      <c r="R3553" s="31">
        <f>VLOOKUP(Q3553,[1]Страна!D$1:F$120,2,FALSE)</f>
        <v>0.03</v>
      </c>
      <c r="S3553" s="32" t="s">
        <v>28</v>
      </c>
      <c r="T3553" s="27" t="str">
        <f>VLOOKUP(S3553,[1]Страна!$A$2:$B$246,2,0)</f>
        <v>КИТАЙ</v>
      </c>
      <c r="W3553" s="34"/>
      <c r="X3553" s="35"/>
      <c r="Y3553" s="35"/>
      <c r="Z3553" s="36"/>
      <c r="AA3553" s="37"/>
      <c r="AB3553" s="38"/>
      <c r="AC3553" s="39"/>
    </row>
    <row r="3554" spans="1:29" ht="10.5" customHeight="1">
      <c r="A3554" s="25">
        <v>52166</v>
      </c>
      <c r="B3554" s="26" t="s">
        <v>4705</v>
      </c>
      <c r="C3554" s="27">
        <v>6</v>
      </c>
      <c r="D3554" s="27" t="s">
        <v>26</v>
      </c>
      <c r="E3554" s="28">
        <v>693</v>
      </c>
      <c r="F3554" s="28">
        <v>4158</v>
      </c>
      <c r="G3554" s="28">
        <v>124.74</v>
      </c>
      <c r="H3554" s="28">
        <v>1</v>
      </c>
      <c r="I3554" s="28">
        <v>1.2</v>
      </c>
      <c r="J3554" s="29">
        <v>1.4E-2</v>
      </c>
      <c r="K3554" s="28">
        <v>6</v>
      </c>
      <c r="L3554" s="28">
        <v>7.1999999999999993</v>
      </c>
      <c r="M3554" s="29">
        <f t="shared" si="248"/>
        <v>8.4000000000000005E-2</v>
      </c>
      <c r="N3554" s="30">
        <v>8693807226357</v>
      </c>
      <c r="O3554" s="27">
        <v>85</v>
      </c>
      <c r="P3554" s="27">
        <v>8516</v>
      </c>
      <c r="Q3554" s="27" t="s">
        <v>2371</v>
      </c>
      <c r="R3554" s="31">
        <f>VLOOKUP(Q3554,[1]Страна!D$1:F$120,2,FALSE)</f>
        <v>0.03</v>
      </c>
      <c r="S3554" s="32" t="s">
        <v>28</v>
      </c>
      <c r="T3554" s="27" t="str">
        <f>VLOOKUP(S3554,[1]Страна!$A$2:$B$246,2,0)</f>
        <v>КИТАЙ</v>
      </c>
      <c r="W3554" s="34"/>
      <c r="X3554" s="35"/>
      <c r="Y3554" s="35"/>
      <c r="Z3554" s="36"/>
      <c r="AA3554" s="37"/>
      <c r="AB3554" s="38"/>
      <c r="AC3554" s="39"/>
    </row>
    <row r="3555" spans="1:29" ht="10.5" customHeight="1">
      <c r="A3555" s="25">
        <v>60063</v>
      </c>
      <c r="B3555" s="26" t="s">
        <v>4706</v>
      </c>
      <c r="C3555" s="27">
        <v>1</v>
      </c>
      <c r="D3555" s="27" t="s">
        <v>26</v>
      </c>
      <c r="E3555" s="28">
        <v>876</v>
      </c>
      <c r="F3555" s="28">
        <v>876</v>
      </c>
      <c r="G3555" s="28">
        <v>26.279999999999998</v>
      </c>
      <c r="H3555" s="28">
        <v>2.5</v>
      </c>
      <c r="I3555" s="28">
        <v>3</v>
      </c>
      <c r="J3555" s="29">
        <v>4.4999999999999997E-3</v>
      </c>
      <c r="K3555" s="28">
        <v>2.5</v>
      </c>
      <c r="L3555" s="28">
        <v>3</v>
      </c>
      <c r="M3555" s="29">
        <f t="shared" si="248"/>
        <v>4.4999999999999997E-3</v>
      </c>
      <c r="N3555" s="30">
        <v>8693807226357</v>
      </c>
      <c r="O3555" s="27">
        <v>85</v>
      </c>
      <c r="P3555" s="27">
        <v>8516</v>
      </c>
      <c r="Q3555" s="27" t="s">
        <v>2371</v>
      </c>
      <c r="R3555" s="31">
        <f>VLOOKUP(Q3555,[1]Страна!D$1:F$120,2,FALSE)</f>
        <v>0.03</v>
      </c>
      <c r="S3555" s="32" t="s">
        <v>28</v>
      </c>
      <c r="T3555" s="27" t="str">
        <f>VLOOKUP(S3555,[1]Страна!$A$2:$B$246,2,0)</f>
        <v>КИТАЙ</v>
      </c>
      <c r="W3555" s="34"/>
      <c r="X3555" s="35"/>
      <c r="Y3555" s="35"/>
      <c r="Z3555" s="36"/>
      <c r="AA3555" s="37"/>
      <c r="AB3555" s="38"/>
      <c r="AC3555" s="39"/>
    </row>
    <row r="3556" spans="1:29" ht="10.5" customHeight="1">
      <c r="A3556" s="25">
        <v>60062</v>
      </c>
      <c r="B3556" s="26" t="s">
        <v>4707</v>
      </c>
      <c r="C3556" s="27">
        <v>1</v>
      </c>
      <c r="D3556" s="27" t="s">
        <v>26</v>
      </c>
      <c r="E3556" s="28">
        <v>893</v>
      </c>
      <c r="F3556" s="28">
        <v>893</v>
      </c>
      <c r="G3556" s="28">
        <v>26.79</v>
      </c>
      <c r="H3556" s="28">
        <v>2.5</v>
      </c>
      <c r="I3556" s="28">
        <v>3</v>
      </c>
      <c r="J3556" s="29">
        <v>6.4479999999999997E-3</v>
      </c>
      <c r="K3556" s="28">
        <v>2.5</v>
      </c>
      <c r="L3556" s="28">
        <v>3</v>
      </c>
      <c r="M3556" s="29">
        <f t="shared" si="248"/>
        <v>6.4479999999999997E-3</v>
      </c>
      <c r="N3556" s="30">
        <v>8693807226357</v>
      </c>
      <c r="O3556" s="27">
        <v>85</v>
      </c>
      <c r="P3556" s="27">
        <v>8516</v>
      </c>
      <c r="Q3556" s="27" t="s">
        <v>2371</v>
      </c>
      <c r="R3556" s="31">
        <f>VLOOKUP(Q3556,[1]Страна!D$1:F$120,2,FALSE)</f>
        <v>0.03</v>
      </c>
      <c r="S3556" s="32" t="s">
        <v>28</v>
      </c>
      <c r="T3556" s="27" t="str">
        <f>VLOOKUP(S3556,[1]Страна!$A$2:$B$246,2,0)</f>
        <v>КИТАЙ</v>
      </c>
      <c r="W3556" s="34"/>
      <c r="X3556" s="35"/>
      <c r="Y3556" s="35"/>
      <c r="Z3556" s="36"/>
      <c r="AA3556" s="37"/>
      <c r="AB3556" s="38"/>
      <c r="AC3556" s="39"/>
    </row>
    <row r="3557" spans="1:29" ht="10.5" customHeight="1">
      <c r="A3557" s="25">
        <v>52571</v>
      </c>
      <c r="B3557" s="26" t="s">
        <v>4708</v>
      </c>
      <c r="C3557" s="27">
        <v>1</v>
      </c>
      <c r="D3557" s="27" t="s">
        <v>26</v>
      </c>
      <c r="E3557" s="28">
        <v>910</v>
      </c>
      <c r="F3557" s="28">
        <v>910</v>
      </c>
      <c r="G3557" s="28">
        <v>27.3</v>
      </c>
      <c r="H3557" s="28">
        <v>1.8</v>
      </c>
      <c r="I3557" s="28">
        <v>2</v>
      </c>
      <c r="J3557" s="29">
        <v>6.4479999999999997E-3</v>
      </c>
      <c r="K3557" s="28">
        <v>1.8</v>
      </c>
      <c r="L3557" s="28">
        <v>2</v>
      </c>
      <c r="M3557" s="29">
        <f t="shared" si="248"/>
        <v>6.4479999999999997E-3</v>
      </c>
      <c r="N3557" s="30">
        <v>8693807226364</v>
      </c>
      <c r="O3557" s="27">
        <v>85</v>
      </c>
      <c r="P3557" s="27">
        <v>8516</v>
      </c>
      <c r="Q3557" s="27" t="s">
        <v>2371</v>
      </c>
      <c r="R3557" s="31">
        <f>VLOOKUP(Q3557,[1]Страна!D$1:F$120,2,FALSE)</f>
        <v>0.03</v>
      </c>
      <c r="S3557" s="32" t="s">
        <v>28</v>
      </c>
      <c r="T3557" s="27" t="str">
        <f>VLOOKUP(S3557,[1]Страна!$A$2:$B$246,2,0)</f>
        <v>КИТАЙ</v>
      </c>
      <c r="W3557" s="34"/>
      <c r="X3557" s="35"/>
      <c r="Y3557" s="35"/>
      <c r="Z3557" s="36"/>
      <c r="AA3557" s="37"/>
      <c r="AB3557" s="38"/>
      <c r="AC3557" s="39"/>
    </row>
    <row r="3558" spans="1:29" ht="10.5" customHeight="1">
      <c r="A3558" s="25">
        <v>53301</v>
      </c>
      <c r="B3558" s="26" t="s">
        <v>4709</v>
      </c>
      <c r="C3558" s="27">
        <v>2</v>
      </c>
      <c r="D3558" s="27" t="s">
        <v>26</v>
      </c>
      <c r="E3558" s="28">
        <v>938</v>
      </c>
      <c r="F3558" s="28">
        <v>1876</v>
      </c>
      <c r="G3558" s="28">
        <v>56.28</v>
      </c>
      <c r="H3558" s="28">
        <v>2.5</v>
      </c>
      <c r="I3558" s="28">
        <v>3</v>
      </c>
      <c r="J3558" s="29">
        <v>6.4479999999999997E-3</v>
      </c>
      <c r="K3558" s="28">
        <v>5</v>
      </c>
      <c r="L3558" s="28">
        <v>6</v>
      </c>
      <c r="M3558" s="29">
        <f t="shared" si="248"/>
        <v>1.2895999999999999E-2</v>
      </c>
      <c r="N3558" s="30">
        <v>8693807226364</v>
      </c>
      <c r="O3558" s="27">
        <v>85</v>
      </c>
      <c r="P3558" s="27">
        <v>8516</v>
      </c>
      <c r="Q3558" s="27" t="s">
        <v>2371</v>
      </c>
      <c r="R3558" s="31">
        <f>VLOOKUP(Q3558,[1]Страна!D$1:F$120,2,FALSE)</f>
        <v>0.03</v>
      </c>
      <c r="S3558" s="32" t="s">
        <v>28</v>
      </c>
      <c r="T3558" s="27" t="str">
        <f>VLOOKUP(S3558,[1]Страна!$A$2:$B$246,2,0)</f>
        <v>КИТАЙ</v>
      </c>
      <c r="W3558" s="34"/>
      <c r="X3558" s="35"/>
      <c r="Y3558" s="35"/>
      <c r="Z3558" s="36"/>
      <c r="AA3558" s="37"/>
      <c r="AB3558" s="38"/>
      <c r="AC3558" s="39"/>
    </row>
    <row r="3559" spans="1:29" ht="10.5" customHeight="1">
      <c r="A3559" s="25">
        <v>104594</v>
      </c>
      <c r="B3559" s="26" t="s">
        <v>4710</v>
      </c>
      <c r="C3559" s="27">
        <v>1</v>
      </c>
      <c r="D3559" s="27" t="s">
        <v>26</v>
      </c>
      <c r="E3559" s="28">
        <v>808</v>
      </c>
      <c r="F3559" s="28">
        <v>808</v>
      </c>
      <c r="G3559" s="28">
        <v>24.24</v>
      </c>
      <c r="H3559" s="28">
        <v>1</v>
      </c>
      <c r="I3559" s="28">
        <v>1.5</v>
      </c>
      <c r="J3559" s="29">
        <v>2.5000000000000001E-3</v>
      </c>
      <c r="K3559" s="28">
        <v>1</v>
      </c>
      <c r="L3559" s="28">
        <v>1.5</v>
      </c>
      <c r="M3559" s="29">
        <f t="shared" si="248"/>
        <v>2.5000000000000001E-3</v>
      </c>
      <c r="N3559" s="30">
        <v>0</v>
      </c>
      <c r="O3559" s="27">
        <v>85</v>
      </c>
      <c r="P3559" s="27">
        <v>8516</v>
      </c>
      <c r="Q3559" s="27" t="s">
        <v>2371</v>
      </c>
      <c r="R3559" s="31">
        <f>VLOOKUP(Q3559,[1]Страна!D$1:F$120,2,FALSE)</f>
        <v>0.03</v>
      </c>
      <c r="S3559" s="32" t="s">
        <v>28</v>
      </c>
      <c r="T3559" s="27" t="str">
        <f>VLOOKUP(S3559,[1]Страна!$A$2:$B$246,2,0)</f>
        <v>КИТАЙ</v>
      </c>
      <c r="W3559" s="34"/>
      <c r="X3559" s="35"/>
      <c r="Y3559" s="35"/>
      <c r="Z3559" s="36"/>
      <c r="AA3559" s="37"/>
      <c r="AB3559" s="38"/>
      <c r="AC3559" s="39"/>
    </row>
    <row r="3560" spans="1:29" ht="10.5" customHeight="1">
      <c r="A3560" s="25">
        <v>53302</v>
      </c>
      <c r="B3560" s="26" t="s">
        <v>4711</v>
      </c>
      <c r="C3560" s="27">
        <v>2</v>
      </c>
      <c r="D3560" s="27" t="s">
        <v>26</v>
      </c>
      <c r="E3560" s="28">
        <v>692</v>
      </c>
      <c r="F3560" s="28">
        <v>1384</v>
      </c>
      <c r="G3560" s="28">
        <v>27.956799999999998</v>
      </c>
      <c r="H3560" s="28">
        <v>1.8</v>
      </c>
      <c r="I3560" s="28">
        <v>2</v>
      </c>
      <c r="J3560" s="29">
        <v>5.6249999999999998E-3</v>
      </c>
      <c r="K3560" s="28">
        <v>3.6</v>
      </c>
      <c r="L3560" s="28">
        <v>4</v>
      </c>
      <c r="M3560" s="29">
        <v>1.125E-2</v>
      </c>
      <c r="N3560" s="30" t="s">
        <v>4712</v>
      </c>
      <c r="O3560" s="27">
        <v>85</v>
      </c>
      <c r="P3560" s="27">
        <v>8516</v>
      </c>
      <c r="Q3560" s="27" t="s">
        <v>2371</v>
      </c>
      <c r="R3560" s="31">
        <f>VLOOKUP(Q3560,[1]Страна!D$1:F$120,2,FALSE)</f>
        <v>0.03</v>
      </c>
      <c r="S3560" s="32" t="s">
        <v>28</v>
      </c>
      <c r="T3560" s="27" t="str">
        <f>VLOOKUP(S3560,[1]Страна!$A$2:$B$246,2,0)</f>
        <v>КИТАЙ</v>
      </c>
      <c r="W3560" s="34"/>
      <c r="X3560" s="35"/>
      <c r="Y3560" s="35"/>
      <c r="Z3560" s="36"/>
      <c r="AA3560" s="37"/>
      <c r="AB3560" s="38"/>
      <c r="AC3560" s="39"/>
    </row>
    <row r="3561" spans="1:29" ht="10.5" customHeight="1">
      <c r="A3561" s="25">
        <v>137749</v>
      </c>
      <c r="B3561" s="26" t="s">
        <v>4713</v>
      </c>
      <c r="C3561" s="27">
        <v>2</v>
      </c>
      <c r="D3561" s="27" t="s">
        <v>26</v>
      </c>
      <c r="E3561" s="28">
        <v>1071</v>
      </c>
      <c r="F3561" s="28">
        <v>2142</v>
      </c>
      <c r="G3561" s="28">
        <v>64.259999999999991</v>
      </c>
      <c r="H3561" s="28">
        <v>1</v>
      </c>
      <c r="I3561" s="28">
        <v>1.2</v>
      </c>
      <c r="J3561" s="29">
        <v>6.6559999999999996E-3</v>
      </c>
      <c r="K3561" s="28">
        <v>2</v>
      </c>
      <c r="L3561" s="28">
        <v>2.4</v>
      </c>
      <c r="M3561" s="29">
        <f t="shared" ref="M3561:M3568" si="249">C3561*J3561</f>
        <v>1.3311999999999999E-2</v>
      </c>
      <c r="N3561" s="30">
        <v>8693807227903</v>
      </c>
      <c r="O3561" s="27">
        <v>85</v>
      </c>
      <c r="P3561" s="27">
        <v>8516</v>
      </c>
      <c r="Q3561" s="27" t="s">
        <v>2371</v>
      </c>
      <c r="R3561" s="31">
        <f>VLOOKUP(Q3561,[1]Страна!D$1:F$120,2,FALSE)</f>
        <v>0.03</v>
      </c>
      <c r="S3561" s="32" t="s">
        <v>28</v>
      </c>
      <c r="T3561" s="27" t="str">
        <f>VLOOKUP(S3561,[1]Страна!$A$2:$B$246,2,0)</f>
        <v>КИТАЙ</v>
      </c>
      <c r="W3561" s="34"/>
      <c r="X3561" s="35"/>
      <c r="Y3561" s="35"/>
      <c r="Z3561" s="36"/>
      <c r="AA3561" s="37"/>
      <c r="AB3561" s="38"/>
      <c r="AC3561" s="39"/>
    </row>
    <row r="3562" spans="1:29" ht="10.5" customHeight="1">
      <c r="A3562" s="25">
        <v>137750</v>
      </c>
      <c r="B3562" s="26" t="s">
        <v>4714</v>
      </c>
      <c r="C3562" s="27">
        <v>2</v>
      </c>
      <c r="D3562" s="27" t="s">
        <v>26</v>
      </c>
      <c r="E3562" s="28">
        <v>944</v>
      </c>
      <c r="F3562" s="28">
        <v>1888</v>
      </c>
      <c r="G3562" s="28">
        <v>56.64</v>
      </c>
      <c r="H3562" s="28">
        <v>1</v>
      </c>
      <c r="I3562" s="28">
        <v>1.5</v>
      </c>
      <c r="J3562" s="29">
        <v>6.6559999999999996E-3</v>
      </c>
      <c r="K3562" s="28">
        <v>2</v>
      </c>
      <c r="L3562" s="28">
        <v>3</v>
      </c>
      <c r="M3562" s="29">
        <f t="shared" si="249"/>
        <v>1.3311999999999999E-2</v>
      </c>
      <c r="N3562" s="30">
        <v>8693807227903</v>
      </c>
      <c r="O3562" s="27">
        <v>85</v>
      </c>
      <c r="P3562" s="27">
        <v>8516</v>
      </c>
      <c r="Q3562" s="27" t="s">
        <v>2371</v>
      </c>
      <c r="R3562" s="31">
        <f>VLOOKUP(Q3562,[1]Страна!D$1:F$120,2,FALSE)</f>
        <v>0.03</v>
      </c>
      <c r="S3562" s="32" t="s">
        <v>28</v>
      </c>
      <c r="T3562" s="27" t="str">
        <f>VLOOKUP(S3562,[1]Страна!$A$2:$B$246,2,0)</f>
        <v>КИТАЙ</v>
      </c>
      <c r="W3562" s="34"/>
      <c r="X3562" s="35"/>
      <c r="Y3562" s="35"/>
      <c r="Z3562" s="36"/>
      <c r="AA3562" s="37"/>
      <c r="AB3562" s="38"/>
      <c r="AC3562" s="39"/>
    </row>
    <row r="3563" spans="1:29" ht="10.5" customHeight="1">
      <c r="A3563" s="25">
        <v>52572</v>
      </c>
      <c r="B3563" s="26" t="s">
        <v>4715</v>
      </c>
      <c r="C3563" s="27">
        <v>2</v>
      </c>
      <c r="D3563" s="27" t="s">
        <v>26</v>
      </c>
      <c r="E3563" s="28">
        <v>1465</v>
      </c>
      <c r="F3563" s="28">
        <v>2930</v>
      </c>
      <c r="G3563" s="28">
        <v>87.899999999999991</v>
      </c>
      <c r="H3563" s="28">
        <v>1.8</v>
      </c>
      <c r="I3563" s="28">
        <v>2</v>
      </c>
      <c r="J3563" s="29">
        <v>7.0720000000000002E-3</v>
      </c>
      <c r="K3563" s="28">
        <v>3.6</v>
      </c>
      <c r="L3563" s="28">
        <v>4</v>
      </c>
      <c r="M3563" s="29">
        <f t="shared" si="249"/>
        <v>1.4144E-2</v>
      </c>
      <c r="N3563" s="30">
        <v>8693807226722</v>
      </c>
      <c r="O3563" s="27">
        <v>85</v>
      </c>
      <c r="P3563" s="27">
        <v>8516</v>
      </c>
      <c r="Q3563" s="27" t="s">
        <v>2371</v>
      </c>
      <c r="R3563" s="31">
        <f>VLOOKUP(Q3563,[1]Страна!D$1:F$120,2,FALSE)</f>
        <v>0.03</v>
      </c>
      <c r="S3563" s="32" t="s">
        <v>28</v>
      </c>
      <c r="T3563" s="27" t="str">
        <f>VLOOKUP(S3563,[1]Страна!$A$2:$B$246,2,0)</f>
        <v>КИТАЙ</v>
      </c>
      <c r="W3563" s="34"/>
      <c r="X3563" s="35"/>
      <c r="Y3563" s="35"/>
      <c r="Z3563" s="36"/>
      <c r="AA3563" s="37"/>
      <c r="AB3563" s="38"/>
      <c r="AC3563" s="39"/>
    </row>
    <row r="3564" spans="1:29" ht="10.5" customHeight="1">
      <c r="A3564" s="25">
        <v>104595</v>
      </c>
      <c r="B3564" s="26" t="s">
        <v>4716</v>
      </c>
      <c r="C3564" s="27">
        <v>4</v>
      </c>
      <c r="D3564" s="27" t="s">
        <v>26</v>
      </c>
      <c r="E3564" s="28">
        <v>1071</v>
      </c>
      <c r="F3564" s="28">
        <v>4284</v>
      </c>
      <c r="G3564" s="28">
        <v>128.51999999999998</v>
      </c>
      <c r="H3564" s="28">
        <v>1.8</v>
      </c>
      <c r="I3564" s="28">
        <v>2</v>
      </c>
      <c r="J3564" s="29">
        <v>7.7000000000000002E-3</v>
      </c>
      <c r="K3564" s="28">
        <v>7.2</v>
      </c>
      <c r="L3564" s="28">
        <v>8</v>
      </c>
      <c r="M3564" s="29">
        <f t="shared" si="249"/>
        <v>3.0800000000000001E-2</v>
      </c>
      <c r="N3564" s="30">
        <v>0</v>
      </c>
      <c r="O3564" s="27">
        <v>85</v>
      </c>
      <c r="P3564" s="27">
        <v>8516</v>
      </c>
      <c r="Q3564" s="27" t="s">
        <v>2371</v>
      </c>
      <c r="R3564" s="31">
        <f>VLOOKUP(Q3564,[1]Страна!D$1:F$120,2,FALSE)</f>
        <v>0.03</v>
      </c>
      <c r="S3564" s="32" t="s">
        <v>28</v>
      </c>
      <c r="T3564" s="27" t="str">
        <f>VLOOKUP(S3564,[1]Страна!$A$2:$B$246,2,0)</f>
        <v>КИТАЙ</v>
      </c>
      <c r="W3564" s="34"/>
      <c r="X3564" s="35"/>
      <c r="Y3564" s="35"/>
      <c r="Z3564" s="36"/>
      <c r="AA3564" s="37"/>
      <c r="AB3564" s="38"/>
      <c r="AC3564" s="39"/>
    </row>
    <row r="3565" spans="1:29" ht="10.5" customHeight="1">
      <c r="A3565" s="25">
        <v>137753</v>
      </c>
      <c r="B3565" s="26" t="s">
        <v>4717</v>
      </c>
      <c r="C3565" s="27">
        <v>1</v>
      </c>
      <c r="D3565" s="27" t="s">
        <v>26</v>
      </c>
      <c r="E3565" s="28">
        <v>833</v>
      </c>
      <c r="F3565" s="28">
        <v>833</v>
      </c>
      <c r="G3565" s="28">
        <v>24.99</v>
      </c>
      <c r="H3565" s="28">
        <v>1.8</v>
      </c>
      <c r="I3565" s="28">
        <v>2</v>
      </c>
      <c r="J3565" s="29">
        <v>5.8500000000000002E-3</v>
      </c>
      <c r="K3565" s="28">
        <v>1.8</v>
      </c>
      <c r="L3565" s="28">
        <v>2</v>
      </c>
      <c r="M3565" s="29">
        <f t="shared" si="249"/>
        <v>5.8500000000000002E-3</v>
      </c>
      <c r="N3565" s="30">
        <v>8693807228191</v>
      </c>
      <c r="O3565" s="27">
        <v>85</v>
      </c>
      <c r="P3565" s="27">
        <v>8516</v>
      </c>
      <c r="Q3565" s="27" t="s">
        <v>2371</v>
      </c>
      <c r="R3565" s="31">
        <f>VLOOKUP(Q3565,[1]Страна!D$1:F$120,2,FALSE)</f>
        <v>0.03</v>
      </c>
      <c r="S3565" s="32" t="s">
        <v>28</v>
      </c>
      <c r="T3565" s="27" t="str">
        <f>VLOOKUP(S3565,[1]Страна!$A$2:$B$246,2,0)</f>
        <v>КИТАЙ</v>
      </c>
      <c r="W3565" s="34"/>
      <c r="X3565" s="35"/>
      <c r="Y3565" s="35"/>
      <c r="Z3565" s="36"/>
      <c r="AA3565" s="37"/>
      <c r="AB3565" s="38"/>
      <c r="AC3565" s="39"/>
    </row>
    <row r="3566" spans="1:29" ht="10.5" customHeight="1">
      <c r="A3566" s="25">
        <v>211998</v>
      </c>
      <c r="B3566" s="26" t="s">
        <v>4718</v>
      </c>
      <c r="C3566" s="27">
        <v>1</v>
      </c>
      <c r="D3566" s="27" t="s">
        <v>26</v>
      </c>
      <c r="E3566" s="28">
        <v>740</v>
      </c>
      <c r="F3566" s="28">
        <v>740</v>
      </c>
      <c r="G3566" s="28">
        <v>22.2</v>
      </c>
      <c r="H3566" s="28">
        <v>2.2999999999999998</v>
      </c>
      <c r="I3566" s="28">
        <v>3</v>
      </c>
      <c r="J3566" s="29">
        <v>4.0000000000000001E-3</v>
      </c>
      <c r="K3566" s="28">
        <v>2.2999999999999998</v>
      </c>
      <c r="L3566" s="28">
        <v>3</v>
      </c>
      <c r="M3566" s="29">
        <f t="shared" si="249"/>
        <v>4.0000000000000001E-3</v>
      </c>
      <c r="N3566" s="30">
        <v>8693807228726</v>
      </c>
      <c r="O3566" s="27">
        <v>85</v>
      </c>
      <c r="P3566" s="27">
        <v>8516</v>
      </c>
      <c r="Q3566" s="27" t="s">
        <v>2371</v>
      </c>
      <c r="R3566" s="31">
        <f>VLOOKUP(Q3566,[1]Страна!D$1:F$120,2,FALSE)</f>
        <v>0.03</v>
      </c>
      <c r="S3566" s="32" t="s">
        <v>28</v>
      </c>
      <c r="T3566" s="27" t="str">
        <f>VLOOKUP(S3566,[1]Страна!$A$2:$B$246,2,0)</f>
        <v>КИТАЙ</v>
      </c>
      <c r="W3566" s="34"/>
      <c r="X3566" s="35"/>
      <c r="Y3566" s="35"/>
      <c r="Z3566" s="36"/>
      <c r="AA3566" s="37"/>
      <c r="AB3566" s="38"/>
      <c r="AC3566" s="39"/>
    </row>
    <row r="3567" spans="1:29" ht="10.5" customHeight="1">
      <c r="A3567" s="25">
        <v>212001</v>
      </c>
      <c r="B3567" s="26" t="s">
        <v>4719</v>
      </c>
      <c r="C3567" s="27">
        <v>1</v>
      </c>
      <c r="D3567" s="27" t="s">
        <v>26</v>
      </c>
      <c r="E3567" s="28">
        <v>910</v>
      </c>
      <c r="F3567" s="28">
        <v>910</v>
      </c>
      <c r="G3567" s="28">
        <v>27.3</v>
      </c>
      <c r="H3567" s="28">
        <v>0.7</v>
      </c>
      <c r="I3567" s="28">
        <v>1.2</v>
      </c>
      <c r="J3567" s="29">
        <v>5.7600000000000004E-3</v>
      </c>
      <c r="K3567" s="28">
        <v>0.7</v>
      </c>
      <c r="L3567" s="28">
        <v>1.2</v>
      </c>
      <c r="M3567" s="29">
        <f t="shared" si="249"/>
        <v>5.7600000000000004E-3</v>
      </c>
      <c r="N3567" s="30">
        <v>8693807228733</v>
      </c>
      <c r="O3567" s="27">
        <v>85</v>
      </c>
      <c r="P3567" s="27">
        <v>8516</v>
      </c>
      <c r="Q3567" s="27" t="s">
        <v>2371</v>
      </c>
      <c r="R3567" s="31">
        <f>VLOOKUP(Q3567,[1]Страна!D$1:F$120,2,FALSE)</f>
        <v>0.03</v>
      </c>
      <c r="S3567" s="32" t="s">
        <v>28</v>
      </c>
      <c r="T3567" s="27" t="str">
        <f>VLOOKUP(S3567,[1]Страна!$A$2:$B$246,2,0)</f>
        <v>КИТАЙ</v>
      </c>
      <c r="W3567" s="34"/>
      <c r="X3567" s="35"/>
      <c r="Y3567" s="35"/>
      <c r="Z3567" s="36"/>
      <c r="AA3567" s="37"/>
      <c r="AB3567" s="38"/>
      <c r="AC3567" s="39"/>
    </row>
    <row r="3568" spans="1:29" ht="10.5" customHeight="1">
      <c r="A3568" s="25">
        <v>27432</v>
      </c>
      <c r="B3568" s="26" t="s">
        <v>4720</v>
      </c>
      <c r="C3568" s="27">
        <v>1</v>
      </c>
      <c r="D3568" s="27" t="s">
        <v>26</v>
      </c>
      <c r="E3568" s="28">
        <v>860</v>
      </c>
      <c r="F3568" s="28">
        <v>860</v>
      </c>
      <c r="G3568" s="28">
        <v>25.8</v>
      </c>
      <c r="H3568" s="28">
        <v>1.8</v>
      </c>
      <c r="I3568" s="28">
        <v>2</v>
      </c>
      <c r="J3568" s="29">
        <v>2.8800000000000002E-3</v>
      </c>
      <c r="K3568" s="28">
        <v>1.8</v>
      </c>
      <c r="L3568" s="28">
        <v>2</v>
      </c>
      <c r="M3568" s="29">
        <f t="shared" si="249"/>
        <v>2.8800000000000002E-3</v>
      </c>
      <c r="N3568" s="30">
        <v>4895156817680</v>
      </c>
      <c r="O3568" s="27">
        <v>85</v>
      </c>
      <c r="P3568" s="27">
        <v>8516</v>
      </c>
      <c r="Q3568" s="27" t="s">
        <v>2371</v>
      </c>
      <c r="R3568" s="31">
        <f>VLOOKUP(Q3568,[1]Страна!D$1:F$120,2,FALSE)</f>
        <v>0.03</v>
      </c>
      <c r="S3568" s="32" t="s">
        <v>28</v>
      </c>
      <c r="T3568" s="27" t="str">
        <f>VLOOKUP(S3568,[1]Страна!$A$2:$B$246,2,0)</f>
        <v>КИТАЙ</v>
      </c>
      <c r="W3568" s="34"/>
      <c r="X3568" s="35"/>
      <c r="Y3568" s="35"/>
      <c r="Z3568" s="36"/>
      <c r="AA3568" s="37"/>
      <c r="AB3568" s="38"/>
      <c r="AC3568" s="39"/>
    </row>
    <row r="3569" spans="1:29" ht="10.5" customHeight="1">
      <c r="A3569" s="41">
        <v>220188</v>
      </c>
      <c r="B3569" s="42" t="s">
        <v>4721</v>
      </c>
      <c r="C3569" s="43">
        <v>1</v>
      </c>
      <c r="D3569" s="44" t="s">
        <v>26</v>
      </c>
      <c r="E3569" s="45">
        <v>527</v>
      </c>
      <c r="F3569" s="45">
        <v>527</v>
      </c>
      <c r="G3569" s="46">
        <v>15.809999999999999</v>
      </c>
      <c r="H3569" s="46">
        <v>0.9</v>
      </c>
      <c r="I3569" s="46">
        <v>1</v>
      </c>
      <c r="J3569" s="47">
        <v>5.2779999999999997E-3</v>
      </c>
      <c r="K3569" s="46">
        <v>0.9</v>
      </c>
      <c r="L3569" s="46">
        <v>1</v>
      </c>
      <c r="M3569" s="47">
        <v>5.2779999999999997E-3</v>
      </c>
      <c r="N3569" s="48" t="s">
        <v>4722</v>
      </c>
      <c r="O3569" s="49">
        <v>85</v>
      </c>
      <c r="P3569" s="49">
        <v>8516</v>
      </c>
      <c r="Q3569" s="49" t="s">
        <v>2371</v>
      </c>
      <c r="R3569" s="50">
        <v>0.03</v>
      </c>
      <c r="S3569" s="51" t="s">
        <v>28</v>
      </c>
      <c r="T3569" s="27" t="str">
        <f>VLOOKUP(S3569,[1]Страна!$A$2:$B$246,2,0)</f>
        <v>КИТАЙ</v>
      </c>
      <c r="W3569" s="34"/>
      <c r="X3569" s="35"/>
      <c r="Y3569" s="35"/>
      <c r="Z3569" s="36"/>
      <c r="AA3569" s="37"/>
      <c r="AB3569" s="38"/>
      <c r="AC3569" s="39"/>
    </row>
    <row r="3570" spans="1:29" ht="10.5" customHeight="1">
      <c r="A3570" s="25">
        <v>4037</v>
      </c>
      <c r="B3570" s="26" t="s">
        <v>4723</v>
      </c>
      <c r="C3570" s="27">
        <v>4</v>
      </c>
      <c r="D3570" s="27" t="s">
        <v>26</v>
      </c>
      <c r="E3570" s="28">
        <v>971</v>
      </c>
      <c r="F3570" s="28">
        <v>3884</v>
      </c>
      <c r="G3570" s="28">
        <v>116.52</v>
      </c>
      <c r="H3570" s="28">
        <v>1.35</v>
      </c>
      <c r="I3570" s="28">
        <v>1.5</v>
      </c>
      <c r="J3570" s="29">
        <v>5.7600000000000004E-3</v>
      </c>
      <c r="K3570" s="28">
        <v>5.4</v>
      </c>
      <c r="L3570" s="28">
        <v>6</v>
      </c>
      <c r="M3570" s="29">
        <f t="shared" ref="M3570:M3575" si="250">C3570*J3570</f>
        <v>2.3040000000000001E-2</v>
      </c>
      <c r="N3570" s="30">
        <v>4897020991984</v>
      </c>
      <c r="O3570" s="27">
        <v>85</v>
      </c>
      <c r="P3570" s="27">
        <v>8516</v>
      </c>
      <c r="Q3570" s="27" t="s">
        <v>2371</v>
      </c>
      <c r="R3570" s="31">
        <f>VLOOKUP(Q3570,[1]Страна!D$1:F$120,2,FALSE)</f>
        <v>0.03</v>
      </c>
      <c r="S3570" s="32" t="s">
        <v>28</v>
      </c>
      <c r="T3570" s="27" t="str">
        <f>VLOOKUP(S3570,[1]Страна!$A$2:$B$246,2,0)</f>
        <v>КИТАЙ</v>
      </c>
      <c r="W3570" s="34"/>
      <c r="X3570" s="35"/>
      <c r="Y3570" s="35"/>
      <c r="Z3570" s="36"/>
      <c r="AA3570" s="37"/>
      <c r="AB3570" s="38"/>
      <c r="AC3570" s="39"/>
    </row>
    <row r="3571" spans="1:29" ht="10.5" customHeight="1">
      <c r="A3571" s="25">
        <v>27430</v>
      </c>
      <c r="B3571" s="26" t="s">
        <v>4724</v>
      </c>
      <c r="C3571" s="27">
        <v>1</v>
      </c>
      <c r="D3571" s="27" t="s">
        <v>26</v>
      </c>
      <c r="E3571" s="28">
        <v>1199</v>
      </c>
      <c r="F3571" s="28">
        <v>1199</v>
      </c>
      <c r="G3571" s="28">
        <v>35.97</v>
      </c>
      <c r="H3571" s="28">
        <v>1.6</v>
      </c>
      <c r="I3571" s="28">
        <v>2</v>
      </c>
      <c r="J3571" s="29">
        <v>7.0720000000000002E-3</v>
      </c>
      <c r="K3571" s="28">
        <v>1.6</v>
      </c>
      <c r="L3571" s="28">
        <v>2</v>
      </c>
      <c r="M3571" s="29">
        <f t="shared" si="250"/>
        <v>7.0720000000000002E-3</v>
      </c>
      <c r="N3571" s="30">
        <v>4897020991991</v>
      </c>
      <c r="O3571" s="27">
        <v>85</v>
      </c>
      <c r="P3571" s="27">
        <v>8516</v>
      </c>
      <c r="Q3571" s="27" t="s">
        <v>2371</v>
      </c>
      <c r="R3571" s="31">
        <f>VLOOKUP(Q3571,[1]Страна!D$1:F$120,2,FALSE)</f>
        <v>0.03</v>
      </c>
      <c r="S3571" s="32" t="s">
        <v>28</v>
      </c>
      <c r="T3571" s="27" t="str">
        <f>VLOOKUP(S3571,[1]Страна!$A$2:$B$246,2,0)</f>
        <v>КИТАЙ</v>
      </c>
      <c r="W3571" s="40"/>
      <c r="X3571" s="35"/>
      <c r="Y3571" s="35"/>
      <c r="Z3571" s="36"/>
      <c r="AA3571" s="37"/>
      <c r="AB3571" s="38"/>
      <c r="AC3571" s="39"/>
    </row>
    <row r="3572" spans="1:29" ht="10.5" customHeight="1">
      <c r="A3572" s="25">
        <v>137754</v>
      </c>
      <c r="B3572" s="26" t="s">
        <v>4725</v>
      </c>
      <c r="C3572" s="27">
        <v>5</v>
      </c>
      <c r="D3572" s="27" t="s">
        <v>26</v>
      </c>
      <c r="E3572" s="28">
        <v>672</v>
      </c>
      <c r="F3572" s="28">
        <v>3360</v>
      </c>
      <c r="G3572" s="28">
        <v>100.8</v>
      </c>
      <c r="H3572" s="28">
        <v>1.6</v>
      </c>
      <c r="I3572" s="28">
        <v>2</v>
      </c>
      <c r="J3572" s="29">
        <v>5.4599999999999996E-3</v>
      </c>
      <c r="K3572" s="28">
        <v>8</v>
      </c>
      <c r="L3572" s="28">
        <v>10</v>
      </c>
      <c r="M3572" s="29">
        <f t="shared" si="250"/>
        <v>2.7299999999999998E-2</v>
      </c>
      <c r="N3572" s="30">
        <v>4895156863625</v>
      </c>
      <c r="O3572" s="27">
        <v>85</v>
      </c>
      <c r="P3572" s="27">
        <v>8516</v>
      </c>
      <c r="Q3572" s="27" t="s">
        <v>2371</v>
      </c>
      <c r="R3572" s="31">
        <f>VLOOKUP(Q3572,[1]Страна!D$1:F$120,2,FALSE)</f>
        <v>0.03</v>
      </c>
      <c r="S3572" s="32" t="s">
        <v>28</v>
      </c>
      <c r="T3572" s="27" t="str">
        <f>VLOOKUP(S3572,[1]Страна!$A$2:$B$246,2,0)</f>
        <v>КИТАЙ</v>
      </c>
      <c r="W3572" s="34"/>
      <c r="X3572" s="35"/>
      <c r="Y3572" s="35"/>
      <c r="Z3572" s="36"/>
      <c r="AA3572" s="37"/>
      <c r="AB3572" s="38"/>
      <c r="AC3572" s="39"/>
    </row>
    <row r="3573" spans="1:29" ht="10.5" customHeight="1">
      <c r="A3573" s="25">
        <v>74093</v>
      </c>
      <c r="B3573" s="26" t="s">
        <v>4726</v>
      </c>
      <c r="C3573" s="27">
        <v>4</v>
      </c>
      <c r="D3573" s="27" t="s">
        <v>26</v>
      </c>
      <c r="E3573" s="28">
        <v>901</v>
      </c>
      <c r="F3573" s="28">
        <v>3604</v>
      </c>
      <c r="G3573" s="28">
        <v>108.11999999999999</v>
      </c>
      <c r="H3573" s="28">
        <v>1.6</v>
      </c>
      <c r="I3573" s="28">
        <v>2</v>
      </c>
      <c r="J3573" s="29">
        <v>6.1440000000000002E-3</v>
      </c>
      <c r="K3573" s="28">
        <v>6.4</v>
      </c>
      <c r="L3573" s="28">
        <v>8</v>
      </c>
      <c r="M3573" s="29">
        <f t="shared" si="250"/>
        <v>2.4576000000000001E-2</v>
      </c>
      <c r="N3573" s="30">
        <v>4895156863649</v>
      </c>
      <c r="O3573" s="27">
        <v>85</v>
      </c>
      <c r="P3573" s="27">
        <v>8516</v>
      </c>
      <c r="Q3573" s="27" t="s">
        <v>2371</v>
      </c>
      <c r="R3573" s="31">
        <f>VLOOKUP(Q3573,[1]Страна!D$1:F$120,2,FALSE)</f>
        <v>0.03</v>
      </c>
      <c r="S3573" s="32" t="s">
        <v>28</v>
      </c>
      <c r="T3573" s="27" t="str">
        <f>VLOOKUP(S3573,[1]Страна!$A$2:$B$246,2,0)</f>
        <v>КИТАЙ</v>
      </c>
      <c r="W3573" s="34"/>
      <c r="X3573" s="35"/>
      <c r="Y3573" s="35"/>
      <c r="Z3573" s="36"/>
      <c r="AA3573" s="37"/>
      <c r="AB3573" s="38"/>
      <c r="AC3573" s="39"/>
    </row>
    <row r="3574" spans="1:29" ht="10.5" customHeight="1">
      <c r="A3574" s="25">
        <v>74094</v>
      </c>
      <c r="B3574" s="26" t="s">
        <v>4727</v>
      </c>
      <c r="C3574" s="27">
        <v>1</v>
      </c>
      <c r="D3574" s="27" t="s">
        <v>26</v>
      </c>
      <c r="E3574" s="28">
        <v>994</v>
      </c>
      <c r="F3574" s="28">
        <v>994</v>
      </c>
      <c r="G3574" s="28">
        <v>29.82</v>
      </c>
      <c r="H3574" s="28">
        <v>1.8</v>
      </c>
      <c r="I3574" s="28">
        <v>2</v>
      </c>
      <c r="J3574" s="29">
        <v>3.7999999999999999E-2</v>
      </c>
      <c r="K3574" s="28">
        <v>1.8</v>
      </c>
      <c r="L3574" s="28">
        <v>2</v>
      </c>
      <c r="M3574" s="29">
        <f t="shared" si="250"/>
        <v>3.7999999999999999E-2</v>
      </c>
      <c r="N3574" s="30">
        <v>4895156863663</v>
      </c>
      <c r="O3574" s="27">
        <v>85</v>
      </c>
      <c r="P3574" s="27">
        <v>8516</v>
      </c>
      <c r="Q3574" s="27" t="s">
        <v>2371</v>
      </c>
      <c r="R3574" s="31">
        <f>VLOOKUP(Q3574,[1]Страна!D$1:F$120,2,FALSE)</f>
        <v>0.03</v>
      </c>
      <c r="S3574" s="32" t="s">
        <v>28</v>
      </c>
      <c r="T3574" s="27" t="str">
        <f>VLOOKUP(S3574,[1]Страна!$A$2:$B$246,2,0)</f>
        <v>КИТАЙ</v>
      </c>
      <c r="W3574" s="34"/>
      <c r="X3574" s="35"/>
      <c r="Y3574" s="35"/>
      <c r="Z3574" s="36"/>
      <c r="AA3574" s="37"/>
      <c r="AB3574" s="38"/>
      <c r="AC3574" s="39"/>
    </row>
    <row r="3575" spans="1:29" ht="10.5" customHeight="1">
      <c r="A3575" s="25">
        <v>74095</v>
      </c>
      <c r="B3575" s="26" t="s">
        <v>4728</v>
      </c>
      <c r="C3575" s="27">
        <v>1</v>
      </c>
      <c r="D3575" s="27" t="s">
        <v>26</v>
      </c>
      <c r="E3575" s="28">
        <v>1258</v>
      </c>
      <c r="F3575" s="28">
        <v>1258</v>
      </c>
      <c r="G3575" s="28">
        <v>37.74</v>
      </c>
      <c r="H3575" s="28">
        <v>1.6</v>
      </c>
      <c r="I3575" s="28">
        <v>2</v>
      </c>
      <c r="J3575" s="29">
        <v>6.5519999999999997E-3</v>
      </c>
      <c r="K3575" s="28">
        <v>1.6</v>
      </c>
      <c r="L3575" s="28">
        <v>2</v>
      </c>
      <c r="M3575" s="29">
        <f t="shared" si="250"/>
        <v>6.5519999999999997E-3</v>
      </c>
      <c r="N3575" s="30">
        <v>4895156859871</v>
      </c>
      <c r="O3575" s="27">
        <v>85</v>
      </c>
      <c r="P3575" s="27">
        <v>8516</v>
      </c>
      <c r="Q3575" s="27" t="s">
        <v>2371</v>
      </c>
      <c r="R3575" s="31">
        <f>VLOOKUP(Q3575,[1]Страна!D$1:F$120,2,FALSE)</f>
        <v>0.03</v>
      </c>
      <c r="S3575" s="32" t="s">
        <v>28</v>
      </c>
      <c r="T3575" s="27" t="str">
        <f>VLOOKUP(S3575,[1]Страна!$A$2:$B$246,2,0)</f>
        <v>КИТАЙ</v>
      </c>
      <c r="W3575" s="34"/>
      <c r="X3575" s="35"/>
      <c r="Y3575" s="35"/>
      <c r="Z3575" s="36"/>
      <c r="AA3575" s="37"/>
      <c r="AB3575" s="38"/>
      <c r="AC3575" s="39"/>
    </row>
    <row r="3576" spans="1:29" ht="10.5" customHeight="1">
      <c r="A3576" s="41">
        <v>74096</v>
      </c>
      <c r="B3576" s="42" t="s">
        <v>4729</v>
      </c>
      <c r="C3576" s="43">
        <v>1</v>
      </c>
      <c r="D3576" s="44" t="s">
        <v>26</v>
      </c>
      <c r="E3576" s="45">
        <v>1292</v>
      </c>
      <c r="F3576" s="45">
        <v>1292</v>
      </c>
      <c r="G3576" s="46">
        <v>38.76</v>
      </c>
      <c r="H3576" s="46">
        <v>1.25</v>
      </c>
      <c r="I3576" s="46">
        <v>1.4</v>
      </c>
      <c r="J3576" s="47">
        <v>6.045E-3</v>
      </c>
      <c r="K3576" s="46">
        <v>1.25</v>
      </c>
      <c r="L3576" s="46">
        <v>1.4</v>
      </c>
      <c r="M3576" s="47">
        <v>6.045E-3</v>
      </c>
      <c r="N3576" s="48" t="s">
        <v>4730</v>
      </c>
      <c r="O3576" s="49">
        <v>85</v>
      </c>
      <c r="P3576" s="49">
        <v>8516</v>
      </c>
      <c r="Q3576" s="49" t="s">
        <v>2371</v>
      </c>
      <c r="R3576" s="50">
        <v>0.03</v>
      </c>
      <c r="S3576" s="51" t="s">
        <v>28</v>
      </c>
      <c r="T3576" s="27" t="str">
        <f>VLOOKUP(S3576,[1]Страна!$A$2:$B$246,2,0)</f>
        <v>КИТАЙ</v>
      </c>
      <c r="W3576" s="34"/>
      <c r="X3576" s="35"/>
      <c r="Y3576" s="35"/>
      <c r="Z3576" s="36"/>
      <c r="AA3576" s="37"/>
      <c r="AB3576" s="38"/>
      <c r="AC3576" s="39"/>
    </row>
    <row r="3577" spans="1:29" ht="10.5" customHeight="1">
      <c r="A3577" s="25">
        <v>74097</v>
      </c>
      <c r="B3577" s="26" t="s">
        <v>4731</v>
      </c>
      <c r="C3577" s="27">
        <v>3</v>
      </c>
      <c r="D3577" s="27" t="s">
        <v>26</v>
      </c>
      <c r="E3577" s="28">
        <v>1182</v>
      </c>
      <c r="F3577" s="28">
        <v>3546</v>
      </c>
      <c r="G3577" s="28">
        <v>106.38</v>
      </c>
      <c r="H3577" s="28">
        <v>1.35</v>
      </c>
      <c r="I3577" s="28">
        <v>1.5</v>
      </c>
      <c r="J3577" s="29">
        <v>6.045E-3</v>
      </c>
      <c r="K3577" s="28">
        <v>4.0500000000000007</v>
      </c>
      <c r="L3577" s="28">
        <v>4.5</v>
      </c>
      <c r="M3577" s="29">
        <f>C3577*J3577</f>
        <v>1.8134999999999998E-2</v>
      </c>
      <c r="N3577" s="30">
        <v>4895156858980</v>
      </c>
      <c r="O3577" s="27">
        <v>85</v>
      </c>
      <c r="P3577" s="27">
        <v>8516</v>
      </c>
      <c r="Q3577" s="27" t="s">
        <v>2371</v>
      </c>
      <c r="R3577" s="31">
        <f>VLOOKUP(Q3577,[1]Страна!D$1:F$120,2,FALSE)</f>
        <v>0.03</v>
      </c>
      <c r="S3577" s="32" t="s">
        <v>28</v>
      </c>
      <c r="T3577" s="27" t="str">
        <f>VLOOKUP(S3577,[1]Страна!$A$2:$B$246,2,0)</f>
        <v>КИТАЙ</v>
      </c>
      <c r="W3577" s="34"/>
      <c r="X3577" s="35"/>
      <c r="Y3577" s="35"/>
      <c r="Z3577" s="36"/>
      <c r="AA3577" s="37"/>
      <c r="AB3577" s="38"/>
      <c r="AC3577" s="39"/>
    </row>
    <row r="3578" spans="1:29" ht="10.5" customHeight="1">
      <c r="A3578" s="25">
        <v>6284</v>
      </c>
      <c r="B3578" s="26" t="s">
        <v>4732</v>
      </c>
      <c r="C3578" s="27">
        <v>1</v>
      </c>
      <c r="D3578" s="27" t="s">
        <v>26</v>
      </c>
      <c r="E3578" s="28">
        <v>714</v>
      </c>
      <c r="F3578" s="28">
        <v>714</v>
      </c>
      <c r="G3578" s="28">
        <v>21.419999999999998</v>
      </c>
      <c r="H3578" s="28">
        <v>0.9</v>
      </c>
      <c r="I3578" s="28">
        <v>1.5</v>
      </c>
      <c r="J3578" s="29">
        <v>2.4039999999999999E-3</v>
      </c>
      <c r="K3578" s="28">
        <v>0.9</v>
      </c>
      <c r="L3578" s="28">
        <v>1.5</v>
      </c>
      <c r="M3578" s="29">
        <f>C3578*J3578</f>
        <v>2.4039999999999999E-3</v>
      </c>
      <c r="N3578" s="30">
        <v>4897020990284</v>
      </c>
      <c r="O3578" s="27">
        <v>85</v>
      </c>
      <c r="P3578" s="27">
        <v>8516</v>
      </c>
      <c r="Q3578" s="27" t="s">
        <v>2371</v>
      </c>
      <c r="R3578" s="31">
        <f>VLOOKUP(Q3578,[1]Страна!D$1:F$120,2,FALSE)</f>
        <v>0.03</v>
      </c>
      <c r="S3578" s="32" t="s">
        <v>28</v>
      </c>
      <c r="T3578" s="27" t="str">
        <f>VLOOKUP(S3578,[1]Страна!$A$2:$B$246,2,0)</f>
        <v>КИТАЙ</v>
      </c>
      <c r="W3578" s="40"/>
      <c r="X3578" s="35"/>
      <c r="Y3578" s="35"/>
      <c r="Z3578" s="36"/>
      <c r="AA3578" s="37"/>
      <c r="AB3578" s="38"/>
      <c r="AC3578" s="39"/>
    </row>
    <row r="3579" spans="1:29" ht="10.5" customHeight="1">
      <c r="A3579" s="25">
        <v>7861</v>
      </c>
      <c r="B3579" s="26" t="s">
        <v>4733</v>
      </c>
      <c r="C3579" s="27">
        <v>1</v>
      </c>
      <c r="D3579" s="27" t="s">
        <v>26</v>
      </c>
      <c r="E3579" s="28">
        <v>536</v>
      </c>
      <c r="F3579" s="28">
        <v>536</v>
      </c>
      <c r="G3579" s="28">
        <v>16.079999999999998</v>
      </c>
      <c r="H3579" s="28">
        <v>1.2</v>
      </c>
      <c r="I3579" s="28">
        <v>1.5</v>
      </c>
      <c r="J3579" s="29">
        <v>4.8599999999999997E-3</v>
      </c>
      <c r="K3579" s="28">
        <v>1.2</v>
      </c>
      <c r="L3579" s="28">
        <v>1.5</v>
      </c>
      <c r="M3579" s="29">
        <f>C3579*J3579</f>
        <v>4.8599999999999997E-3</v>
      </c>
      <c r="N3579" s="30">
        <v>4897020993025</v>
      </c>
      <c r="O3579" s="27">
        <v>85</v>
      </c>
      <c r="P3579" s="27">
        <v>8516</v>
      </c>
      <c r="Q3579" s="27" t="s">
        <v>2371</v>
      </c>
      <c r="R3579" s="31">
        <f>VLOOKUP(Q3579,[1]Страна!D$1:F$120,2,FALSE)</f>
        <v>0.03</v>
      </c>
      <c r="S3579" s="32" t="s">
        <v>28</v>
      </c>
      <c r="T3579" s="27" t="str">
        <f>VLOOKUP(S3579,[1]Страна!$A$2:$B$246,2,0)</f>
        <v>КИТАЙ</v>
      </c>
      <c r="W3579" s="34"/>
      <c r="X3579" s="35"/>
      <c r="Y3579" s="35"/>
      <c r="Z3579" s="36"/>
      <c r="AA3579" s="37"/>
      <c r="AB3579" s="38"/>
      <c r="AC3579" s="39"/>
    </row>
    <row r="3580" spans="1:29" ht="10.5" customHeight="1">
      <c r="A3580" s="25">
        <v>7862</v>
      </c>
      <c r="B3580" s="26" t="s">
        <v>4734</v>
      </c>
      <c r="C3580" s="27">
        <v>1</v>
      </c>
      <c r="D3580" s="27" t="s">
        <v>26</v>
      </c>
      <c r="E3580" s="28">
        <v>544</v>
      </c>
      <c r="F3580" s="28">
        <v>544</v>
      </c>
      <c r="G3580" s="28">
        <v>16.32</v>
      </c>
      <c r="H3580" s="28">
        <v>1.35</v>
      </c>
      <c r="I3580" s="28">
        <v>1.5</v>
      </c>
      <c r="J3580" s="29">
        <v>4.3959999999999997E-3</v>
      </c>
      <c r="K3580" s="28">
        <v>1.35</v>
      </c>
      <c r="L3580" s="28">
        <v>1.5</v>
      </c>
      <c r="M3580" s="29">
        <f>C3580*J3580</f>
        <v>4.3959999999999997E-3</v>
      </c>
      <c r="N3580" s="30">
        <v>4897020990291</v>
      </c>
      <c r="O3580" s="27">
        <v>85</v>
      </c>
      <c r="P3580" s="27">
        <v>8516</v>
      </c>
      <c r="Q3580" s="27" t="s">
        <v>2371</v>
      </c>
      <c r="R3580" s="31">
        <f>VLOOKUP(Q3580,[1]Страна!D$1:F$120,2,FALSE)</f>
        <v>0.03</v>
      </c>
      <c r="S3580" s="32" t="s">
        <v>28</v>
      </c>
      <c r="T3580" s="27" t="str">
        <f>VLOOKUP(S3580,[1]Страна!$A$2:$B$246,2,0)</f>
        <v>КИТАЙ</v>
      </c>
      <c r="W3580" s="34"/>
      <c r="X3580" s="35"/>
      <c r="Y3580" s="35"/>
      <c r="Z3580" s="36"/>
      <c r="AA3580" s="37"/>
      <c r="AB3580" s="38"/>
      <c r="AC3580" s="39"/>
    </row>
    <row r="3581" spans="1:29" ht="10.5" customHeight="1">
      <c r="A3581" s="25">
        <v>220189</v>
      </c>
      <c r="B3581" s="26" t="s">
        <v>4735</v>
      </c>
      <c r="C3581" s="27">
        <v>1</v>
      </c>
      <c r="D3581" s="27" t="s">
        <v>26</v>
      </c>
      <c r="E3581" s="28">
        <v>1145</v>
      </c>
      <c r="F3581" s="28">
        <v>1145</v>
      </c>
      <c r="G3581" s="28">
        <v>34.35</v>
      </c>
      <c r="H3581" s="28">
        <v>0.95</v>
      </c>
      <c r="I3581" s="28">
        <v>1.1000000000000001</v>
      </c>
      <c r="J3581" s="29">
        <v>6.6499999999999997E-3</v>
      </c>
      <c r="K3581" s="28">
        <v>0.95</v>
      </c>
      <c r="L3581" s="28">
        <v>1.1000000000000001</v>
      </c>
      <c r="M3581" s="29">
        <v>6.6499999999999997E-3</v>
      </c>
      <c r="N3581" s="30">
        <v>0</v>
      </c>
      <c r="O3581" s="27">
        <v>85</v>
      </c>
      <c r="P3581" s="27">
        <v>8516</v>
      </c>
      <c r="Q3581" s="27" t="s">
        <v>2371</v>
      </c>
      <c r="R3581" s="31">
        <f>VLOOKUP(Q3581,[1]Страна!D$1:F$120,2,FALSE)</f>
        <v>0.03</v>
      </c>
      <c r="S3581" s="32" t="s">
        <v>28</v>
      </c>
      <c r="T3581" s="27" t="str">
        <f>VLOOKUP(S3581,[1]Страна!$A$2:$B$246,2,0)</f>
        <v>КИТАЙ</v>
      </c>
      <c r="W3581" s="34"/>
      <c r="X3581" s="35"/>
      <c r="Y3581" s="35"/>
      <c r="Z3581" s="36"/>
      <c r="AA3581" s="37"/>
      <c r="AB3581" s="38"/>
      <c r="AC3581" s="39"/>
    </row>
    <row r="3582" spans="1:29" ht="10.5" customHeight="1">
      <c r="A3582" s="25">
        <v>7864</v>
      </c>
      <c r="B3582" s="26" t="s">
        <v>4736</v>
      </c>
      <c r="C3582" s="27">
        <v>1</v>
      </c>
      <c r="D3582" s="27" t="s">
        <v>26</v>
      </c>
      <c r="E3582" s="28">
        <v>1046</v>
      </c>
      <c r="F3582" s="28">
        <v>1046</v>
      </c>
      <c r="G3582" s="28">
        <v>31.38</v>
      </c>
      <c r="H3582" s="28">
        <v>1.35</v>
      </c>
      <c r="I3582" s="28">
        <v>1.5</v>
      </c>
      <c r="J3582" s="29">
        <v>7.8120000000000004E-3</v>
      </c>
      <c r="K3582" s="28">
        <v>1.35</v>
      </c>
      <c r="L3582" s="28">
        <v>1.5</v>
      </c>
      <c r="M3582" s="29">
        <f t="shared" ref="M3582:M3601" si="251">C3582*J3582</f>
        <v>7.8120000000000004E-3</v>
      </c>
      <c r="N3582" s="30">
        <v>4897020992011</v>
      </c>
      <c r="O3582" s="27">
        <v>85</v>
      </c>
      <c r="P3582" s="27">
        <v>8516</v>
      </c>
      <c r="Q3582" s="27" t="s">
        <v>2371</v>
      </c>
      <c r="R3582" s="31">
        <f>VLOOKUP(Q3582,[1]Страна!D$1:F$120,2,FALSE)</f>
        <v>0.03</v>
      </c>
      <c r="S3582" s="32" t="s">
        <v>28</v>
      </c>
      <c r="T3582" s="27" t="str">
        <f>VLOOKUP(S3582,[1]Страна!$A$2:$B$246,2,0)</f>
        <v>КИТАЙ</v>
      </c>
      <c r="W3582" s="34"/>
      <c r="X3582" s="35"/>
      <c r="Y3582" s="35"/>
      <c r="Z3582" s="36"/>
      <c r="AA3582" s="37"/>
      <c r="AB3582" s="38"/>
      <c r="AC3582" s="39"/>
    </row>
    <row r="3583" spans="1:29" ht="10.5" customHeight="1">
      <c r="A3583" s="25" t="s">
        <v>4737</v>
      </c>
      <c r="B3583" s="26" t="s">
        <v>4738</v>
      </c>
      <c r="C3583" s="27"/>
      <c r="D3583" s="27"/>
      <c r="E3583" s="28"/>
      <c r="F3583" s="28"/>
      <c r="G3583" s="28"/>
      <c r="H3583" s="28">
        <v>1.1000000000000001</v>
      </c>
      <c r="I3583" s="28">
        <v>1.7</v>
      </c>
      <c r="J3583" s="29">
        <v>7.8120000000000004E-3</v>
      </c>
      <c r="K3583" s="28"/>
      <c r="L3583" s="28"/>
      <c r="M3583" s="29">
        <f t="shared" si="251"/>
        <v>0</v>
      </c>
      <c r="N3583" s="30"/>
      <c r="O3583" s="27">
        <v>85</v>
      </c>
      <c r="P3583" s="27">
        <v>8516</v>
      </c>
      <c r="Q3583" s="27" t="s">
        <v>2371</v>
      </c>
      <c r="R3583" s="31">
        <f>VLOOKUP(Q3583,[1]Страна!D$1:F$120,2,FALSE)</f>
        <v>0.03</v>
      </c>
      <c r="S3583" s="32" t="s">
        <v>1307</v>
      </c>
      <c r="T3583" s="27" t="str">
        <f>VLOOKUP(S3583,[1]Страна!$A$2:$B$246,2,0)</f>
        <v>ФРАНЦИЯ</v>
      </c>
      <c r="W3583" s="34"/>
      <c r="X3583" s="35"/>
      <c r="Y3583" s="35"/>
      <c r="Z3583" s="36"/>
      <c r="AA3583" s="37"/>
      <c r="AB3583" s="38"/>
      <c r="AC3583" s="39"/>
    </row>
    <row r="3584" spans="1:29" ht="10.5" customHeight="1">
      <c r="A3584" s="25" t="s">
        <v>4739</v>
      </c>
      <c r="B3584" s="26" t="s">
        <v>4740</v>
      </c>
      <c r="C3584" s="27"/>
      <c r="D3584" s="27"/>
      <c r="E3584" s="28"/>
      <c r="F3584" s="28"/>
      <c r="G3584" s="28"/>
      <c r="H3584" s="28">
        <v>1.3</v>
      </c>
      <c r="I3584" s="28">
        <v>1.9</v>
      </c>
      <c r="J3584" s="29">
        <v>7.8120000000000004E-3</v>
      </c>
      <c r="K3584" s="28"/>
      <c r="L3584" s="28"/>
      <c r="M3584" s="29">
        <f t="shared" si="251"/>
        <v>0</v>
      </c>
      <c r="N3584" s="30"/>
      <c r="O3584" s="27">
        <v>85</v>
      </c>
      <c r="P3584" s="27">
        <v>8516</v>
      </c>
      <c r="Q3584" s="27" t="s">
        <v>2371</v>
      </c>
      <c r="R3584" s="31">
        <f>VLOOKUP(Q3584,[1]Страна!D$1:F$120,2,FALSE)</f>
        <v>0.03</v>
      </c>
      <c r="S3584" s="32" t="s">
        <v>1307</v>
      </c>
      <c r="T3584" s="27" t="str">
        <f>VLOOKUP(S3584,[1]Страна!$A$2:$B$246,2,0)</f>
        <v>ФРАНЦИЯ</v>
      </c>
      <c r="W3584" s="34"/>
      <c r="X3584" s="35"/>
      <c r="Y3584" s="35"/>
      <c r="Z3584" s="36"/>
      <c r="AA3584" s="37"/>
      <c r="AB3584" s="38"/>
      <c r="AC3584" s="39"/>
    </row>
    <row r="3585" spans="1:29" ht="10.5" customHeight="1">
      <c r="A3585" s="25" t="s">
        <v>4741</v>
      </c>
      <c r="B3585" s="26" t="s">
        <v>4742</v>
      </c>
      <c r="C3585" s="27"/>
      <c r="D3585" s="27"/>
      <c r="E3585" s="28"/>
      <c r="F3585" s="28"/>
      <c r="G3585" s="28"/>
      <c r="H3585" s="28">
        <v>1.2</v>
      </c>
      <c r="I3585" s="28">
        <v>1.8</v>
      </c>
      <c r="J3585" s="29">
        <v>7.8120000000000004E-3</v>
      </c>
      <c r="K3585" s="28"/>
      <c r="L3585" s="28"/>
      <c r="M3585" s="29">
        <f t="shared" si="251"/>
        <v>0</v>
      </c>
      <c r="N3585" s="30"/>
      <c r="O3585" s="27">
        <v>85</v>
      </c>
      <c r="P3585" s="27">
        <v>8516</v>
      </c>
      <c r="Q3585" s="27" t="s">
        <v>2371</v>
      </c>
      <c r="R3585" s="31">
        <f>VLOOKUP(Q3585,[1]Страна!D$1:F$120,2,FALSE)</f>
        <v>0.03</v>
      </c>
      <c r="S3585" s="32" t="s">
        <v>1307</v>
      </c>
      <c r="T3585" s="27" t="str">
        <f>VLOOKUP(S3585,[1]Страна!$A$2:$B$246,2,0)</f>
        <v>ФРАНЦИЯ</v>
      </c>
      <c r="W3585" s="34"/>
      <c r="X3585" s="35"/>
      <c r="Y3585" s="35"/>
      <c r="Z3585" s="36"/>
      <c r="AA3585" s="37"/>
      <c r="AB3585" s="38"/>
      <c r="AC3585" s="39"/>
    </row>
    <row r="3586" spans="1:29" ht="10.5" customHeight="1">
      <c r="A3586" s="25" t="s">
        <v>4743</v>
      </c>
      <c r="B3586" s="26" t="s">
        <v>4744</v>
      </c>
      <c r="C3586" s="27">
        <v>10</v>
      </c>
      <c r="D3586" s="27" t="s">
        <v>220</v>
      </c>
      <c r="E3586" s="28">
        <v>60</v>
      </c>
      <c r="F3586" s="28">
        <v>600</v>
      </c>
      <c r="G3586" s="28">
        <v>18</v>
      </c>
      <c r="H3586" s="28">
        <v>1.42</v>
      </c>
      <c r="I3586" s="28">
        <v>1.65</v>
      </c>
      <c r="J3586" s="29">
        <v>7.8120000000000004E-3</v>
      </c>
      <c r="K3586" s="28"/>
      <c r="L3586" s="28"/>
      <c r="M3586" s="29">
        <f t="shared" si="251"/>
        <v>7.8120000000000009E-2</v>
      </c>
      <c r="N3586" s="30"/>
      <c r="O3586" s="27">
        <v>85</v>
      </c>
      <c r="P3586" s="27">
        <v>8516</v>
      </c>
      <c r="Q3586" s="27" t="s">
        <v>2371</v>
      </c>
      <c r="R3586" s="31">
        <f>VLOOKUP(Q3586,[1]Страна!D$1:F$120,2,FALSE)</f>
        <v>0.03</v>
      </c>
      <c r="S3586" s="32" t="s">
        <v>1307</v>
      </c>
      <c r="T3586" s="27" t="str">
        <f>VLOOKUP(S3586,[1]Страна!$A$2:$B$246,2,0)</f>
        <v>ФРАНЦИЯ</v>
      </c>
      <c r="W3586" s="34"/>
      <c r="X3586" s="35"/>
      <c r="Y3586" s="35"/>
      <c r="Z3586" s="36"/>
      <c r="AA3586" s="37"/>
      <c r="AB3586" s="38"/>
      <c r="AC3586" s="39"/>
    </row>
    <row r="3587" spans="1:29" ht="10.5" customHeight="1">
      <c r="A3587" s="25" t="s">
        <v>4745</v>
      </c>
      <c r="B3587" s="26" t="s">
        <v>4746</v>
      </c>
      <c r="C3587" s="27"/>
      <c r="D3587" s="27"/>
      <c r="E3587" s="28"/>
      <c r="F3587" s="28"/>
      <c r="G3587" s="28"/>
      <c r="H3587" s="28">
        <v>1.3</v>
      </c>
      <c r="I3587" s="28">
        <v>1.9</v>
      </c>
      <c r="J3587" s="29">
        <v>7.8120000000000004E-3</v>
      </c>
      <c r="K3587" s="28"/>
      <c r="L3587" s="28"/>
      <c r="M3587" s="29">
        <f t="shared" si="251"/>
        <v>0</v>
      </c>
      <c r="N3587" s="30"/>
      <c r="O3587" s="27">
        <v>85</v>
      </c>
      <c r="P3587" s="27">
        <v>8516</v>
      </c>
      <c r="Q3587" s="27" t="s">
        <v>2371</v>
      </c>
      <c r="R3587" s="31">
        <f>VLOOKUP(Q3587,[1]Страна!D$1:F$120,2,FALSE)</f>
        <v>0.03</v>
      </c>
      <c r="S3587" s="32" t="s">
        <v>1307</v>
      </c>
      <c r="T3587" s="27" t="str">
        <f>VLOOKUP(S3587,[1]Страна!$A$2:$B$246,2,0)</f>
        <v>ФРАНЦИЯ</v>
      </c>
      <c r="W3587" s="34"/>
      <c r="X3587" s="35"/>
      <c r="Y3587" s="35"/>
      <c r="Z3587" s="36"/>
      <c r="AA3587" s="37"/>
      <c r="AB3587" s="38"/>
      <c r="AC3587" s="39"/>
    </row>
    <row r="3588" spans="1:29" ht="10.5" customHeight="1">
      <c r="A3588" s="25" t="s">
        <v>4747</v>
      </c>
      <c r="B3588" s="26" t="s">
        <v>4748</v>
      </c>
      <c r="C3588" s="27"/>
      <c r="D3588" s="27"/>
      <c r="E3588" s="28"/>
      <c r="F3588" s="28"/>
      <c r="G3588" s="28"/>
      <c r="H3588" s="28">
        <v>1.3</v>
      </c>
      <c r="I3588" s="28">
        <v>1.9</v>
      </c>
      <c r="J3588" s="29">
        <v>7.8120000000000004E-3</v>
      </c>
      <c r="K3588" s="28"/>
      <c r="L3588" s="28"/>
      <c r="M3588" s="29">
        <f t="shared" si="251"/>
        <v>0</v>
      </c>
      <c r="N3588" s="30"/>
      <c r="O3588" s="27">
        <v>85</v>
      </c>
      <c r="P3588" s="27">
        <v>8516</v>
      </c>
      <c r="Q3588" s="27" t="s">
        <v>2371</v>
      </c>
      <c r="R3588" s="31">
        <f>VLOOKUP(Q3588,[1]Страна!D$1:F$120,2,FALSE)</f>
        <v>0.03</v>
      </c>
      <c r="S3588" s="32" t="s">
        <v>1307</v>
      </c>
      <c r="T3588" s="27" t="str">
        <f>VLOOKUP(S3588,[1]Страна!$A$2:$B$246,2,0)</f>
        <v>ФРАНЦИЯ</v>
      </c>
      <c r="W3588" s="34"/>
      <c r="X3588" s="35"/>
      <c r="Y3588" s="35"/>
      <c r="Z3588" s="36"/>
      <c r="AA3588" s="37"/>
      <c r="AB3588" s="38"/>
      <c r="AC3588" s="39"/>
    </row>
    <row r="3589" spans="1:29" ht="10.5" customHeight="1">
      <c r="A3589" s="25" t="s">
        <v>4749</v>
      </c>
      <c r="B3589" s="26" t="s">
        <v>4750</v>
      </c>
      <c r="C3589" s="27"/>
      <c r="D3589" s="27"/>
      <c r="E3589" s="28"/>
      <c r="F3589" s="28"/>
      <c r="G3589" s="28"/>
      <c r="H3589" s="28">
        <v>1.3</v>
      </c>
      <c r="I3589" s="28">
        <v>2</v>
      </c>
      <c r="J3589" s="29">
        <v>7.8120000000000004E-3</v>
      </c>
      <c r="K3589" s="28"/>
      <c r="L3589" s="28"/>
      <c r="M3589" s="29">
        <f t="shared" si="251"/>
        <v>0</v>
      </c>
      <c r="N3589" s="30"/>
      <c r="O3589" s="27">
        <v>85</v>
      </c>
      <c r="P3589" s="27">
        <v>8516</v>
      </c>
      <c r="Q3589" s="27" t="s">
        <v>2371</v>
      </c>
      <c r="R3589" s="31">
        <f>VLOOKUP(Q3589,[1]Страна!D$1:F$120,2,FALSE)</f>
        <v>0.03</v>
      </c>
      <c r="S3589" s="32" t="s">
        <v>1307</v>
      </c>
      <c r="T3589" s="27" t="str">
        <f>VLOOKUP(S3589,[1]Страна!$A$2:$B$246,2,0)</f>
        <v>ФРАНЦИЯ</v>
      </c>
      <c r="W3589" s="34"/>
      <c r="X3589" s="35"/>
      <c r="Y3589" s="35"/>
      <c r="Z3589" s="36"/>
      <c r="AA3589" s="37"/>
      <c r="AB3589" s="38"/>
      <c r="AC3589" s="39"/>
    </row>
    <row r="3590" spans="1:29" ht="10.5" customHeight="1">
      <c r="A3590" s="25" t="s">
        <v>4751</v>
      </c>
      <c r="B3590" s="26" t="s">
        <v>4752</v>
      </c>
      <c r="C3590" s="27"/>
      <c r="D3590" s="27"/>
      <c r="E3590" s="28"/>
      <c r="F3590" s="28"/>
      <c r="G3590" s="28"/>
      <c r="H3590" s="28">
        <v>1.4</v>
      </c>
      <c r="I3590" s="28">
        <v>2</v>
      </c>
      <c r="J3590" s="29">
        <v>7.8120000000000004E-3</v>
      </c>
      <c r="K3590" s="28"/>
      <c r="L3590" s="28"/>
      <c r="M3590" s="29">
        <f t="shared" si="251"/>
        <v>0</v>
      </c>
      <c r="N3590" s="30"/>
      <c r="O3590" s="27">
        <v>85</v>
      </c>
      <c r="P3590" s="27">
        <v>8516</v>
      </c>
      <c r="Q3590" s="27" t="s">
        <v>2371</v>
      </c>
      <c r="R3590" s="31">
        <f>VLOOKUP(Q3590,[1]Страна!D$1:F$120,2,FALSE)</f>
        <v>0.03</v>
      </c>
      <c r="S3590" s="32" t="s">
        <v>1307</v>
      </c>
      <c r="T3590" s="27" t="str">
        <f>VLOOKUP(S3590,[1]Страна!$A$2:$B$246,2,0)</f>
        <v>ФРАНЦИЯ</v>
      </c>
      <c r="W3590" s="34"/>
      <c r="X3590" s="35"/>
      <c r="Y3590" s="35"/>
      <c r="Z3590" s="36"/>
      <c r="AA3590" s="37"/>
      <c r="AB3590" s="38"/>
      <c r="AC3590" s="39"/>
    </row>
    <row r="3591" spans="1:29" ht="10.5" customHeight="1">
      <c r="A3591" s="25">
        <v>218414</v>
      </c>
      <c r="B3591" s="26" t="s">
        <v>4753</v>
      </c>
      <c r="C3591" s="27">
        <v>1</v>
      </c>
      <c r="D3591" s="27" t="s">
        <v>26</v>
      </c>
      <c r="E3591" s="28">
        <v>2840</v>
      </c>
      <c r="F3591" s="28">
        <v>2840</v>
      </c>
      <c r="G3591" s="28">
        <v>85.2</v>
      </c>
      <c r="H3591" s="28">
        <v>1.65</v>
      </c>
      <c r="I3591" s="28">
        <v>2</v>
      </c>
      <c r="J3591" s="29">
        <v>1.6660000000000001E-2</v>
      </c>
      <c r="K3591" s="28">
        <v>1.65</v>
      </c>
      <c r="L3591" s="28">
        <v>2</v>
      </c>
      <c r="M3591" s="29">
        <f t="shared" si="251"/>
        <v>1.6660000000000001E-2</v>
      </c>
      <c r="N3591" s="30">
        <v>5055323618260</v>
      </c>
      <c r="O3591" s="27">
        <v>85</v>
      </c>
      <c r="P3591" s="27">
        <v>8516</v>
      </c>
      <c r="Q3591" s="27" t="s">
        <v>2371</v>
      </c>
      <c r="R3591" s="31">
        <f>VLOOKUP(Q3591,[1]Страна!D$1:F$120,2,FALSE)</f>
        <v>0.03</v>
      </c>
      <c r="S3591" s="32" t="s">
        <v>28</v>
      </c>
      <c r="T3591" s="27" t="str">
        <f>VLOOKUP(S3591,[1]Страна!$A$2:$B$246,2,0)</f>
        <v>КИТАЙ</v>
      </c>
      <c r="W3591" s="34"/>
      <c r="X3591" s="35"/>
      <c r="Y3591" s="35"/>
      <c r="Z3591" s="36"/>
      <c r="AA3591" s="37"/>
      <c r="AB3591" s="38"/>
      <c r="AC3591" s="39"/>
    </row>
    <row r="3592" spans="1:29" ht="10.5" customHeight="1">
      <c r="A3592" s="25">
        <v>218415</v>
      </c>
      <c r="B3592" s="26" t="s">
        <v>4754</v>
      </c>
      <c r="C3592" s="27">
        <v>1</v>
      </c>
      <c r="D3592" s="27" t="s">
        <v>26</v>
      </c>
      <c r="E3592" s="28">
        <v>2821</v>
      </c>
      <c r="F3592" s="28">
        <v>2821</v>
      </c>
      <c r="G3592" s="28">
        <v>84.63</v>
      </c>
      <c r="H3592" s="28">
        <v>1.6</v>
      </c>
      <c r="I3592" s="28">
        <v>2</v>
      </c>
      <c r="J3592" s="29">
        <v>1.6660000000000001E-2</v>
      </c>
      <c r="K3592" s="28">
        <v>1.6</v>
      </c>
      <c r="L3592" s="28">
        <v>2</v>
      </c>
      <c r="M3592" s="29">
        <f t="shared" si="251"/>
        <v>1.6660000000000001E-2</v>
      </c>
      <c r="N3592" s="30">
        <v>0</v>
      </c>
      <c r="O3592" s="27">
        <v>85</v>
      </c>
      <c r="P3592" s="27">
        <v>8516</v>
      </c>
      <c r="Q3592" s="27" t="s">
        <v>2371</v>
      </c>
      <c r="R3592" s="31">
        <f>VLOOKUP(Q3592,[1]Страна!D$1:F$120,2,FALSE)</f>
        <v>0.03</v>
      </c>
      <c r="S3592" s="32" t="s">
        <v>28</v>
      </c>
      <c r="T3592" s="27" t="str">
        <f>VLOOKUP(S3592,[1]Страна!$A$2:$B$246,2,0)</f>
        <v>КИТАЙ</v>
      </c>
      <c r="W3592" s="34"/>
      <c r="X3592" s="35"/>
      <c r="Y3592" s="35"/>
      <c r="Z3592" s="36"/>
      <c r="AA3592" s="37"/>
      <c r="AB3592" s="38"/>
      <c r="AC3592" s="39"/>
    </row>
    <row r="3593" spans="1:29" ht="10.5" customHeight="1">
      <c r="A3593" s="25">
        <v>131202</v>
      </c>
      <c r="B3593" s="26" t="s">
        <v>4755</v>
      </c>
      <c r="C3593" s="27">
        <v>1</v>
      </c>
      <c r="D3593" s="27" t="s">
        <v>26</v>
      </c>
      <c r="E3593" s="28">
        <v>357</v>
      </c>
      <c r="F3593" s="28">
        <v>357</v>
      </c>
      <c r="G3593" s="28">
        <v>10.709999999999999</v>
      </c>
      <c r="H3593" s="28">
        <v>1</v>
      </c>
      <c r="I3593" s="28">
        <v>1.5</v>
      </c>
      <c r="J3593" s="29">
        <v>1.4999999999999999E-4</v>
      </c>
      <c r="K3593" s="28">
        <v>1</v>
      </c>
      <c r="L3593" s="28">
        <v>1.5</v>
      </c>
      <c r="M3593" s="29">
        <f t="shared" si="251"/>
        <v>1.4999999999999999E-4</v>
      </c>
      <c r="N3593" s="30">
        <v>4897030808715</v>
      </c>
      <c r="O3593" s="27">
        <v>85</v>
      </c>
      <c r="P3593" s="27">
        <v>8516</v>
      </c>
      <c r="Q3593" s="27" t="s">
        <v>4756</v>
      </c>
      <c r="R3593" s="31">
        <f>VLOOKUP(Q3593,[1]Страна!D$1:F$120,2,FALSE)</f>
        <v>0.03</v>
      </c>
      <c r="S3593" s="32" t="s">
        <v>28</v>
      </c>
      <c r="T3593" s="27" t="str">
        <f>VLOOKUP(S3593,[1]Страна!$A$2:$B$246,2,0)</f>
        <v>КИТАЙ</v>
      </c>
      <c r="W3593" s="34"/>
      <c r="X3593" s="35"/>
      <c r="Y3593" s="35"/>
      <c r="Z3593" s="36"/>
      <c r="AA3593" s="37"/>
      <c r="AB3593" s="38"/>
      <c r="AC3593" s="39"/>
    </row>
    <row r="3594" spans="1:29" ht="10.5" customHeight="1">
      <c r="A3594" s="25">
        <v>226659</v>
      </c>
      <c r="B3594" s="26" t="s">
        <v>4757</v>
      </c>
      <c r="C3594" s="27">
        <v>1</v>
      </c>
      <c r="D3594" s="27" t="s">
        <v>26</v>
      </c>
      <c r="E3594" s="28">
        <v>357</v>
      </c>
      <c r="F3594" s="28">
        <v>357</v>
      </c>
      <c r="G3594" s="28">
        <v>10.709999999999999</v>
      </c>
      <c r="H3594" s="28">
        <v>1</v>
      </c>
      <c r="I3594" s="28">
        <v>1.1000000000000001</v>
      </c>
      <c r="J3594" s="29">
        <v>1.544E-3</v>
      </c>
      <c r="K3594" s="28">
        <v>1</v>
      </c>
      <c r="L3594" s="28">
        <v>1.1000000000000001</v>
      </c>
      <c r="M3594" s="29">
        <f t="shared" si="251"/>
        <v>1.544E-3</v>
      </c>
      <c r="N3594" s="30">
        <v>4895185401126</v>
      </c>
      <c r="O3594" s="27">
        <v>85</v>
      </c>
      <c r="P3594" s="27">
        <v>8516</v>
      </c>
      <c r="Q3594" s="27" t="s">
        <v>4756</v>
      </c>
      <c r="R3594" s="31">
        <f>VLOOKUP(Q3594,[1]Страна!D$1:F$120,2,FALSE)</f>
        <v>0.03</v>
      </c>
      <c r="S3594" s="32" t="s">
        <v>28</v>
      </c>
      <c r="T3594" s="27" t="str">
        <f>VLOOKUP(S3594,[1]Страна!$A$2:$B$246,2,0)</f>
        <v>КИТАЙ</v>
      </c>
      <c r="W3594" s="34"/>
      <c r="X3594" s="35"/>
      <c r="Y3594" s="35"/>
      <c r="Z3594" s="36"/>
      <c r="AA3594" s="37"/>
      <c r="AB3594" s="38"/>
      <c r="AC3594" s="39"/>
    </row>
    <row r="3595" spans="1:29" ht="10.5" customHeight="1">
      <c r="A3595" s="25">
        <v>131205</v>
      </c>
      <c r="B3595" s="26" t="s">
        <v>4758</v>
      </c>
      <c r="C3595" s="27">
        <v>1</v>
      </c>
      <c r="D3595" s="27" t="s">
        <v>26</v>
      </c>
      <c r="E3595" s="28">
        <v>1009</v>
      </c>
      <c r="F3595" s="28">
        <v>1009</v>
      </c>
      <c r="G3595" s="28">
        <v>30.27</v>
      </c>
      <c r="H3595" s="28">
        <v>1.7</v>
      </c>
      <c r="I3595" s="28">
        <v>2</v>
      </c>
      <c r="J3595" s="29">
        <v>7.4999999999999997E-3</v>
      </c>
      <c r="K3595" s="28">
        <v>1.7</v>
      </c>
      <c r="L3595" s="28">
        <v>2</v>
      </c>
      <c r="M3595" s="29">
        <f t="shared" si="251"/>
        <v>7.4999999999999997E-3</v>
      </c>
      <c r="N3595" s="30">
        <v>4897030808760</v>
      </c>
      <c r="O3595" s="27">
        <v>85</v>
      </c>
      <c r="P3595" s="27">
        <v>8516</v>
      </c>
      <c r="Q3595" s="27" t="s">
        <v>4756</v>
      </c>
      <c r="R3595" s="31">
        <f>VLOOKUP(Q3595,[1]Страна!D$1:F$120,2,FALSE)</f>
        <v>0.03</v>
      </c>
      <c r="S3595" s="32" t="s">
        <v>47</v>
      </c>
      <c r="T3595" s="27" t="str">
        <f>VLOOKUP(S3595,[1]Страна!$A$2:$B$246,2,0)</f>
        <v>РОССИЯ</v>
      </c>
      <c r="W3595" s="34"/>
      <c r="X3595" s="35"/>
      <c r="Y3595" s="35"/>
      <c r="Z3595" s="36"/>
      <c r="AA3595" s="37"/>
      <c r="AB3595" s="38"/>
      <c r="AC3595" s="39"/>
    </row>
    <row r="3596" spans="1:29" ht="10.5" customHeight="1">
      <c r="A3596" s="25">
        <v>131207</v>
      </c>
      <c r="B3596" s="26" t="s">
        <v>4759</v>
      </c>
      <c r="C3596" s="27">
        <v>1</v>
      </c>
      <c r="D3596" s="27" t="s">
        <v>26</v>
      </c>
      <c r="E3596" s="28">
        <v>960</v>
      </c>
      <c r="F3596" s="28">
        <v>960</v>
      </c>
      <c r="G3596" s="28">
        <v>28.799999999999997</v>
      </c>
      <c r="H3596" s="28">
        <v>1.7</v>
      </c>
      <c r="I3596" s="28">
        <v>2</v>
      </c>
      <c r="J3596" s="29">
        <v>7.4999999999999997E-3</v>
      </c>
      <c r="K3596" s="28">
        <v>1.7</v>
      </c>
      <c r="L3596" s="28">
        <v>2</v>
      </c>
      <c r="M3596" s="29">
        <f t="shared" si="251"/>
        <v>7.4999999999999997E-3</v>
      </c>
      <c r="N3596" s="30">
        <v>4897030808784</v>
      </c>
      <c r="O3596" s="27">
        <v>85</v>
      </c>
      <c r="P3596" s="27">
        <v>8516</v>
      </c>
      <c r="Q3596" s="27" t="s">
        <v>4756</v>
      </c>
      <c r="R3596" s="31">
        <f>VLOOKUP(Q3596,[1]Страна!D$1:F$120,2,FALSE)</f>
        <v>0.03</v>
      </c>
      <c r="S3596" s="32" t="s">
        <v>47</v>
      </c>
      <c r="T3596" s="27" t="str">
        <f>VLOOKUP(S3596,[1]Страна!$A$2:$B$246,2,0)</f>
        <v>РОССИЯ</v>
      </c>
      <c r="W3596" s="34"/>
      <c r="X3596" s="35"/>
      <c r="Y3596" s="35"/>
      <c r="Z3596" s="36"/>
      <c r="AA3596" s="37"/>
      <c r="AB3596" s="38"/>
      <c r="AC3596" s="39"/>
    </row>
    <row r="3597" spans="1:29" ht="10.5" customHeight="1">
      <c r="A3597" s="25">
        <v>131208</v>
      </c>
      <c r="B3597" s="26" t="s">
        <v>4760</v>
      </c>
      <c r="C3597" s="27">
        <v>1</v>
      </c>
      <c r="D3597" s="27" t="s">
        <v>26</v>
      </c>
      <c r="E3597" s="28">
        <v>986</v>
      </c>
      <c r="F3597" s="28">
        <v>986</v>
      </c>
      <c r="G3597" s="28">
        <v>29.58</v>
      </c>
      <c r="H3597" s="28">
        <v>0.45</v>
      </c>
      <c r="I3597" s="28">
        <v>0.6</v>
      </c>
      <c r="J3597" s="29">
        <v>6.7999999999999996E-3</v>
      </c>
      <c r="K3597" s="28">
        <v>0.45</v>
      </c>
      <c r="L3597" s="28">
        <v>0.6</v>
      </c>
      <c r="M3597" s="29">
        <f t="shared" si="251"/>
        <v>6.7999999999999996E-3</v>
      </c>
      <c r="N3597" s="30">
        <v>4897030808975</v>
      </c>
      <c r="O3597" s="27">
        <v>85</v>
      </c>
      <c r="P3597" s="27">
        <v>8516</v>
      </c>
      <c r="Q3597" s="27" t="s">
        <v>4756</v>
      </c>
      <c r="R3597" s="31">
        <f>VLOOKUP(Q3597,[1]Страна!D$1:F$120,2,FALSE)</f>
        <v>0.03</v>
      </c>
      <c r="S3597" s="32" t="s">
        <v>28</v>
      </c>
      <c r="T3597" s="27" t="str">
        <f>VLOOKUP(S3597,[1]Страна!$A$2:$B$246,2,0)</f>
        <v>КИТАЙ</v>
      </c>
      <c r="W3597" s="34"/>
      <c r="X3597" s="35"/>
      <c r="Y3597" s="35"/>
      <c r="Z3597" s="36"/>
      <c r="AA3597" s="37"/>
      <c r="AB3597" s="38"/>
      <c r="AC3597" s="39"/>
    </row>
    <row r="3598" spans="1:29" ht="10.5" customHeight="1">
      <c r="A3598" s="25">
        <v>131210</v>
      </c>
      <c r="B3598" s="26" t="s">
        <v>4761</v>
      </c>
      <c r="C3598" s="27">
        <v>1</v>
      </c>
      <c r="D3598" s="27" t="s">
        <v>26</v>
      </c>
      <c r="E3598" s="28">
        <v>1220</v>
      </c>
      <c r="F3598" s="28">
        <v>1220</v>
      </c>
      <c r="G3598" s="28">
        <v>36.6</v>
      </c>
      <c r="H3598" s="28">
        <v>1.7</v>
      </c>
      <c r="I3598" s="28">
        <v>2</v>
      </c>
      <c r="J3598" s="29">
        <v>7.7000000000000002E-3</v>
      </c>
      <c r="K3598" s="28">
        <v>1.7</v>
      </c>
      <c r="L3598" s="28">
        <v>2</v>
      </c>
      <c r="M3598" s="29">
        <f t="shared" si="251"/>
        <v>7.7000000000000002E-3</v>
      </c>
      <c r="N3598" s="30">
        <v>0</v>
      </c>
      <c r="O3598" s="27">
        <v>85</v>
      </c>
      <c r="P3598" s="27">
        <v>8516</v>
      </c>
      <c r="Q3598" s="27" t="s">
        <v>4756</v>
      </c>
      <c r="R3598" s="31">
        <f>VLOOKUP(Q3598,[1]Страна!D$1:F$120,2,FALSE)</f>
        <v>0.03</v>
      </c>
      <c r="S3598" s="32" t="s">
        <v>47</v>
      </c>
      <c r="T3598" s="27" t="str">
        <f>VLOOKUP(S3598,[1]Страна!$A$2:$B$246,2,0)</f>
        <v>РОССИЯ</v>
      </c>
      <c r="W3598" s="34"/>
      <c r="X3598" s="35"/>
      <c r="Y3598" s="35"/>
      <c r="Z3598" s="36"/>
      <c r="AA3598" s="37"/>
      <c r="AB3598" s="38"/>
      <c r="AC3598" s="39"/>
    </row>
    <row r="3599" spans="1:29" ht="10.5" customHeight="1">
      <c r="A3599" s="25">
        <v>131212</v>
      </c>
      <c r="B3599" s="26" t="s">
        <v>4762</v>
      </c>
      <c r="C3599" s="27">
        <v>1</v>
      </c>
      <c r="D3599" s="27" t="s">
        <v>26</v>
      </c>
      <c r="E3599" s="28">
        <v>1181</v>
      </c>
      <c r="F3599" s="28">
        <v>1181</v>
      </c>
      <c r="G3599" s="28">
        <v>35.43</v>
      </c>
      <c r="H3599" s="28">
        <v>1.7</v>
      </c>
      <c r="I3599" s="28">
        <v>2</v>
      </c>
      <c r="J3599" s="29">
        <v>7.9000000000000008E-3</v>
      </c>
      <c r="K3599" s="28">
        <v>1.7</v>
      </c>
      <c r="L3599" s="28">
        <v>2</v>
      </c>
      <c r="M3599" s="29">
        <f t="shared" si="251"/>
        <v>7.9000000000000008E-3</v>
      </c>
      <c r="N3599" s="30">
        <v>0</v>
      </c>
      <c r="O3599" s="27">
        <v>85</v>
      </c>
      <c r="P3599" s="27">
        <v>8516</v>
      </c>
      <c r="Q3599" s="27" t="s">
        <v>4756</v>
      </c>
      <c r="R3599" s="31">
        <f>VLOOKUP(Q3599,[1]Страна!D$1:F$120,2,FALSE)</f>
        <v>0.03</v>
      </c>
      <c r="S3599" s="32" t="s">
        <v>47</v>
      </c>
      <c r="T3599" s="27" t="str">
        <f>VLOOKUP(S3599,[1]Страна!$A$2:$B$246,2,0)</f>
        <v>РОССИЯ</v>
      </c>
      <c r="W3599" s="34"/>
      <c r="X3599" s="35"/>
      <c r="Y3599" s="35"/>
      <c r="Z3599" s="36"/>
      <c r="AA3599" s="37"/>
      <c r="AB3599" s="38"/>
      <c r="AC3599" s="39"/>
    </row>
    <row r="3600" spans="1:29" ht="10.5" customHeight="1">
      <c r="A3600" s="25" t="s">
        <v>4763</v>
      </c>
      <c r="B3600" s="26" t="s">
        <v>4764</v>
      </c>
      <c r="C3600" s="27"/>
      <c r="D3600" s="27"/>
      <c r="E3600" s="28"/>
      <c r="F3600" s="28"/>
      <c r="G3600" s="28"/>
      <c r="H3600" s="28">
        <v>0.9375</v>
      </c>
      <c r="I3600" s="28">
        <v>1.03</v>
      </c>
      <c r="J3600" s="29">
        <v>7.9000000000000008E-3</v>
      </c>
      <c r="K3600" s="28"/>
      <c r="L3600" s="28"/>
      <c r="M3600" s="29">
        <f t="shared" si="251"/>
        <v>0</v>
      </c>
      <c r="N3600" s="30"/>
      <c r="O3600" s="27"/>
      <c r="P3600" s="27"/>
      <c r="Q3600" s="27" t="s">
        <v>4756</v>
      </c>
      <c r="R3600" s="31">
        <f>VLOOKUP(Q3600,[1]Страна!D$1:F$120,2,FALSE)</f>
        <v>0.03</v>
      </c>
      <c r="S3600" s="32" t="s">
        <v>555</v>
      </c>
      <c r="T3600" s="27" t="str">
        <f>VLOOKUP(S3600,[1]Страна!$A$2:$B$246,2,0)</f>
        <v>ТАИЛАНД</v>
      </c>
      <c r="W3600" s="34"/>
      <c r="X3600" s="35"/>
      <c r="Y3600" s="35"/>
      <c r="Z3600" s="36"/>
      <c r="AA3600" s="37"/>
      <c r="AB3600" s="38"/>
      <c r="AC3600" s="39"/>
    </row>
    <row r="3601" spans="1:29" ht="10.5" customHeight="1">
      <c r="A3601" s="25" t="s">
        <v>4765</v>
      </c>
      <c r="B3601" s="26" t="s">
        <v>4764</v>
      </c>
      <c r="C3601" s="27"/>
      <c r="D3601" s="27"/>
      <c r="E3601" s="28"/>
      <c r="F3601" s="28"/>
      <c r="G3601" s="28"/>
      <c r="H3601" s="28">
        <v>0.9375</v>
      </c>
      <c r="I3601" s="28">
        <v>1.03</v>
      </c>
      <c r="J3601" s="29">
        <v>7.9000000000000008E-3</v>
      </c>
      <c r="K3601" s="28"/>
      <c r="L3601" s="28"/>
      <c r="M3601" s="29">
        <f t="shared" si="251"/>
        <v>0</v>
      </c>
      <c r="N3601" s="30"/>
      <c r="O3601" s="27"/>
      <c r="P3601" s="27"/>
      <c r="Q3601" s="27" t="s">
        <v>4756</v>
      </c>
      <c r="R3601" s="31">
        <f>VLOOKUP(Q3601,[1]Страна!D$1:F$120,2,FALSE)</f>
        <v>0.03</v>
      </c>
      <c r="S3601" s="32" t="s">
        <v>555</v>
      </c>
      <c r="T3601" s="27" t="str">
        <f>VLOOKUP(S3601,[1]Страна!$A$2:$B$246,2,0)</f>
        <v>ТАИЛАНД</v>
      </c>
      <c r="W3601" s="34"/>
      <c r="X3601" s="35"/>
      <c r="Y3601" s="35"/>
      <c r="Z3601" s="36"/>
      <c r="AA3601" s="37"/>
      <c r="AB3601" s="38"/>
      <c r="AC3601" s="39"/>
    </row>
    <row r="3602" spans="1:29" ht="10.5" customHeight="1">
      <c r="A3602" s="25" t="s">
        <v>4766</v>
      </c>
      <c r="B3602" s="26" t="s">
        <v>4767</v>
      </c>
      <c r="C3602" s="27">
        <v>10</v>
      </c>
      <c r="D3602" s="27" t="s">
        <v>26</v>
      </c>
      <c r="E3602" s="28"/>
      <c r="F3602" s="28"/>
      <c r="G3602" s="28"/>
      <c r="H3602" s="28">
        <v>1.1000000000000001</v>
      </c>
      <c r="I3602" s="28">
        <v>1.2</v>
      </c>
      <c r="J3602" s="29">
        <v>1.0500000000000001E-2</v>
      </c>
      <c r="K3602" s="28">
        <f>H3602*C3602</f>
        <v>11</v>
      </c>
      <c r="L3602" s="28">
        <f>I3602*C3602</f>
        <v>12</v>
      </c>
      <c r="M3602" s="29">
        <f>J3602*C3602</f>
        <v>0.10500000000000001</v>
      </c>
      <c r="N3602" s="30"/>
      <c r="O3602" s="27">
        <v>85</v>
      </c>
      <c r="P3602" s="27">
        <v>8516</v>
      </c>
      <c r="Q3602" s="27" t="s">
        <v>4756</v>
      </c>
      <c r="R3602" s="31">
        <f>VLOOKUP(Q3602,[1]Страна!D$1:F$120,2,FALSE)</f>
        <v>0.03</v>
      </c>
      <c r="S3602" s="32" t="s">
        <v>555</v>
      </c>
      <c r="T3602" s="27" t="str">
        <f>VLOOKUP(S3602,[1]Страна!$A$2:$B$246,2,0)</f>
        <v>ТАИЛАНД</v>
      </c>
      <c r="W3602" s="34"/>
      <c r="X3602" s="35"/>
      <c r="Y3602" s="35"/>
      <c r="Z3602" s="36"/>
      <c r="AA3602" s="37"/>
      <c r="AB3602" s="38"/>
      <c r="AC3602" s="39"/>
    </row>
    <row r="3603" spans="1:29" ht="10.5" customHeight="1">
      <c r="A3603" s="25" t="s">
        <v>4768</v>
      </c>
      <c r="B3603" s="26" t="s">
        <v>4769</v>
      </c>
      <c r="C3603" s="27"/>
      <c r="D3603" s="27"/>
      <c r="E3603" s="28"/>
      <c r="F3603" s="28"/>
      <c r="G3603" s="28"/>
      <c r="H3603" s="28">
        <v>0.42499999999999999</v>
      </c>
      <c r="I3603" s="28">
        <v>0.5</v>
      </c>
      <c r="J3603" s="29">
        <v>7.9000000000000008E-3</v>
      </c>
      <c r="K3603" s="28"/>
      <c r="L3603" s="28"/>
      <c r="M3603" s="29">
        <f>C3603*J3603</f>
        <v>0</v>
      </c>
      <c r="N3603" s="30"/>
      <c r="O3603" s="27"/>
      <c r="P3603" s="27"/>
      <c r="Q3603" s="27" t="s">
        <v>4756</v>
      </c>
      <c r="R3603" s="31">
        <f>VLOOKUP(Q3603,[1]Страна!D$1:F$120,2,FALSE)</f>
        <v>0.03</v>
      </c>
      <c r="S3603" s="32" t="s">
        <v>28</v>
      </c>
      <c r="T3603" s="27" t="str">
        <f>VLOOKUP(S3603,[1]Страна!$A$2:$B$246,2,0)</f>
        <v>КИТАЙ</v>
      </c>
      <c r="W3603" s="34"/>
      <c r="X3603" s="35"/>
      <c r="Y3603" s="35"/>
      <c r="Z3603" s="36"/>
      <c r="AA3603" s="37"/>
      <c r="AB3603" s="38"/>
      <c r="AC3603" s="39"/>
    </row>
    <row r="3604" spans="1:29" ht="10.5" customHeight="1">
      <c r="A3604" s="25" t="s">
        <v>4770</v>
      </c>
      <c r="B3604" s="26" t="s">
        <v>4771</v>
      </c>
      <c r="C3604" s="27">
        <v>20</v>
      </c>
      <c r="D3604" s="27"/>
      <c r="E3604" s="28">
        <v>31</v>
      </c>
      <c r="F3604" s="28">
        <v>620</v>
      </c>
      <c r="G3604" s="28">
        <v>18.599999999999998</v>
      </c>
      <c r="H3604" s="28">
        <v>0.56000000000000005</v>
      </c>
      <c r="I3604" s="28">
        <v>0.7</v>
      </c>
      <c r="J3604" s="29">
        <v>7.9000000000000008E-3</v>
      </c>
      <c r="K3604" s="28"/>
      <c r="L3604" s="28"/>
      <c r="M3604" s="29">
        <f>C3604*J3604</f>
        <v>0.15800000000000003</v>
      </c>
      <c r="N3604" s="30"/>
      <c r="O3604" s="27">
        <v>85</v>
      </c>
      <c r="P3604" s="27">
        <v>8516</v>
      </c>
      <c r="Q3604" s="27" t="s">
        <v>4756</v>
      </c>
      <c r="R3604" s="31">
        <f>VLOOKUP(Q3604,[1]Страна!D$1:F$120,2,FALSE)</f>
        <v>0.03</v>
      </c>
      <c r="S3604" s="32" t="s">
        <v>28</v>
      </c>
      <c r="T3604" s="27" t="str">
        <f>VLOOKUP(S3604,[1]Страна!$A$2:$B$246,2,0)</f>
        <v>КИТАЙ</v>
      </c>
      <c r="W3604" s="34"/>
      <c r="X3604" s="35"/>
      <c r="Y3604" s="35"/>
      <c r="Z3604" s="36"/>
      <c r="AA3604" s="37"/>
      <c r="AB3604" s="38"/>
      <c r="AC3604" s="39"/>
    </row>
    <row r="3605" spans="1:29" ht="10.5" customHeight="1">
      <c r="A3605" s="25">
        <v>28849</v>
      </c>
      <c r="B3605" s="26" t="s">
        <v>4772</v>
      </c>
      <c r="C3605" s="27">
        <v>1</v>
      </c>
      <c r="D3605" s="27" t="s">
        <v>26</v>
      </c>
      <c r="E3605" s="28">
        <v>731</v>
      </c>
      <c r="F3605" s="28">
        <v>731</v>
      </c>
      <c r="G3605" s="28">
        <v>21.93</v>
      </c>
      <c r="H3605" s="28">
        <v>0.18</v>
      </c>
      <c r="I3605" s="28">
        <v>0.2</v>
      </c>
      <c r="J3605" s="29">
        <v>2.16E-3</v>
      </c>
      <c r="K3605" s="28">
        <v>0.18</v>
      </c>
      <c r="L3605" s="28">
        <v>0.2</v>
      </c>
      <c r="M3605" s="29">
        <f>C3605*J3605</f>
        <v>2.16E-3</v>
      </c>
      <c r="N3605" s="30">
        <v>5055155307653</v>
      </c>
      <c r="O3605" s="27">
        <v>85</v>
      </c>
      <c r="P3605" s="27">
        <v>8516</v>
      </c>
      <c r="Q3605" s="27" t="s">
        <v>4756</v>
      </c>
      <c r="R3605" s="31">
        <f>VLOOKUP(Q3605,[1]Страна!D$1:F$120,2,FALSE)</f>
        <v>0.03</v>
      </c>
      <c r="S3605" s="32" t="s">
        <v>28</v>
      </c>
      <c r="T3605" s="27" t="str">
        <f>VLOOKUP(S3605,[1]Страна!$A$2:$B$246,2,0)</f>
        <v>КИТАЙ</v>
      </c>
      <c r="W3605" s="34"/>
      <c r="X3605" s="35"/>
      <c r="Y3605" s="35"/>
      <c r="Z3605" s="36"/>
      <c r="AA3605" s="37"/>
      <c r="AB3605" s="38"/>
      <c r="AC3605" s="39"/>
    </row>
    <row r="3606" spans="1:29" ht="10.5" customHeight="1">
      <c r="A3606" s="25">
        <v>28112</v>
      </c>
      <c r="B3606" s="26" t="s">
        <v>4773</v>
      </c>
      <c r="C3606" s="27">
        <v>1</v>
      </c>
      <c r="D3606" s="27" t="s">
        <v>26</v>
      </c>
      <c r="E3606" s="28">
        <v>757</v>
      </c>
      <c r="F3606" s="28">
        <v>757</v>
      </c>
      <c r="G3606" s="28">
        <v>22.71</v>
      </c>
      <c r="H3606" s="28">
        <v>0.38</v>
      </c>
      <c r="I3606" s="28">
        <v>0.4</v>
      </c>
      <c r="J3606" s="29">
        <v>8.9999999999999998E-4</v>
      </c>
      <c r="K3606" s="28">
        <v>0.38</v>
      </c>
      <c r="L3606" s="28">
        <v>0.4</v>
      </c>
      <c r="M3606" s="29">
        <f>C3606*J3606</f>
        <v>8.9999999999999998E-4</v>
      </c>
      <c r="N3606" s="30">
        <v>5055155307653</v>
      </c>
      <c r="O3606" s="27">
        <v>85</v>
      </c>
      <c r="P3606" s="27">
        <v>8516</v>
      </c>
      <c r="Q3606" s="27" t="s">
        <v>4756</v>
      </c>
      <c r="R3606" s="31">
        <f>VLOOKUP(Q3606,[1]Страна!D$1:F$120,2,FALSE)</f>
        <v>0.03</v>
      </c>
      <c r="S3606" s="32" t="s">
        <v>28</v>
      </c>
      <c r="T3606" s="27" t="str">
        <f>VLOOKUP(S3606,[1]Страна!$A$2:$B$246,2,0)</f>
        <v>КИТАЙ</v>
      </c>
      <c r="W3606" s="34"/>
      <c r="X3606" s="35"/>
      <c r="Y3606" s="35"/>
      <c r="Z3606" s="36"/>
      <c r="AA3606" s="37"/>
      <c r="AB3606" s="38"/>
      <c r="AC3606" s="39"/>
    </row>
    <row r="3607" spans="1:29" ht="10.5" customHeight="1">
      <c r="A3607" s="41">
        <v>53239</v>
      </c>
      <c r="B3607" s="42" t="s">
        <v>4774</v>
      </c>
      <c r="C3607" s="43">
        <v>1</v>
      </c>
      <c r="D3607" s="44" t="s">
        <v>26</v>
      </c>
      <c r="E3607" s="45">
        <v>1199</v>
      </c>
      <c r="F3607" s="45">
        <v>1199</v>
      </c>
      <c r="G3607" s="46">
        <v>35.97</v>
      </c>
      <c r="H3607" s="46">
        <v>1.8</v>
      </c>
      <c r="I3607" s="46">
        <v>2</v>
      </c>
      <c r="J3607" s="47">
        <v>5.0000000000000001E-3</v>
      </c>
      <c r="K3607" s="46">
        <v>1.8</v>
      </c>
      <c r="L3607" s="46">
        <v>2</v>
      </c>
      <c r="M3607" s="47">
        <v>5.0000000000000001E-3</v>
      </c>
      <c r="N3607" s="48" t="s">
        <v>4775</v>
      </c>
      <c r="O3607" s="49">
        <v>85</v>
      </c>
      <c r="P3607" s="49">
        <v>8516</v>
      </c>
      <c r="Q3607" s="49" t="s">
        <v>4756</v>
      </c>
      <c r="R3607" s="50">
        <v>0.03</v>
      </c>
      <c r="S3607" s="51" t="s">
        <v>28</v>
      </c>
      <c r="T3607" s="27" t="str">
        <f>VLOOKUP(S3607,[1]Страна!$A$2:$B$246,2,0)</f>
        <v>КИТАЙ</v>
      </c>
      <c r="W3607" s="34"/>
      <c r="X3607" s="35"/>
      <c r="Y3607" s="35"/>
      <c r="Z3607" s="36"/>
      <c r="AA3607" s="37"/>
      <c r="AB3607" s="38"/>
      <c r="AC3607" s="39"/>
    </row>
    <row r="3608" spans="1:29" ht="10.5" customHeight="1">
      <c r="A3608" s="25">
        <v>40635</v>
      </c>
      <c r="B3608" s="26" t="s">
        <v>4776</v>
      </c>
      <c r="C3608" s="27">
        <v>1</v>
      </c>
      <c r="D3608" s="27" t="s">
        <v>26</v>
      </c>
      <c r="E3608" s="28">
        <v>561</v>
      </c>
      <c r="F3608" s="28">
        <v>561</v>
      </c>
      <c r="G3608" s="28">
        <v>16.829999999999998</v>
      </c>
      <c r="H3608" s="28">
        <v>1.3</v>
      </c>
      <c r="I3608" s="28">
        <v>1.5</v>
      </c>
      <c r="J3608" s="29">
        <v>2.016E-3</v>
      </c>
      <c r="K3608" s="28">
        <v>1.3</v>
      </c>
      <c r="L3608" s="28">
        <v>1.5</v>
      </c>
      <c r="M3608" s="29">
        <f>C3608*J3608</f>
        <v>2.016E-3</v>
      </c>
      <c r="N3608" s="30">
        <v>5055539107589</v>
      </c>
      <c r="O3608" s="27">
        <v>85</v>
      </c>
      <c r="P3608" s="27">
        <v>8516</v>
      </c>
      <c r="Q3608" s="27" t="s">
        <v>4756</v>
      </c>
      <c r="R3608" s="31">
        <f>VLOOKUP(Q3608,[1]Страна!D$1:F$120,2,FALSE)</f>
        <v>0.03</v>
      </c>
      <c r="S3608" s="32" t="s">
        <v>28</v>
      </c>
      <c r="T3608" s="27" t="str">
        <f>VLOOKUP(S3608,[1]Страна!$A$2:$B$246,2,0)</f>
        <v>КИТАЙ</v>
      </c>
      <c r="W3608" s="34"/>
      <c r="X3608" s="35"/>
      <c r="Y3608" s="35"/>
      <c r="Z3608" s="36"/>
      <c r="AA3608" s="37"/>
      <c r="AB3608" s="38"/>
      <c r="AC3608" s="39"/>
    </row>
    <row r="3609" spans="1:29" ht="10.5" customHeight="1">
      <c r="A3609" s="25">
        <v>60031</v>
      </c>
      <c r="B3609" s="26" t="s">
        <v>4777</v>
      </c>
      <c r="C3609" s="27">
        <v>2</v>
      </c>
      <c r="D3609" s="27" t="s">
        <v>26</v>
      </c>
      <c r="E3609" s="28">
        <v>1131</v>
      </c>
      <c r="F3609" s="28">
        <v>2262</v>
      </c>
      <c r="G3609" s="28">
        <v>67.86</v>
      </c>
      <c r="H3609" s="28">
        <v>0.85</v>
      </c>
      <c r="I3609" s="28">
        <v>1</v>
      </c>
      <c r="J3609" s="29">
        <v>4.6169999999999996E-3</v>
      </c>
      <c r="K3609" s="28">
        <v>1.7</v>
      </c>
      <c r="L3609" s="28">
        <v>2</v>
      </c>
      <c r="M3609" s="29">
        <f>C3609*J3609</f>
        <v>9.2339999999999992E-3</v>
      </c>
      <c r="N3609" s="30">
        <v>5055539105905</v>
      </c>
      <c r="O3609" s="27">
        <v>85</v>
      </c>
      <c r="P3609" s="27">
        <v>8516</v>
      </c>
      <c r="Q3609" s="27" t="s">
        <v>4756</v>
      </c>
      <c r="R3609" s="31">
        <f>VLOOKUP(Q3609,[1]Страна!D$1:F$120,2,FALSE)</f>
        <v>0.03</v>
      </c>
      <c r="S3609" s="32" t="s">
        <v>28</v>
      </c>
      <c r="T3609" s="27" t="str">
        <f>VLOOKUP(S3609,[1]Страна!$A$2:$B$246,2,0)</f>
        <v>КИТАЙ</v>
      </c>
      <c r="W3609" s="40"/>
      <c r="X3609" s="35"/>
      <c r="Y3609" s="35"/>
      <c r="Z3609" s="36"/>
      <c r="AA3609" s="37"/>
      <c r="AB3609" s="38"/>
      <c r="AC3609" s="39"/>
    </row>
    <row r="3610" spans="1:29" ht="10.5" customHeight="1">
      <c r="A3610" s="25">
        <v>234761</v>
      </c>
      <c r="B3610" s="26" t="s">
        <v>4778</v>
      </c>
      <c r="C3610" s="27">
        <v>2</v>
      </c>
      <c r="D3610" s="27" t="s">
        <v>26</v>
      </c>
      <c r="E3610" s="28">
        <v>969</v>
      </c>
      <c r="F3610" s="28">
        <f>C3610*E3610</f>
        <v>1938</v>
      </c>
      <c r="G3610" s="28">
        <f>F3610*R3610</f>
        <v>58.14</v>
      </c>
      <c r="H3610" s="28">
        <v>1</v>
      </c>
      <c r="I3610" s="28">
        <v>1.4</v>
      </c>
      <c r="J3610" s="29">
        <v>1.0500000000000001E-2</v>
      </c>
      <c r="K3610" s="28">
        <f>H3610*C3610</f>
        <v>2</v>
      </c>
      <c r="L3610" s="28">
        <f>I3610*C3610</f>
        <v>2.8</v>
      </c>
      <c r="M3610" s="29">
        <f>J3610*C3610</f>
        <v>2.1000000000000001E-2</v>
      </c>
      <c r="N3610" s="30">
        <v>0</v>
      </c>
      <c r="O3610" s="27">
        <v>85</v>
      </c>
      <c r="P3610" s="27">
        <v>8516</v>
      </c>
      <c r="Q3610" s="27" t="s">
        <v>4756</v>
      </c>
      <c r="R3610" s="31">
        <f>VLOOKUP(Q3610,[1]Страна!D$1:F$120,2,FALSE)</f>
        <v>0.03</v>
      </c>
      <c r="S3610" s="32" t="s">
        <v>28</v>
      </c>
      <c r="T3610" s="27" t="str">
        <f>VLOOKUP(S3610,[1]Страна!$A$2:$B$246,2,0)</f>
        <v>КИТАЙ</v>
      </c>
      <c r="W3610" s="34"/>
      <c r="X3610" s="35"/>
      <c r="Y3610" s="35"/>
      <c r="Z3610" s="36"/>
      <c r="AA3610" s="37"/>
      <c r="AB3610" s="38"/>
      <c r="AC3610" s="39"/>
    </row>
    <row r="3611" spans="1:29" ht="10.5" customHeight="1">
      <c r="A3611" s="25">
        <v>40679</v>
      </c>
      <c r="B3611" s="26" t="s">
        <v>4779</v>
      </c>
      <c r="C3611" s="27">
        <v>1</v>
      </c>
      <c r="D3611" s="27" t="s">
        <v>26</v>
      </c>
      <c r="E3611" s="28">
        <v>1454</v>
      </c>
      <c r="F3611" s="28">
        <v>1454</v>
      </c>
      <c r="G3611" s="28">
        <v>43.62</v>
      </c>
      <c r="H3611" s="28">
        <v>1.8</v>
      </c>
      <c r="I3611" s="28">
        <v>2</v>
      </c>
      <c r="J3611" s="29">
        <v>6.4400000000000004E-3</v>
      </c>
      <c r="K3611" s="28">
        <v>1.8</v>
      </c>
      <c r="L3611" s="28">
        <v>2</v>
      </c>
      <c r="M3611" s="29">
        <f t="shared" ref="M3611:M3618" si="252">C3611*J3611</f>
        <v>6.4400000000000004E-3</v>
      </c>
      <c r="N3611" s="30">
        <v>5055323602962</v>
      </c>
      <c r="O3611" s="27">
        <v>85</v>
      </c>
      <c r="P3611" s="27">
        <v>8516</v>
      </c>
      <c r="Q3611" s="27" t="s">
        <v>4756</v>
      </c>
      <c r="R3611" s="31">
        <f>VLOOKUP(Q3611,[1]Страна!D$1:F$120,2,FALSE)</f>
        <v>0.03</v>
      </c>
      <c r="S3611" s="32" t="s">
        <v>28</v>
      </c>
      <c r="T3611" s="27" t="str">
        <f>VLOOKUP(S3611,[1]Страна!$A$2:$B$246,2,0)</f>
        <v>КИТАЙ</v>
      </c>
      <c r="W3611" s="34"/>
      <c r="X3611" s="35"/>
      <c r="Y3611" s="35"/>
      <c r="Z3611" s="36"/>
      <c r="AA3611" s="37"/>
      <c r="AB3611" s="38"/>
      <c r="AC3611" s="39"/>
    </row>
    <row r="3612" spans="1:29" ht="10.5" customHeight="1">
      <c r="A3612" s="25">
        <v>38594</v>
      </c>
      <c r="B3612" s="26" t="s">
        <v>4780</v>
      </c>
      <c r="C3612" s="27">
        <v>1</v>
      </c>
      <c r="D3612" s="27" t="s">
        <v>26</v>
      </c>
      <c r="E3612" s="28">
        <v>1454</v>
      </c>
      <c r="F3612" s="28">
        <v>1454</v>
      </c>
      <c r="G3612" s="28">
        <v>43.62</v>
      </c>
      <c r="H3612" s="28">
        <v>1.8</v>
      </c>
      <c r="I3612" s="28">
        <v>2</v>
      </c>
      <c r="J3612" s="29">
        <v>6.7200000000000003E-3</v>
      </c>
      <c r="K3612" s="28">
        <v>1.8</v>
      </c>
      <c r="L3612" s="28">
        <v>2</v>
      </c>
      <c r="M3612" s="29">
        <f t="shared" si="252"/>
        <v>6.7200000000000003E-3</v>
      </c>
      <c r="N3612" s="30">
        <v>5055323602962</v>
      </c>
      <c r="O3612" s="27">
        <v>85</v>
      </c>
      <c r="P3612" s="27">
        <v>8516</v>
      </c>
      <c r="Q3612" s="27" t="s">
        <v>4756</v>
      </c>
      <c r="R3612" s="31">
        <f>VLOOKUP(Q3612,[1]Страна!D$1:F$120,2,FALSE)</f>
        <v>0.03</v>
      </c>
      <c r="S3612" s="32" t="s">
        <v>28</v>
      </c>
      <c r="T3612" s="27" t="str">
        <f>VLOOKUP(S3612,[1]Страна!$A$2:$B$246,2,0)</f>
        <v>КИТАЙ</v>
      </c>
      <c r="W3612" s="34"/>
      <c r="X3612" s="35"/>
      <c r="Y3612" s="35"/>
      <c r="Z3612" s="36"/>
      <c r="AA3612" s="37"/>
      <c r="AB3612" s="38"/>
      <c r="AC3612" s="39"/>
    </row>
    <row r="3613" spans="1:29" ht="10.5" customHeight="1">
      <c r="A3613" s="25">
        <v>78355</v>
      </c>
      <c r="B3613" s="26" t="s">
        <v>4781</v>
      </c>
      <c r="C3613" s="27">
        <v>1</v>
      </c>
      <c r="D3613" s="27" t="s">
        <v>26</v>
      </c>
      <c r="E3613" s="28">
        <v>927</v>
      </c>
      <c r="F3613" s="28">
        <v>927</v>
      </c>
      <c r="G3613" s="28">
        <v>27.81</v>
      </c>
      <c r="H3613" s="28">
        <v>0.55000000000000004</v>
      </c>
      <c r="I3613" s="28">
        <v>0.92</v>
      </c>
      <c r="J3613" s="29">
        <v>1.575E-3</v>
      </c>
      <c r="K3613" s="28">
        <v>0.55000000000000004</v>
      </c>
      <c r="L3613" s="28">
        <v>0.92</v>
      </c>
      <c r="M3613" s="29">
        <f t="shared" si="252"/>
        <v>1.575E-3</v>
      </c>
      <c r="N3613" s="30">
        <v>5055323604850</v>
      </c>
      <c r="O3613" s="27">
        <v>85</v>
      </c>
      <c r="P3613" s="27">
        <v>8516</v>
      </c>
      <c r="Q3613" s="27" t="s">
        <v>4756</v>
      </c>
      <c r="R3613" s="31">
        <f>VLOOKUP(Q3613,[1]Страна!D$1:F$120,2,FALSE)</f>
        <v>0.03</v>
      </c>
      <c r="S3613" s="32" t="s">
        <v>28</v>
      </c>
      <c r="T3613" s="27" t="str">
        <f>VLOOKUP(S3613,[1]Страна!$A$2:$B$246,2,0)</f>
        <v>КИТАЙ</v>
      </c>
      <c r="W3613" s="34"/>
      <c r="X3613" s="35"/>
      <c r="Y3613" s="35"/>
      <c r="Z3613" s="36"/>
      <c r="AA3613" s="37"/>
      <c r="AB3613" s="38"/>
      <c r="AC3613" s="39"/>
    </row>
    <row r="3614" spans="1:29" ht="10.5" customHeight="1">
      <c r="A3614" s="25">
        <v>78356</v>
      </c>
      <c r="B3614" s="26" t="s">
        <v>4782</v>
      </c>
      <c r="C3614" s="27">
        <v>1</v>
      </c>
      <c r="D3614" s="27" t="s">
        <v>26</v>
      </c>
      <c r="E3614" s="28">
        <v>929</v>
      </c>
      <c r="F3614" s="28">
        <v>929</v>
      </c>
      <c r="G3614" s="28">
        <v>27.869999999999997</v>
      </c>
      <c r="H3614" s="28">
        <v>0.55000000000000004</v>
      </c>
      <c r="I3614" s="28">
        <v>0.92</v>
      </c>
      <c r="J3614" s="29">
        <v>8.9999999999999993E-3</v>
      </c>
      <c r="K3614" s="28">
        <v>0.55000000000000004</v>
      </c>
      <c r="L3614" s="28">
        <v>0.92</v>
      </c>
      <c r="M3614" s="29">
        <f t="shared" si="252"/>
        <v>8.9999999999999993E-3</v>
      </c>
      <c r="N3614" s="30">
        <v>5055323604850</v>
      </c>
      <c r="O3614" s="27">
        <v>85</v>
      </c>
      <c r="P3614" s="27">
        <v>8516</v>
      </c>
      <c r="Q3614" s="27" t="s">
        <v>4756</v>
      </c>
      <c r="R3614" s="31">
        <f>VLOOKUP(Q3614,[1]Страна!D$1:F$120,2,FALSE)</f>
        <v>0.03</v>
      </c>
      <c r="S3614" s="32" t="s">
        <v>28</v>
      </c>
      <c r="T3614" s="27" t="str">
        <f>VLOOKUP(S3614,[1]Страна!$A$2:$B$246,2,0)</f>
        <v>КИТАЙ</v>
      </c>
      <c r="W3614" s="34"/>
      <c r="X3614" s="35"/>
      <c r="Y3614" s="35"/>
      <c r="Z3614" s="36"/>
      <c r="AA3614" s="37"/>
      <c r="AB3614" s="38"/>
      <c r="AC3614" s="39"/>
    </row>
    <row r="3615" spans="1:29" ht="10.5" customHeight="1">
      <c r="A3615" s="25">
        <v>58984</v>
      </c>
      <c r="B3615" s="26" t="s">
        <v>4783</v>
      </c>
      <c r="C3615" s="27">
        <v>1</v>
      </c>
      <c r="D3615" s="27" t="s">
        <v>26</v>
      </c>
      <c r="E3615" s="28">
        <v>1233</v>
      </c>
      <c r="F3615" s="28">
        <v>1233</v>
      </c>
      <c r="G3615" s="28">
        <v>36.99</v>
      </c>
      <c r="H3615" s="28">
        <v>1.2</v>
      </c>
      <c r="I3615" s="28">
        <v>1.3</v>
      </c>
      <c r="J3615" s="29">
        <v>2.7599999999999999E-3</v>
      </c>
      <c r="K3615" s="28">
        <v>1.2</v>
      </c>
      <c r="L3615" s="28">
        <v>1.3</v>
      </c>
      <c r="M3615" s="29">
        <f t="shared" si="252"/>
        <v>2.7599999999999999E-3</v>
      </c>
      <c r="N3615" s="30">
        <v>5055323604799</v>
      </c>
      <c r="O3615" s="27">
        <v>85</v>
      </c>
      <c r="P3615" s="27">
        <v>8516</v>
      </c>
      <c r="Q3615" s="27" t="s">
        <v>4756</v>
      </c>
      <c r="R3615" s="31">
        <f>VLOOKUP(Q3615,[1]Страна!D$1:F$120,2,FALSE)</f>
        <v>0.03</v>
      </c>
      <c r="S3615" s="32" t="s">
        <v>28</v>
      </c>
      <c r="T3615" s="27" t="str">
        <f>VLOOKUP(S3615,[1]Страна!$A$2:$B$246,2,0)</f>
        <v>КИТАЙ</v>
      </c>
      <c r="W3615" s="34"/>
      <c r="X3615" s="35"/>
      <c r="Y3615" s="35"/>
      <c r="Z3615" s="36"/>
      <c r="AA3615" s="37"/>
      <c r="AB3615" s="38"/>
      <c r="AC3615" s="39"/>
    </row>
    <row r="3616" spans="1:29" ht="10.5" customHeight="1">
      <c r="A3616" s="25">
        <v>78357</v>
      </c>
      <c r="B3616" s="26" t="s">
        <v>4784</v>
      </c>
      <c r="C3616" s="27">
        <v>1</v>
      </c>
      <c r="D3616" s="27" t="s">
        <v>26</v>
      </c>
      <c r="E3616" s="28">
        <v>1241</v>
      </c>
      <c r="F3616" s="28">
        <v>1241</v>
      </c>
      <c r="G3616" s="28">
        <v>37.229999999999997</v>
      </c>
      <c r="H3616" s="28">
        <v>0.5</v>
      </c>
      <c r="I3616" s="28">
        <v>0.9</v>
      </c>
      <c r="J3616" s="29">
        <v>6.156E-3</v>
      </c>
      <c r="K3616" s="28">
        <v>0.5</v>
      </c>
      <c r="L3616" s="28">
        <v>0.9</v>
      </c>
      <c r="M3616" s="29">
        <f t="shared" si="252"/>
        <v>6.156E-3</v>
      </c>
      <c r="N3616" s="30">
        <v>5055323604799</v>
      </c>
      <c r="O3616" s="27">
        <v>85</v>
      </c>
      <c r="P3616" s="27">
        <v>8516</v>
      </c>
      <c r="Q3616" s="27" t="s">
        <v>4756</v>
      </c>
      <c r="R3616" s="31">
        <f>VLOOKUP(Q3616,[1]Страна!D$1:F$120,2,FALSE)</f>
        <v>0.03</v>
      </c>
      <c r="S3616" s="32" t="s">
        <v>28</v>
      </c>
      <c r="T3616" s="27" t="str">
        <f>VLOOKUP(S3616,[1]Страна!$A$2:$B$246,2,0)</f>
        <v>КИТАЙ</v>
      </c>
      <c r="W3616" s="34"/>
      <c r="X3616" s="35"/>
      <c r="Y3616" s="35"/>
      <c r="Z3616" s="36"/>
      <c r="AA3616" s="37"/>
      <c r="AB3616" s="38"/>
      <c r="AC3616" s="39"/>
    </row>
    <row r="3617" spans="1:29" ht="10.5" customHeight="1">
      <c r="A3617" s="25">
        <v>219391</v>
      </c>
      <c r="B3617" s="26" t="s">
        <v>4785</v>
      </c>
      <c r="C3617" s="27">
        <v>1</v>
      </c>
      <c r="D3617" s="27" t="s">
        <v>26</v>
      </c>
      <c r="E3617" s="28">
        <v>1624</v>
      </c>
      <c r="F3617" s="28">
        <v>1624</v>
      </c>
      <c r="G3617" s="28">
        <v>48.72</v>
      </c>
      <c r="H3617" s="28">
        <v>9</v>
      </c>
      <c r="I3617" s="28">
        <v>1.1000000000000001</v>
      </c>
      <c r="J3617" s="29">
        <v>3.3600000000000001E-3</v>
      </c>
      <c r="K3617" s="28">
        <v>9</v>
      </c>
      <c r="L3617" s="28">
        <v>1.1000000000000001</v>
      </c>
      <c r="M3617" s="29">
        <f t="shared" si="252"/>
        <v>3.3600000000000001E-3</v>
      </c>
      <c r="N3617" s="30">
        <v>5055323604874</v>
      </c>
      <c r="O3617" s="27">
        <v>85</v>
      </c>
      <c r="P3617" s="27">
        <v>8516</v>
      </c>
      <c r="Q3617" s="27" t="s">
        <v>4756</v>
      </c>
      <c r="R3617" s="31">
        <f>VLOOKUP(Q3617,[1]Страна!D$1:F$120,2,FALSE)</f>
        <v>0.03</v>
      </c>
      <c r="S3617" s="32" t="s">
        <v>28</v>
      </c>
      <c r="T3617" s="27" t="str">
        <f>VLOOKUP(S3617,[1]Страна!$A$2:$B$246,2,0)</f>
        <v>КИТАЙ</v>
      </c>
      <c r="W3617" s="34"/>
      <c r="X3617" s="35"/>
      <c r="Y3617" s="35"/>
      <c r="Z3617" s="36"/>
      <c r="AA3617" s="37"/>
      <c r="AB3617" s="38"/>
      <c r="AC3617" s="39"/>
    </row>
    <row r="3618" spans="1:29" ht="10.5" customHeight="1">
      <c r="A3618" s="25">
        <v>78358</v>
      </c>
      <c r="B3618" s="26" t="s">
        <v>4786</v>
      </c>
      <c r="C3618" s="27">
        <v>1</v>
      </c>
      <c r="D3618" s="27" t="s">
        <v>26</v>
      </c>
      <c r="E3618" s="28">
        <v>1275</v>
      </c>
      <c r="F3618" s="28">
        <v>1275</v>
      </c>
      <c r="G3618" s="28">
        <v>38.25</v>
      </c>
      <c r="H3618" s="28">
        <v>1.2</v>
      </c>
      <c r="I3618" s="28">
        <v>1.7</v>
      </c>
      <c r="J3618" s="29">
        <v>4.4000000000000003E-3</v>
      </c>
      <c r="K3618" s="28">
        <v>1.2</v>
      </c>
      <c r="L3618" s="28">
        <v>1.7</v>
      </c>
      <c r="M3618" s="29">
        <f t="shared" si="252"/>
        <v>4.4000000000000003E-3</v>
      </c>
      <c r="N3618" s="30">
        <v>5055323606304</v>
      </c>
      <c r="O3618" s="27">
        <v>85</v>
      </c>
      <c r="P3618" s="27">
        <v>8516</v>
      </c>
      <c r="Q3618" s="27" t="s">
        <v>4756</v>
      </c>
      <c r="R3618" s="31">
        <f>VLOOKUP(Q3618,[1]Страна!D$1:F$120,2,FALSE)</f>
        <v>0.03</v>
      </c>
      <c r="S3618" s="32" t="s">
        <v>28</v>
      </c>
      <c r="T3618" s="27" t="str">
        <f>VLOOKUP(S3618,[1]Страна!$A$2:$B$246,2,0)</f>
        <v>КИТАЙ</v>
      </c>
      <c r="W3618" s="34"/>
      <c r="X3618" s="35"/>
      <c r="Y3618" s="35"/>
      <c r="Z3618" s="36"/>
      <c r="AA3618" s="37"/>
      <c r="AB3618" s="38"/>
      <c r="AC3618" s="39"/>
    </row>
    <row r="3619" spans="1:29" ht="10.5" customHeight="1">
      <c r="A3619" s="25">
        <v>222889</v>
      </c>
      <c r="B3619" s="26" t="s">
        <v>4787</v>
      </c>
      <c r="C3619" s="27">
        <v>1</v>
      </c>
      <c r="D3619" s="27" t="s">
        <v>26</v>
      </c>
      <c r="E3619" s="28">
        <v>1248</v>
      </c>
      <c r="F3619" s="28">
        <v>1248</v>
      </c>
      <c r="G3619" s="28">
        <v>37.44</v>
      </c>
      <c r="H3619" s="28">
        <v>0.5</v>
      </c>
      <c r="I3619" s="28">
        <v>0.65</v>
      </c>
      <c r="J3619" s="29">
        <v>6.2500000000000003E-3</v>
      </c>
      <c r="K3619" s="28">
        <v>0.5</v>
      </c>
      <c r="L3619" s="28">
        <v>0.65</v>
      </c>
      <c r="M3619" s="29">
        <v>6.2500000000000003E-3</v>
      </c>
      <c r="N3619" s="30">
        <v>5055323619434</v>
      </c>
      <c r="O3619" s="27">
        <v>85</v>
      </c>
      <c r="P3619" s="27">
        <v>8516</v>
      </c>
      <c r="Q3619" s="27" t="s">
        <v>4756</v>
      </c>
      <c r="R3619" s="31">
        <f>VLOOKUP(Q3619,[1]Страна!D$1:F$120,2,FALSE)</f>
        <v>0.03</v>
      </c>
      <c r="S3619" s="32" t="s">
        <v>28</v>
      </c>
      <c r="T3619" s="27" t="str">
        <f>VLOOKUP(S3619,[1]Страна!$A$2:$B$246,2,0)</f>
        <v>КИТАЙ</v>
      </c>
      <c r="W3619" s="34"/>
      <c r="X3619" s="35"/>
      <c r="Y3619" s="35"/>
      <c r="Z3619" s="36"/>
      <c r="AA3619" s="37"/>
      <c r="AB3619" s="38"/>
      <c r="AC3619" s="39"/>
    </row>
    <row r="3620" spans="1:29" ht="10.5" customHeight="1">
      <c r="A3620" s="25">
        <v>221499</v>
      </c>
      <c r="B3620" s="26" t="s">
        <v>4788</v>
      </c>
      <c r="C3620" s="27">
        <v>1</v>
      </c>
      <c r="D3620" s="27" t="s">
        <v>26</v>
      </c>
      <c r="E3620" s="28">
        <v>1133</v>
      </c>
      <c r="F3620" s="28">
        <v>1133</v>
      </c>
      <c r="G3620" s="28">
        <v>33.99</v>
      </c>
      <c r="H3620" s="28">
        <v>1.25</v>
      </c>
      <c r="I3620" s="28">
        <v>1.8</v>
      </c>
      <c r="J3620" s="29">
        <v>7.1999999999999998E-3</v>
      </c>
      <c r="K3620" s="28">
        <v>1.25</v>
      </c>
      <c r="L3620" s="28">
        <v>1.8</v>
      </c>
      <c r="M3620" s="29">
        <f>C3620*J3620</f>
        <v>7.1999999999999998E-3</v>
      </c>
      <c r="N3620" s="30">
        <v>0</v>
      </c>
      <c r="O3620" s="27">
        <v>85</v>
      </c>
      <c r="P3620" s="27">
        <v>8516</v>
      </c>
      <c r="Q3620" s="27" t="s">
        <v>4756</v>
      </c>
      <c r="R3620" s="31">
        <f>VLOOKUP(Q3620,[1]Страна!D$1:F$120,2,FALSE)</f>
        <v>0.03</v>
      </c>
      <c r="S3620" s="32" t="s">
        <v>28</v>
      </c>
      <c r="T3620" s="27" t="str">
        <f>VLOOKUP(S3620,[1]Страна!$A$2:$B$246,2,0)</f>
        <v>КИТАЙ</v>
      </c>
      <c r="W3620" s="34"/>
      <c r="X3620" s="35"/>
      <c r="Y3620" s="35"/>
      <c r="Z3620" s="36"/>
      <c r="AA3620" s="37"/>
      <c r="AB3620" s="38"/>
      <c r="AC3620" s="39"/>
    </row>
    <row r="3621" spans="1:29" ht="10.5" customHeight="1">
      <c r="A3621" s="41">
        <v>238473</v>
      </c>
      <c r="B3621" s="42" t="s">
        <v>4789</v>
      </c>
      <c r="C3621" s="43">
        <v>1</v>
      </c>
      <c r="D3621" s="44" t="s">
        <v>26</v>
      </c>
      <c r="E3621" s="45">
        <v>833</v>
      </c>
      <c r="F3621" s="45">
        <v>833</v>
      </c>
      <c r="G3621" s="46">
        <v>24.99</v>
      </c>
      <c r="H3621" s="46">
        <v>0.7</v>
      </c>
      <c r="I3621" s="46">
        <v>0.9</v>
      </c>
      <c r="J3621" s="47">
        <v>0</v>
      </c>
      <c r="K3621" s="46">
        <v>0.7</v>
      </c>
      <c r="L3621" s="46">
        <v>0.9</v>
      </c>
      <c r="M3621" s="47">
        <v>0</v>
      </c>
      <c r="N3621" s="48" t="s">
        <v>4790</v>
      </c>
      <c r="O3621" s="49">
        <v>85</v>
      </c>
      <c r="P3621" s="49">
        <v>8516</v>
      </c>
      <c r="Q3621" s="49" t="s">
        <v>4756</v>
      </c>
      <c r="R3621" s="50">
        <v>0.03</v>
      </c>
      <c r="S3621" s="51" t="s">
        <v>28</v>
      </c>
      <c r="T3621" s="27" t="str">
        <f>VLOOKUP(S3621,[1]Страна!$A$2:$B$246,2,0)</f>
        <v>КИТАЙ</v>
      </c>
      <c r="W3621" s="34"/>
      <c r="X3621" s="35"/>
      <c r="Y3621" s="35"/>
      <c r="Z3621" s="36"/>
      <c r="AA3621" s="37"/>
      <c r="AB3621" s="38"/>
      <c r="AC3621" s="39"/>
    </row>
    <row r="3622" spans="1:29" ht="10.5" customHeight="1">
      <c r="A3622" s="25">
        <v>3207</v>
      </c>
      <c r="B3622" s="26" t="s">
        <v>4791</v>
      </c>
      <c r="C3622" s="27">
        <v>10</v>
      </c>
      <c r="D3622" s="27" t="s">
        <v>26</v>
      </c>
      <c r="E3622" s="28">
        <v>366</v>
      </c>
      <c r="F3622" s="28">
        <v>3660</v>
      </c>
      <c r="G3622" s="28">
        <v>109.8</v>
      </c>
      <c r="H3622" s="28">
        <v>0.1</v>
      </c>
      <c r="I3622" s="28">
        <v>0.2</v>
      </c>
      <c r="J3622" s="29">
        <v>5.4000000000000001E-4</v>
      </c>
      <c r="K3622" s="28">
        <v>1</v>
      </c>
      <c r="L3622" s="28">
        <v>2</v>
      </c>
      <c r="M3622" s="29">
        <f t="shared" ref="M3622:M3643" si="253">C3622*J3622</f>
        <v>5.4000000000000003E-3</v>
      </c>
      <c r="N3622" s="30">
        <v>5050370007623</v>
      </c>
      <c r="O3622" s="27">
        <v>85</v>
      </c>
      <c r="P3622" s="27">
        <v>8516</v>
      </c>
      <c r="Q3622" s="27" t="s">
        <v>4756</v>
      </c>
      <c r="R3622" s="31">
        <f>VLOOKUP(Q3622,[1]Страна!D$1:F$120,2,FALSE)</f>
        <v>0.03</v>
      </c>
      <c r="S3622" s="32" t="s">
        <v>28</v>
      </c>
      <c r="T3622" s="27" t="str">
        <f>VLOOKUP(S3622,[1]Страна!$A$2:$B$246,2,0)</f>
        <v>КИТАЙ</v>
      </c>
      <c r="W3622" s="34"/>
      <c r="X3622" s="35"/>
      <c r="Y3622" s="35"/>
      <c r="Z3622" s="36"/>
      <c r="AA3622" s="37"/>
      <c r="AB3622" s="38"/>
      <c r="AC3622" s="39"/>
    </row>
    <row r="3623" spans="1:29" ht="10.5" customHeight="1">
      <c r="A3623" s="25">
        <v>52189</v>
      </c>
      <c r="B3623" s="26" t="s">
        <v>4792</v>
      </c>
      <c r="C3623" s="27">
        <v>3</v>
      </c>
      <c r="D3623" s="27" t="s">
        <v>26</v>
      </c>
      <c r="E3623" s="28">
        <v>774</v>
      </c>
      <c r="F3623" s="28">
        <v>2322</v>
      </c>
      <c r="G3623" s="28">
        <v>69.66</v>
      </c>
      <c r="H3623" s="28">
        <v>0.28000000000000003</v>
      </c>
      <c r="I3623" s="28">
        <v>0.3</v>
      </c>
      <c r="J3623" s="29">
        <v>6.4400000000000004E-3</v>
      </c>
      <c r="K3623" s="28">
        <v>0.84000000000000008</v>
      </c>
      <c r="L3623" s="28">
        <v>0.89999999999999991</v>
      </c>
      <c r="M3623" s="29">
        <f t="shared" si="253"/>
        <v>1.932E-2</v>
      </c>
      <c r="N3623" s="30">
        <v>8693807208841</v>
      </c>
      <c r="O3623" s="27">
        <v>85</v>
      </c>
      <c r="P3623" s="27">
        <v>8516</v>
      </c>
      <c r="Q3623" s="27" t="s">
        <v>4756</v>
      </c>
      <c r="R3623" s="31">
        <f>VLOOKUP(Q3623,[1]Страна!D$1:F$120,2,FALSE)</f>
        <v>0.03</v>
      </c>
      <c r="S3623" s="32" t="s">
        <v>28</v>
      </c>
      <c r="T3623" s="27" t="str">
        <f>VLOOKUP(S3623,[1]Страна!$A$2:$B$246,2,0)</f>
        <v>КИТАЙ</v>
      </c>
      <c r="W3623" s="40"/>
      <c r="X3623" s="35"/>
      <c r="Y3623" s="35"/>
      <c r="Z3623" s="36"/>
      <c r="AA3623" s="37"/>
      <c r="AB3623" s="38"/>
      <c r="AC3623" s="39"/>
    </row>
    <row r="3624" spans="1:29" ht="10.5" customHeight="1">
      <c r="A3624" s="25">
        <v>53288</v>
      </c>
      <c r="B3624" s="26" t="s">
        <v>4793</v>
      </c>
      <c r="C3624" s="27">
        <v>4</v>
      </c>
      <c r="D3624" s="27" t="s">
        <v>26</v>
      </c>
      <c r="E3624" s="28">
        <v>808</v>
      </c>
      <c r="F3624" s="28">
        <v>3232</v>
      </c>
      <c r="G3624" s="28">
        <v>96.96</v>
      </c>
      <c r="H3624" s="28">
        <v>0.85</v>
      </c>
      <c r="I3624" s="28">
        <v>1</v>
      </c>
      <c r="J3624" s="29">
        <v>5.0000000000000001E-3</v>
      </c>
      <c r="K3624" s="28">
        <v>3.4</v>
      </c>
      <c r="L3624" s="28">
        <v>4</v>
      </c>
      <c r="M3624" s="29">
        <f t="shared" si="253"/>
        <v>0.02</v>
      </c>
      <c r="N3624" s="30">
        <v>8693807208858</v>
      </c>
      <c r="O3624" s="27">
        <v>85</v>
      </c>
      <c r="P3624" s="27">
        <v>8516</v>
      </c>
      <c r="Q3624" s="27" t="s">
        <v>4756</v>
      </c>
      <c r="R3624" s="31">
        <f>VLOOKUP(Q3624,[1]Страна!D$1:F$120,2,FALSE)</f>
        <v>0.03</v>
      </c>
      <c r="S3624" s="32" t="s">
        <v>28</v>
      </c>
      <c r="T3624" s="27" t="str">
        <f>VLOOKUP(S3624,[1]Страна!$A$2:$B$246,2,0)</f>
        <v>КИТАЙ</v>
      </c>
      <c r="W3624" s="34"/>
      <c r="X3624" s="35"/>
      <c r="Y3624" s="35"/>
      <c r="Z3624" s="36"/>
      <c r="AA3624" s="37"/>
      <c r="AB3624" s="38"/>
      <c r="AC3624" s="39"/>
    </row>
    <row r="3625" spans="1:29" ht="10.5" customHeight="1">
      <c r="A3625" s="25">
        <v>53291</v>
      </c>
      <c r="B3625" s="26" t="s">
        <v>4794</v>
      </c>
      <c r="C3625" s="27">
        <v>1</v>
      </c>
      <c r="D3625" s="27" t="s">
        <v>26</v>
      </c>
      <c r="E3625" s="28">
        <v>502</v>
      </c>
      <c r="F3625" s="28">
        <v>502</v>
      </c>
      <c r="G3625" s="28">
        <v>15.059999999999999</v>
      </c>
      <c r="H3625" s="28">
        <v>0.85</v>
      </c>
      <c r="I3625" s="28">
        <v>1</v>
      </c>
      <c r="J3625" s="29">
        <v>2.0799999999999998E-3</v>
      </c>
      <c r="K3625" s="28">
        <v>0.85</v>
      </c>
      <c r="L3625" s="28">
        <v>1</v>
      </c>
      <c r="M3625" s="29">
        <f t="shared" si="253"/>
        <v>2.0799999999999998E-3</v>
      </c>
      <c r="N3625" s="30">
        <v>8693807226388</v>
      </c>
      <c r="O3625" s="27">
        <v>85</v>
      </c>
      <c r="P3625" s="27">
        <v>8516</v>
      </c>
      <c r="Q3625" s="27" t="s">
        <v>4756</v>
      </c>
      <c r="R3625" s="31">
        <f>VLOOKUP(Q3625,[1]Страна!D$1:F$120,2,FALSE)</f>
        <v>0.03</v>
      </c>
      <c r="S3625" s="32" t="s">
        <v>28</v>
      </c>
      <c r="T3625" s="27" t="str">
        <f>VLOOKUP(S3625,[1]Страна!$A$2:$B$246,2,0)</f>
        <v>КИТАЙ</v>
      </c>
      <c r="W3625" s="34"/>
      <c r="X3625" s="35"/>
      <c r="Y3625" s="35"/>
      <c r="Z3625" s="36"/>
      <c r="AA3625" s="37"/>
      <c r="AB3625" s="38"/>
      <c r="AC3625" s="39"/>
    </row>
    <row r="3626" spans="1:29" ht="10.5" customHeight="1">
      <c r="A3626" s="25">
        <v>52192</v>
      </c>
      <c r="B3626" s="26" t="s">
        <v>4795</v>
      </c>
      <c r="C3626" s="27">
        <v>1</v>
      </c>
      <c r="D3626" s="27" t="s">
        <v>26</v>
      </c>
      <c r="E3626" s="28">
        <v>488</v>
      </c>
      <c r="F3626" s="28">
        <v>488</v>
      </c>
      <c r="G3626" s="28">
        <v>14.639999999999999</v>
      </c>
      <c r="H3626" s="28">
        <v>0.4</v>
      </c>
      <c r="I3626" s="28">
        <v>0.47</v>
      </c>
      <c r="J3626" s="29">
        <v>1.9759999999999999E-3</v>
      </c>
      <c r="K3626" s="28">
        <v>0.46700000000000003</v>
      </c>
      <c r="L3626" s="28">
        <v>0.4</v>
      </c>
      <c r="M3626" s="29">
        <f t="shared" si="253"/>
        <v>1.9759999999999999E-3</v>
      </c>
      <c r="N3626" s="30">
        <v>8693807226388</v>
      </c>
      <c r="O3626" s="27">
        <v>85</v>
      </c>
      <c r="P3626" s="27">
        <v>8516</v>
      </c>
      <c r="Q3626" s="27" t="s">
        <v>4756</v>
      </c>
      <c r="R3626" s="31">
        <f>VLOOKUP(Q3626,[1]Страна!D$1:F$120,2,FALSE)</f>
        <v>0.03</v>
      </c>
      <c r="S3626" s="32" t="s">
        <v>28</v>
      </c>
      <c r="T3626" s="27" t="str">
        <f>VLOOKUP(S3626,[1]Страна!$A$2:$B$246,2,0)</f>
        <v>КИТАЙ</v>
      </c>
      <c r="W3626" s="34"/>
      <c r="X3626" s="35"/>
      <c r="Y3626" s="35"/>
      <c r="Z3626" s="36"/>
      <c r="AA3626" s="37"/>
      <c r="AB3626" s="38"/>
      <c r="AC3626" s="39"/>
    </row>
    <row r="3627" spans="1:29" ht="10.5" customHeight="1">
      <c r="A3627" s="25">
        <v>53292</v>
      </c>
      <c r="B3627" s="26" t="s">
        <v>4796</v>
      </c>
      <c r="C3627" s="27">
        <v>1</v>
      </c>
      <c r="D3627" s="27" t="s">
        <v>26</v>
      </c>
      <c r="E3627" s="28">
        <v>578</v>
      </c>
      <c r="F3627" s="28">
        <v>578</v>
      </c>
      <c r="G3627" s="28">
        <v>17.34</v>
      </c>
      <c r="H3627" s="28">
        <v>0.85</v>
      </c>
      <c r="I3627" s="28">
        <v>1</v>
      </c>
      <c r="J3627" s="29">
        <v>3.0000000000000001E-3</v>
      </c>
      <c r="K3627" s="28">
        <v>0.85</v>
      </c>
      <c r="L3627" s="28">
        <v>1</v>
      </c>
      <c r="M3627" s="29">
        <f t="shared" si="253"/>
        <v>3.0000000000000001E-3</v>
      </c>
      <c r="N3627" s="30">
        <v>8693807226500</v>
      </c>
      <c r="O3627" s="27">
        <v>85</v>
      </c>
      <c r="P3627" s="27">
        <v>8516</v>
      </c>
      <c r="Q3627" s="27" t="s">
        <v>4756</v>
      </c>
      <c r="R3627" s="31">
        <f>VLOOKUP(Q3627,[1]Страна!D$1:F$120,2,FALSE)</f>
        <v>0.03</v>
      </c>
      <c r="S3627" s="32" t="s">
        <v>28</v>
      </c>
      <c r="T3627" s="27" t="str">
        <f>VLOOKUP(S3627,[1]Страна!$A$2:$B$246,2,0)</f>
        <v>КИТАЙ</v>
      </c>
      <c r="W3627" s="34"/>
      <c r="X3627" s="35"/>
      <c r="Y3627" s="35"/>
      <c r="Z3627" s="36"/>
      <c r="AA3627" s="37"/>
      <c r="AB3627" s="38"/>
      <c r="AC3627" s="39"/>
    </row>
    <row r="3628" spans="1:29" ht="10.5" customHeight="1">
      <c r="A3628" s="25">
        <v>52194</v>
      </c>
      <c r="B3628" s="26" t="s">
        <v>4797</v>
      </c>
      <c r="C3628" s="27">
        <v>1</v>
      </c>
      <c r="D3628" s="27" t="s">
        <v>26</v>
      </c>
      <c r="E3628" s="28">
        <v>561</v>
      </c>
      <c r="F3628" s="28">
        <v>561</v>
      </c>
      <c r="G3628" s="28">
        <v>16.829999999999998</v>
      </c>
      <c r="H3628" s="28">
        <v>0.36</v>
      </c>
      <c r="I3628" s="28">
        <v>0.49</v>
      </c>
      <c r="J3628" s="29">
        <v>2.7720000000000002E-3</v>
      </c>
      <c r="K3628" s="28">
        <v>0.36</v>
      </c>
      <c r="L3628" s="28">
        <v>0.49</v>
      </c>
      <c r="M3628" s="29">
        <f t="shared" si="253"/>
        <v>2.7720000000000002E-3</v>
      </c>
      <c r="N3628" s="30">
        <v>8693807227330</v>
      </c>
      <c r="O3628" s="27">
        <v>85</v>
      </c>
      <c r="P3628" s="27">
        <v>8516</v>
      </c>
      <c r="Q3628" s="27" t="s">
        <v>4756</v>
      </c>
      <c r="R3628" s="31">
        <f>VLOOKUP(Q3628,[1]Страна!D$1:F$120,2,FALSE)</f>
        <v>0.03</v>
      </c>
      <c r="S3628" s="32" t="s">
        <v>28</v>
      </c>
      <c r="T3628" s="27" t="str">
        <f>VLOOKUP(S3628,[1]Страна!$A$2:$B$246,2,0)</f>
        <v>КИТАЙ</v>
      </c>
      <c r="W3628" s="34"/>
      <c r="X3628" s="35"/>
      <c r="Y3628" s="35"/>
      <c r="Z3628" s="36"/>
      <c r="AA3628" s="37"/>
      <c r="AB3628" s="38"/>
      <c r="AC3628" s="39"/>
    </row>
    <row r="3629" spans="1:29" ht="10.5" customHeight="1">
      <c r="A3629" s="25">
        <v>58991</v>
      </c>
      <c r="B3629" s="26" t="s">
        <v>4798</v>
      </c>
      <c r="C3629" s="27">
        <v>3</v>
      </c>
      <c r="D3629" s="27" t="s">
        <v>26</v>
      </c>
      <c r="E3629" s="28">
        <v>400</v>
      </c>
      <c r="F3629" s="28">
        <v>1200</v>
      </c>
      <c r="G3629" s="28">
        <v>36</v>
      </c>
      <c r="H3629" s="28">
        <v>2.5499999999999998</v>
      </c>
      <c r="I3629" s="28">
        <v>3</v>
      </c>
      <c r="J3629" s="29">
        <v>1E-3</v>
      </c>
      <c r="K3629" s="28">
        <v>7.6499999999999995</v>
      </c>
      <c r="L3629" s="28">
        <v>9</v>
      </c>
      <c r="M3629" s="29">
        <f t="shared" si="253"/>
        <v>3.0000000000000001E-3</v>
      </c>
      <c r="N3629" s="30">
        <v>8693807227163</v>
      </c>
      <c r="O3629" s="27">
        <v>85</v>
      </c>
      <c r="P3629" s="27">
        <v>8516</v>
      </c>
      <c r="Q3629" s="27" t="s">
        <v>4756</v>
      </c>
      <c r="R3629" s="31">
        <f>VLOOKUP(Q3629,[1]Страна!D$1:F$120,2,FALSE)</f>
        <v>0.03</v>
      </c>
      <c r="S3629" s="32" t="s">
        <v>28</v>
      </c>
      <c r="T3629" s="27" t="str">
        <f>VLOOKUP(S3629,[1]Страна!$A$2:$B$246,2,0)</f>
        <v>КИТАЙ</v>
      </c>
      <c r="W3629" s="34"/>
      <c r="X3629" s="35"/>
      <c r="Y3629" s="35"/>
      <c r="Z3629" s="36"/>
      <c r="AA3629" s="37"/>
      <c r="AB3629" s="38"/>
      <c r="AC3629" s="39"/>
    </row>
    <row r="3630" spans="1:29" ht="10.5" customHeight="1">
      <c r="A3630" s="25">
        <v>53295</v>
      </c>
      <c r="B3630" s="26" t="s">
        <v>4799</v>
      </c>
      <c r="C3630" s="27">
        <v>11</v>
      </c>
      <c r="D3630" s="27" t="s">
        <v>26</v>
      </c>
      <c r="E3630" s="28">
        <v>748</v>
      </c>
      <c r="F3630" s="28">
        <v>8228</v>
      </c>
      <c r="G3630" s="28">
        <v>246.84</v>
      </c>
      <c r="H3630" s="28">
        <v>0.85</v>
      </c>
      <c r="I3630" s="28">
        <v>1</v>
      </c>
      <c r="J3630" s="29">
        <v>3.0799999999999998E-3</v>
      </c>
      <c r="K3630" s="28">
        <v>9.35</v>
      </c>
      <c r="L3630" s="28">
        <v>11</v>
      </c>
      <c r="M3630" s="29">
        <f t="shared" si="253"/>
        <v>3.388E-2</v>
      </c>
      <c r="N3630" s="30">
        <v>8693807227156</v>
      </c>
      <c r="O3630" s="27">
        <v>85</v>
      </c>
      <c r="P3630" s="27">
        <v>8516</v>
      </c>
      <c r="Q3630" s="27" t="s">
        <v>4756</v>
      </c>
      <c r="R3630" s="31">
        <f>VLOOKUP(Q3630,[1]Страна!D$1:F$120,2,FALSE)</f>
        <v>0.03</v>
      </c>
      <c r="S3630" s="32" t="s">
        <v>28</v>
      </c>
      <c r="T3630" s="27" t="str">
        <f>VLOOKUP(S3630,[1]Страна!$A$2:$B$246,2,0)</f>
        <v>КИТАЙ</v>
      </c>
      <c r="W3630" s="34"/>
      <c r="X3630" s="35"/>
      <c r="Y3630" s="35"/>
      <c r="Z3630" s="36"/>
      <c r="AA3630" s="37"/>
      <c r="AB3630" s="38"/>
      <c r="AC3630" s="39"/>
    </row>
    <row r="3631" spans="1:29" ht="10.5" customHeight="1">
      <c r="A3631" s="25">
        <v>53287</v>
      </c>
      <c r="B3631" s="26" t="s">
        <v>4800</v>
      </c>
      <c r="C3631" s="27">
        <v>1</v>
      </c>
      <c r="D3631" s="27" t="s">
        <v>26</v>
      </c>
      <c r="E3631" s="28">
        <v>746</v>
      </c>
      <c r="F3631" s="28">
        <v>746</v>
      </c>
      <c r="G3631" s="28">
        <v>22.38</v>
      </c>
      <c r="H3631" s="28">
        <v>0.85</v>
      </c>
      <c r="I3631" s="28">
        <v>1</v>
      </c>
      <c r="J3631" s="29">
        <v>7.7499999999999999E-3</v>
      </c>
      <c r="K3631" s="28">
        <v>0.85</v>
      </c>
      <c r="L3631" s="28">
        <v>1</v>
      </c>
      <c r="M3631" s="29">
        <f t="shared" si="253"/>
        <v>7.7499999999999999E-3</v>
      </c>
      <c r="N3631" s="30">
        <v>8693807227736</v>
      </c>
      <c r="O3631" s="27">
        <v>85</v>
      </c>
      <c r="P3631" s="27">
        <v>8516</v>
      </c>
      <c r="Q3631" s="27" t="s">
        <v>4756</v>
      </c>
      <c r="R3631" s="31">
        <f>VLOOKUP(Q3631,[1]Страна!D$1:F$120,2,FALSE)</f>
        <v>0.03</v>
      </c>
      <c r="S3631" s="32" t="s">
        <v>28</v>
      </c>
      <c r="T3631" s="27" t="str">
        <f>VLOOKUP(S3631,[1]Страна!$A$2:$B$246,2,0)</f>
        <v>КИТАЙ</v>
      </c>
      <c r="W3631" s="34"/>
      <c r="X3631" s="35"/>
      <c r="Y3631" s="35"/>
      <c r="Z3631" s="36"/>
      <c r="AA3631" s="37"/>
      <c r="AB3631" s="38"/>
      <c r="AC3631" s="39"/>
    </row>
    <row r="3632" spans="1:29" ht="10.5" customHeight="1">
      <c r="A3632" s="25">
        <v>52198</v>
      </c>
      <c r="B3632" s="26" t="s">
        <v>4801</v>
      </c>
      <c r="C3632" s="27">
        <v>1</v>
      </c>
      <c r="D3632" s="27" t="s">
        <v>26</v>
      </c>
      <c r="E3632" s="28">
        <v>1003</v>
      </c>
      <c r="F3632" s="28">
        <v>1003</v>
      </c>
      <c r="G3632" s="28">
        <v>30.09</v>
      </c>
      <c r="H3632" s="28">
        <v>1.1000000000000001</v>
      </c>
      <c r="I3632" s="28">
        <v>1.3</v>
      </c>
      <c r="J3632" s="29">
        <v>7.0000000000000001E-3</v>
      </c>
      <c r="K3632" s="28">
        <v>1.1000000000000001</v>
      </c>
      <c r="L3632" s="28">
        <v>1.3</v>
      </c>
      <c r="M3632" s="29">
        <f t="shared" si="253"/>
        <v>7.0000000000000001E-3</v>
      </c>
      <c r="N3632" s="30">
        <v>8693807227743</v>
      </c>
      <c r="O3632" s="27">
        <v>85</v>
      </c>
      <c r="P3632" s="27">
        <v>8516</v>
      </c>
      <c r="Q3632" s="27" t="s">
        <v>4756</v>
      </c>
      <c r="R3632" s="31">
        <f>VLOOKUP(Q3632,[1]Страна!D$1:F$120,2,FALSE)</f>
        <v>0.03</v>
      </c>
      <c r="S3632" s="32" t="s">
        <v>28</v>
      </c>
      <c r="T3632" s="27" t="str">
        <f>VLOOKUP(S3632,[1]Страна!$A$2:$B$246,2,0)</f>
        <v>КИТАЙ</v>
      </c>
      <c r="W3632" s="34"/>
      <c r="X3632" s="35"/>
      <c r="Y3632" s="35"/>
      <c r="Z3632" s="36"/>
      <c r="AA3632" s="37"/>
      <c r="AB3632" s="38"/>
      <c r="AC3632" s="39"/>
    </row>
    <row r="3633" spans="1:29" ht="10.5" customHeight="1">
      <c r="A3633" s="25">
        <v>58992</v>
      </c>
      <c r="B3633" s="26" t="s">
        <v>4802</v>
      </c>
      <c r="C3633" s="27">
        <v>1</v>
      </c>
      <c r="D3633" s="27" t="s">
        <v>26</v>
      </c>
      <c r="E3633" s="28">
        <v>1173</v>
      </c>
      <c r="F3633" s="28">
        <v>1173</v>
      </c>
      <c r="G3633" s="28">
        <v>35.19</v>
      </c>
      <c r="H3633" s="28">
        <v>2.2000000000000002</v>
      </c>
      <c r="I3633" s="28">
        <v>3</v>
      </c>
      <c r="J3633" s="29">
        <v>1.6650000000000002E-2</v>
      </c>
      <c r="K3633" s="28">
        <v>2.2000000000000002</v>
      </c>
      <c r="L3633" s="28">
        <v>3</v>
      </c>
      <c r="M3633" s="29">
        <f t="shared" si="253"/>
        <v>1.6650000000000002E-2</v>
      </c>
      <c r="N3633" s="30">
        <v>8693807227064</v>
      </c>
      <c r="O3633" s="27">
        <v>85</v>
      </c>
      <c r="P3633" s="27">
        <v>8516</v>
      </c>
      <c r="Q3633" s="27" t="s">
        <v>4756</v>
      </c>
      <c r="R3633" s="31">
        <f>VLOOKUP(Q3633,[1]Страна!D$1:F$120,2,FALSE)</f>
        <v>0.03</v>
      </c>
      <c r="S3633" s="32" t="s">
        <v>28</v>
      </c>
      <c r="T3633" s="27" t="str">
        <f>VLOOKUP(S3633,[1]Страна!$A$2:$B$246,2,0)</f>
        <v>КИТАЙ</v>
      </c>
      <c r="W3633" s="34"/>
      <c r="X3633" s="35"/>
      <c r="Y3633" s="35"/>
      <c r="Z3633" s="36"/>
      <c r="AA3633" s="37"/>
      <c r="AB3633" s="38"/>
      <c r="AC3633" s="39"/>
    </row>
    <row r="3634" spans="1:29" ht="10.5" customHeight="1">
      <c r="A3634" s="25">
        <v>38606</v>
      </c>
      <c r="B3634" s="26" t="s">
        <v>4803</v>
      </c>
      <c r="C3634" s="27">
        <v>1</v>
      </c>
      <c r="D3634" s="27" t="s">
        <v>26</v>
      </c>
      <c r="E3634" s="28">
        <v>425</v>
      </c>
      <c r="F3634" s="28">
        <v>425</v>
      </c>
      <c r="G3634" s="28">
        <v>12.75</v>
      </c>
      <c r="H3634" s="28">
        <v>0.6</v>
      </c>
      <c r="I3634" s="28">
        <v>1</v>
      </c>
      <c r="J3634" s="29">
        <v>1.9759999999999999E-3</v>
      </c>
      <c r="K3634" s="28">
        <v>0.6</v>
      </c>
      <c r="L3634" s="28">
        <v>1</v>
      </c>
      <c r="M3634" s="29">
        <f t="shared" si="253"/>
        <v>1.9759999999999999E-3</v>
      </c>
      <c r="N3634" s="30">
        <v>4895156849360</v>
      </c>
      <c r="O3634" s="27">
        <v>85</v>
      </c>
      <c r="P3634" s="27">
        <v>8516</v>
      </c>
      <c r="Q3634" s="27" t="s">
        <v>4756</v>
      </c>
      <c r="R3634" s="31">
        <f>VLOOKUP(Q3634,[1]Страна!D$1:F$120,2,FALSE)</f>
        <v>0.03</v>
      </c>
      <c r="S3634" s="32" t="s">
        <v>28</v>
      </c>
      <c r="T3634" s="27" t="str">
        <f>VLOOKUP(S3634,[1]Страна!$A$2:$B$246,2,0)</f>
        <v>КИТАЙ</v>
      </c>
      <c r="W3634" s="34"/>
      <c r="X3634" s="35"/>
      <c r="Y3634" s="35"/>
      <c r="Z3634" s="36"/>
      <c r="AA3634" s="37"/>
      <c r="AB3634" s="38"/>
      <c r="AC3634" s="39"/>
    </row>
    <row r="3635" spans="1:29" ht="10.5" customHeight="1">
      <c r="A3635" s="25">
        <v>40807</v>
      </c>
      <c r="B3635" s="26" t="s">
        <v>4804</v>
      </c>
      <c r="C3635" s="27">
        <v>1</v>
      </c>
      <c r="D3635" s="27" t="s">
        <v>26</v>
      </c>
      <c r="E3635" s="28">
        <v>442</v>
      </c>
      <c r="F3635" s="28">
        <v>442</v>
      </c>
      <c r="G3635" s="28">
        <v>13.26</v>
      </c>
      <c r="H3635" s="28">
        <v>0.3</v>
      </c>
      <c r="I3635" s="28">
        <v>0.5</v>
      </c>
      <c r="J3635" s="29">
        <v>1.944E-3</v>
      </c>
      <c r="K3635" s="28">
        <v>0.3</v>
      </c>
      <c r="L3635" s="28">
        <v>0.5</v>
      </c>
      <c r="M3635" s="29">
        <f t="shared" si="253"/>
        <v>1.944E-3</v>
      </c>
      <c r="N3635" s="30">
        <v>4895156848837</v>
      </c>
      <c r="O3635" s="27">
        <v>85</v>
      </c>
      <c r="P3635" s="27">
        <v>8516</v>
      </c>
      <c r="Q3635" s="27" t="s">
        <v>4756</v>
      </c>
      <c r="R3635" s="31">
        <f>VLOOKUP(Q3635,[1]Страна!D$1:F$120,2,FALSE)</f>
        <v>0.03</v>
      </c>
      <c r="S3635" s="32" t="s">
        <v>28</v>
      </c>
      <c r="T3635" s="27" t="str">
        <f>VLOOKUP(S3635,[1]Страна!$A$2:$B$246,2,0)</f>
        <v>КИТАЙ</v>
      </c>
      <c r="W3635" s="34"/>
      <c r="X3635" s="35"/>
      <c r="Y3635" s="35"/>
      <c r="Z3635" s="36"/>
      <c r="AA3635" s="37"/>
      <c r="AB3635" s="38"/>
      <c r="AC3635" s="39"/>
    </row>
    <row r="3636" spans="1:29" ht="10.5" customHeight="1">
      <c r="A3636" s="25">
        <v>40808</v>
      </c>
      <c r="B3636" s="26" t="s">
        <v>4805</v>
      </c>
      <c r="C3636" s="27">
        <v>1</v>
      </c>
      <c r="D3636" s="27" t="s">
        <v>26</v>
      </c>
      <c r="E3636" s="28">
        <v>502</v>
      </c>
      <c r="F3636" s="28">
        <v>502</v>
      </c>
      <c r="G3636" s="28">
        <v>15.059999999999999</v>
      </c>
      <c r="H3636" s="28">
        <v>0.45</v>
      </c>
      <c r="I3636" s="28">
        <v>0.5</v>
      </c>
      <c r="J3636" s="29">
        <v>2.16E-3</v>
      </c>
      <c r="K3636" s="28">
        <v>0.45</v>
      </c>
      <c r="L3636" s="28">
        <v>0.5</v>
      </c>
      <c r="M3636" s="29">
        <f t="shared" si="253"/>
        <v>2.16E-3</v>
      </c>
      <c r="N3636" s="30">
        <v>4895156848844</v>
      </c>
      <c r="O3636" s="27">
        <v>85</v>
      </c>
      <c r="P3636" s="27">
        <v>8516</v>
      </c>
      <c r="Q3636" s="27" t="s">
        <v>4756</v>
      </c>
      <c r="R3636" s="31">
        <f>VLOOKUP(Q3636,[1]Страна!D$1:F$120,2,FALSE)</f>
        <v>0.03</v>
      </c>
      <c r="S3636" s="32" t="s">
        <v>28</v>
      </c>
      <c r="T3636" s="27" t="str">
        <f>VLOOKUP(S3636,[1]Страна!$A$2:$B$246,2,0)</f>
        <v>КИТАЙ</v>
      </c>
      <c r="W3636" s="34"/>
      <c r="X3636" s="35"/>
      <c r="Y3636" s="35"/>
      <c r="Z3636" s="36"/>
      <c r="AA3636" s="37"/>
      <c r="AB3636" s="38"/>
      <c r="AC3636" s="39"/>
    </row>
    <row r="3637" spans="1:29" ht="10.5" customHeight="1">
      <c r="A3637" s="25">
        <v>38488</v>
      </c>
      <c r="B3637" s="26" t="s">
        <v>4806</v>
      </c>
      <c r="C3637" s="27">
        <v>8</v>
      </c>
      <c r="D3637" s="27" t="s">
        <v>26</v>
      </c>
      <c r="E3637" s="28">
        <v>604</v>
      </c>
      <c r="F3637" s="28">
        <v>4832</v>
      </c>
      <c r="G3637" s="28">
        <v>144.96</v>
      </c>
      <c r="H3637" s="28">
        <v>0.16</v>
      </c>
      <c r="I3637" s="28">
        <v>0.3</v>
      </c>
      <c r="J3637" s="29">
        <v>2.0639999999999999E-3</v>
      </c>
      <c r="K3637" s="28">
        <v>1.28</v>
      </c>
      <c r="L3637" s="28">
        <v>2.4</v>
      </c>
      <c r="M3637" s="29">
        <f t="shared" si="253"/>
        <v>1.6511999999999999E-2</v>
      </c>
      <c r="N3637" s="30">
        <v>4895156849322</v>
      </c>
      <c r="O3637" s="27">
        <v>85</v>
      </c>
      <c r="P3637" s="27">
        <v>8516</v>
      </c>
      <c r="Q3637" s="27" t="s">
        <v>4756</v>
      </c>
      <c r="R3637" s="31">
        <f>VLOOKUP(Q3637,[1]Страна!D$1:F$120,2,FALSE)</f>
        <v>0.03</v>
      </c>
      <c r="S3637" s="32" t="s">
        <v>28</v>
      </c>
      <c r="T3637" s="27" t="str">
        <f>VLOOKUP(S3637,[1]Страна!$A$2:$B$246,2,0)</f>
        <v>КИТАЙ</v>
      </c>
      <c r="W3637" s="34"/>
      <c r="X3637" s="35"/>
      <c r="Y3637" s="35"/>
      <c r="Z3637" s="36"/>
      <c r="AA3637" s="37"/>
      <c r="AB3637" s="38"/>
      <c r="AC3637" s="39"/>
    </row>
    <row r="3638" spans="1:29" ht="10.5" customHeight="1">
      <c r="A3638" s="25">
        <v>40814</v>
      </c>
      <c r="B3638" s="26" t="s">
        <v>4807</v>
      </c>
      <c r="C3638" s="27">
        <v>1</v>
      </c>
      <c r="D3638" s="27" t="s">
        <v>26</v>
      </c>
      <c r="E3638" s="28">
        <v>646</v>
      </c>
      <c r="F3638" s="28">
        <v>646</v>
      </c>
      <c r="G3638" s="28">
        <v>19.38</v>
      </c>
      <c r="H3638" s="28">
        <v>1.7</v>
      </c>
      <c r="I3638" s="28">
        <v>2</v>
      </c>
      <c r="J3638" s="29">
        <v>7.4999999999999997E-3</v>
      </c>
      <c r="K3638" s="28">
        <v>1.7</v>
      </c>
      <c r="L3638" s="28">
        <v>2</v>
      </c>
      <c r="M3638" s="29">
        <f t="shared" si="253"/>
        <v>7.4999999999999997E-3</v>
      </c>
      <c r="N3638" s="30">
        <v>4895156848738</v>
      </c>
      <c r="O3638" s="27">
        <v>85</v>
      </c>
      <c r="P3638" s="27">
        <v>8516</v>
      </c>
      <c r="Q3638" s="27" t="s">
        <v>4756</v>
      </c>
      <c r="R3638" s="31">
        <f>VLOOKUP(Q3638,[1]Страна!D$1:F$120,2,FALSE)</f>
        <v>0.03</v>
      </c>
      <c r="S3638" s="32" t="s">
        <v>28</v>
      </c>
      <c r="T3638" s="27" t="str">
        <f>VLOOKUP(S3638,[1]Страна!$A$2:$B$246,2,0)</f>
        <v>КИТАЙ</v>
      </c>
      <c r="W3638" s="34"/>
      <c r="X3638" s="35"/>
      <c r="Y3638" s="35"/>
      <c r="Z3638" s="36"/>
      <c r="AA3638" s="37"/>
      <c r="AB3638" s="38"/>
      <c r="AC3638" s="39"/>
    </row>
    <row r="3639" spans="1:29" ht="10.5" customHeight="1">
      <c r="A3639" s="25">
        <v>40815</v>
      </c>
      <c r="B3639" s="26" t="s">
        <v>4808</v>
      </c>
      <c r="C3639" s="27">
        <v>1</v>
      </c>
      <c r="D3639" s="27" t="s">
        <v>26</v>
      </c>
      <c r="E3639" s="28">
        <v>646</v>
      </c>
      <c r="F3639" s="28">
        <v>646</v>
      </c>
      <c r="G3639" s="28">
        <v>19.38</v>
      </c>
      <c r="H3639" s="28">
        <v>1.7</v>
      </c>
      <c r="I3639" s="28">
        <v>2</v>
      </c>
      <c r="J3639" s="29">
        <v>8.9999999999999993E-3</v>
      </c>
      <c r="K3639" s="28">
        <v>1.7</v>
      </c>
      <c r="L3639" s="28">
        <v>2</v>
      </c>
      <c r="M3639" s="29">
        <f t="shared" si="253"/>
        <v>8.9999999999999993E-3</v>
      </c>
      <c r="N3639" s="30">
        <v>4895156848738</v>
      </c>
      <c r="O3639" s="27">
        <v>85</v>
      </c>
      <c r="P3639" s="27">
        <v>8516</v>
      </c>
      <c r="Q3639" s="27" t="s">
        <v>4756</v>
      </c>
      <c r="R3639" s="31">
        <f>VLOOKUP(Q3639,[1]Страна!D$1:F$120,2,FALSE)</f>
        <v>0.03</v>
      </c>
      <c r="S3639" s="32" t="s">
        <v>28</v>
      </c>
      <c r="T3639" s="27" t="str">
        <f>VLOOKUP(S3639,[1]Страна!$A$2:$B$246,2,0)</f>
        <v>КИТАЙ</v>
      </c>
      <c r="W3639" s="34"/>
      <c r="X3639" s="35"/>
      <c r="Y3639" s="35"/>
      <c r="Z3639" s="36"/>
      <c r="AA3639" s="37"/>
      <c r="AB3639" s="38"/>
      <c r="AC3639" s="39"/>
    </row>
    <row r="3640" spans="1:29" ht="10.5" customHeight="1">
      <c r="A3640" s="25">
        <v>38490</v>
      </c>
      <c r="B3640" s="26" t="s">
        <v>4809</v>
      </c>
      <c r="C3640" s="27">
        <v>1</v>
      </c>
      <c r="D3640" s="27" t="s">
        <v>26</v>
      </c>
      <c r="E3640" s="28">
        <v>927</v>
      </c>
      <c r="F3640" s="28">
        <v>927</v>
      </c>
      <c r="G3640" s="28">
        <v>27.81</v>
      </c>
      <c r="H3640" s="28">
        <v>0.45</v>
      </c>
      <c r="I3640" s="28">
        <v>0.56000000000000005</v>
      </c>
      <c r="J3640" s="29">
        <v>5.6429999999999996E-3</v>
      </c>
      <c r="K3640" s="28">
        <v>0.45</v>
      </c>
      <c r="L3640" s="28">
        <v>0.56000000000000005</v>
      </c>
      <c r="M3640" s="29">
        <f t="shared" si="253"/>
        <v>5.6429999999999996E-3</v>
      </c>
      <c r="N3640" s="30">
        <v>4895156849292</v>
      </c>
      <c r="O3640" s="27">
        <v>85</v>
      </c>
      <c r="P3640" s="27">
        <v>8516</v>
      </c>
      <c r="Q3640" s="27" t="s">
        <v>4756</v>
      </c>
      <c r="R3640" s="31">
        <f>VLOOKUP(Q3640,[1]Страна!D$1:F$120,2,FALSE)</f>
        <v>0.03</v>
      </c>
      <c r="S3640" s="32" t="s">
        <v>28</v>
      </c>
      <c r="T3640" s="27" t="str">
        <f>VLOOKUP(S3640,[1]Страна!$A$2:$B$246,2,0)</f>
        <v>КИТАЙ</v>
      </c>
      <c r="W3640" s="34"/>
      <c r="X3640" s="35"/>
      <c r="Y3640" s="35"/>
      <c r="Z3640" s="36"/>
      <c r="AA3640" s="37"/>
      <c r="AB3640" s="38"/>
      <c r="AC3640" s="39"/>
    </row>
    <row r="3641" spans="1:29" ht="10.5" customHeight="1">
      <c r="A3641" s="25">
        <v>38491</v>
      </c>
      <c r="B3641" s="26" t="s">
        <v>4810</v>
      </c>
      <c r="C3641" s="27">
        <v>1</v>
      </c>
      <c r="D3641" s="27" t="s">
        <v>26</v>
      </c>
      <c r="E3641" s="28">
        <v>813</v>
      </c>
      <c r="F3641" s="28">
        <v>813</v>
      </c>
      <c r="G3641" s="28">
        <v>24.39</v>
      </c>
      <c r="H3641" s="28">
        <v>0.45</v>
      </c>
      <c r="I3641" s="28">
        <v>0.6</v>
      </c>
      <c r="J3641" s="29">
        <v>5.6429999999999996E-3</v>
      </c>
      <c r="K3641" s="28">
        <v>0.45</v>
      </c>
      <c r="L3641" s="28">
        <v>0.6</v>
      </c>
      <c r="M3641" s="29">
        <f t="shared" si="253"/>
        <v>5.6429999999999996E-3</v>
      </c>
      <c r="N3641" s="30">
        <v>4895156849247</v>
      </c>
      <c r="O3641" s="27">
        <v>85</v>
      </c>
      <c r="P3641" s="27">
        <v>8516</v>
      </c>
      <c r="Q3641" s="27" t="s">
        <v>4756</v>
      </c>
      <c r="R3641" s="31">
        <f>VLOOKUP(Q3641,[1]Страна!D$1:F$120,2,FALSE)</f>
        <v>0.03</v>
      </c>
      <c r="S3641" s="32" t="s">
        <v>28</v>
      </c>
      <c r="T3641" s="27" t="str">
        <f>VLOOKUP(S3641,[1]Страна!$A$2:$B$246,2,0)</f>
        <v>КИТАЙ</v>
      </c>
      <c r="W3641" s="34"/>
      <c r="X3641" s="35"/>
      <c r="Y3641" s="35"/>
      <c r="Z3641" s="36"/>
      <c r="AA3641" s="37"/>
      <c r="AB3641" s="38"/>
      <c r="AC3641" s="39"/>
    </row>
    <row r="3642" spans="1:29" ht="10.5" customHeight="1">
      <c r="A3642" s="25">
        <v>40819</v>
      </c>
      <c r="B3642" s="26" t="s">
        <v>4811</v>
      </c>
      <c r="C3642" s="27">
        <v>1</v>
      </c>
      <c r="D3642" s="27" t="s">
        <v>26</v>
      </c>
      <c r="E3642" s="28">
        <v>1318</v>
      </c>
      <c r="F3642" s="28">
        <v>1318</v>
      </c>
      <c r="G3642" s="28">
        <v>39.54</v>
      </c>
      <c r="H3642" s="28">
        <v>0.9</v>
      </c>
      <c r="I3642" s="28">
        <v>1</v>
      </c>
      <c r="J3642" s="29">
        <v>5.0000000000000001E-3</v>
      </c>
      <c r="K3642" s="28">
        <v>0.9</v>
      </c>
      <c r="L3642" s="28">
        <v>1</v>
      </c>
      <c r="M3642" s="29">
        <f t="shared" si="253"/>
        <v>5.0000000000000001E-3</v>
      </c>
      <c r="N3642" s="30">
        <v>4895156849346</v>
      </c>
      <c r="O3642" s="27">
        <v>85</v>
      </c>
      <c r="P3642" s="27">
        <v>8516</v>
      </c>
      <c r="Q3642" s="27" t="s">
        <v>4756</v>
      </c>
      <c r="R3642" s="31">
        <f>VLOOKUP(Q3642,[1]Страна!D$1:F$120,2,FALSE)</f>
        <v>0.03</v>
      </c>
      <c r="S3642" s="32" t="s">
        <v>28</v>
      </c>
      <c r="T3642" s="27" t="str">
        <f>VLOOKUP(S3642,[1]Страна!$A$2:$B$246,2,0)</f>
        <v>КИТАЙ</v>
      </c>
      <c r="W3642" s="34"/>
      <c r="X3642" s="35"/>
      <c r="Y3642" s="35"/>
      <c r="Z3642" s="36"/>
      <c r="AA3642" s="37"/>
      <c r="AB3642" s="38"/>
      <c r="AC3642" s="39"/>
    </row>
    <row r="3643" spans="1:29" ht="10.5" customHeight="1">
      <c r="A3643" s="25">
        <v>164883</v>
      </c>
      <c r="B3643" s="26" t="s">
        <v>4812</v>
      </c>
      <c r="C3643" s="27">
        <v>1</v>
      </c>
      <c r="D3643" s="27" t="s">
        <v>26</v>
      </c>
      <c r="E3643" s="28">
        <v>1063</v>
      </c>
      <c r="F3643" s="28">
        <v>1063</v>
      </c>
      <c r="G3643" s="28">
        <v>31.89</v>
      </c>
      <c r="H3643" s="28">
        <v>0.6</v>
      </c>
      <c r="I3643" s="28">
        <v>1.1000000000000001</v>
      </c>
      <c r="J3643" s="29">
        <v>8.9999999999999993E-3</v>
      </c>
      <c r="K3643" s="28">
        <v>0.6</v>
      </c>
      <c r="L3643" s="28">
        <v>1.1000000000000001</v>
      </c>
      <c r="M3643" s="29">
        <f t="shared" si="253"/>
        <v>8.9999999999999993E-3</v>
      </c>
      <c r="N3643" s="30">
        <v>4895156866787</v>
      </c>
      <c r="O3643" s="27">
        <v>85</v>
      </c>
      <c r="P3643" s="27">
        <v>8516</v>
      </c>
      <c r="Q3643" s="27" t="s">
        <v>4756</v>
      </c>
      <c r="R3643" s="31">
        <f>VLOOKUP(Q3643,[1]Страна!D$1:F$120,2,FALSE)</f>
        <v>0.03</v>
      </c>
      <c r="S3643" s="32" t="s">
        <v>28</v>
      </c>
      <c r="T3643" s="27" t="str">
        <f>VLOOKUP(S3643,[1]Страна!$A$2:$B$246,2,0)</f>
        <v>КИТАЙ</v>
      </c>
      <c r="W3643" s="34"/>
      <c r="X3643" s="35"/>
      <c r="Y3643" s="35"/>
      <c r="Z3643" s="36"/>
      <c r="AA3643" s="37"/>
      <c r="AB3643" s="38"/>
      <c r="AC3643" s="39"/>
    </row>
    <row r="3644" spans="1:29" ht="10.5" customHeight="1">
      <c r="A3644" s="25">
        <v>217971</v>
      </c>
      <c r="B3644" s="26" t="s">
        <v>4813</v>
      </c>
      <c r="C3644" s="27">
        <v>1</v>
      </c>
      <c r="D3644" s="27" t="s">
        <v>26</v>
      </c>
      <c r="E3644" s="28">
        <v>970</v>
      </c>
      <c r="F3644" s="28">
        <v>970</v>
      </c>
      <c r="G3644" s="28">
        <v>29.099999999999998</v>
      </c>
      <c r="H3644" s="28">
        <v>1.7</v>
      </c>
      <c r="I3644" s="28">
        <v>2</v>
      </c>
      <c r="J3644" s="29">
        <v>5.5999999999999999E-3</v>
      </c>
      <c r="K3644" s="28">
        <v>1.7</v>
      </c>
      <c r="L3644" s="28">
        <v>2</v>
      </c>
      <c r="M3644" s="29">
        <v>5.5999999999999999E-3</v>
      </c>
      <c r="N3644" s="30">
        <v>4895156881711</v>
      </c>
      <c r="O3644" s="27">
        <v>85</v>
      </c>
      <c r="P3644" s="27">
        <v>8516</v>
      </c>
      <c r="Q3644" s="27" t="s">
        <v>4756</v>
      </c>
      <c r="R3644" s="31">
        <v>0.03</v>
      </c>
      <c r="S3644" s="32" t="s">
        <v>28</v>
      </c>
      <c r="T3644" s="27" t="str">
        <f>VLOOKUP(S3644,[1]Страна!$A$2:$B$246,2,0)</f>
        <v>КИТАЙ</v>
      </c>
      <c r="W3644" s="34"/>
      <c r="X3644" s="35"/>
      <c r="Y3644" s="35"/>
      <c r="Z3644" s="36"/>
      <c r="AA3644" s="37"/>
      <c r="AB3644" s="38"/>
      <c r="AC3644" s="39"/>
    </row>
    <row r="3645" spans="1:29" ht="10.5" customHeight="1">
      <c r="A3645" s="25">
        <v>222589</v>
      </c>
      <c r="B3645" s="26" t="s">
        <v>4814</v>
      </c>
      <c r="C3645" s="27">
        <v>1</v>
      </c>
      <c r="D3645" s="27" t="s">
        <v>26</v>
      </c>
      <c r="E3645" s="28">
        <v>1130</v>
      </c>
      <c r="F3645" s="28">
        <v>1130</v>
      </c>
      <c r="G3645" s="28">
        <v>33.9</v>
      </c>
      <c r="H3645" s="28">
        <v>0.7</v>
      </c>
      <c r="I3645" s="28">
        <v>0.9</v>
      </c>
      <c r="J3645" s="29">
        <v>3.5400000000000002E-3</v>
      </c>
      <c r="K3645" s="28">
        <v>0.7</v>
      </c>
      <c r="L3645" s="28">
        <v>0.9</v>
      </c>
      <c r="M3645" s="29">
        <v>3.5400000000000002E-3</v>
      </c>
      <c r="N3645" s="30" t="s">
        <v>4815</v>
      </c>
      <c r="O3645" s="27">
        <v>85</v>
      </c>
      <c r="P3645" s="27">
        <v>8516</v>
      </c>
      <c r="Q3645" s="27" t="s">
        <v>4756</v>
      </c>
      <c r="R3645" s="31">
        <f>VLOOKUP(Q3645,[1]Страна!D$1:F$120,2,FALSE)</f>
        <v>0.03</v>
      </c>
      <c r="S3645" s="32" t="s">
        <v>28</v>
      </c>
      <c r="T3645" s="27" t="str">
        <f>VLOOKUP(S3645,[1]Страна!$A$2:$B$246,2,0)</f>
        <v>КИТАЙ</v>
      </c>
      <c r="W3645" s="34"/>
      <c r="X3645" s="35"/>
      <c r="Y3645" s="35"/>
      <c r="Z3645" s="36"/>
      <c r="AA3645" s="37"/>
      <c r="AB3645" s="38"/>
      <c r="AC3645" s="39"/>
    </row>
    <row r="3646" spans="1:29" ht="10.5" customHeight="1">
      <c r="A3646" s="25">
        <v>25870</v>
      </c>
      <c r="B3646" s="26" t="s">
        <v>4816</v>
      </c>
      <c r="C3646" s="27">
        <v>1</v>
      </c>
      <c r="D3646" s="27" t="s">
        <v>26</v>
      </c>
      <c r="E3646" s="28">
        <v>715</v>
      </c>
      <c r="F3646" s="28">
        <v>715</v>
      </c>
      <c r="G3646" s="28">
        <v>21.45</v>
      </c>
      <c r="H3646" s="28">
        <v>0.4</v>
      </c>
      <c r="I3646" s="28">
        <v>0.8</v>
      </c>
      <c r="J3646" s="29">
        <v>4.0800000000000003E-3</v>
      </c>
      <c r="K3646" s="28">
        <v>0.4</v>
      </c>
      <c r="L3646" s="28">
        <v>0.8</v>
      </c>
      <c r="M3646" s="29">
        <f t="shared" ref="M3646:M3652" si="254">C3646*J3646</f>
        <v>4.0800000000000003E-3</v>
      </c>
      <c r="N3646" s="30">
        <v>4895156812685</v>
      </c>
      <c r="O3646" s="27">
        <v>85</v>
      </c>
      <c r="P3646" s="27">
        <v>8516</v>
      </c>
      <c r="Q3646" s="27" t="s">
        <v>4756</v>
      </c>
      <c r="R3646" s="31">
        <f>VLOOKUP(Q3646,[1]Страна!D$1:F$120,2,FALSE)</f>
        <v>0.03</v>
      </c>
      <c r="S3646" s="32" t="s">
        <v>28</v>
      </c>
      <c r="T3646" s="27" t="str">
        <f>VLOOKUP(S3646,[1]Страна!$A$2:$B$246,2,0)</f>
        <v>КИТАЙ</v>
      </c>
      <c r="W3646" s="40"/>
      <c r="X3646" s="35"/>
      <c r="Y3646" s="35"/>
      <c r="Z3646" s="36"/>
      <c r="AA3646" s="37"/>
      <c r="AB3646" s="38"/>
      <c r="AC3646" s="39"/>
    </row>
    <row r="3647" spans="1:29" ht="10.5" customHeight="1">
      <c r="A3647" s="25">
        <v>34148</v>
      </c>
      <c r="B3647" s="26" t="s">
        <v>4817</v>
      </c>
      <c r="C3647" s="27">
        <v>1</v>
      </c>
      <c r="D3647" s="27" t="s">
        <v>26</v>
      </c>
      <c r="E3647" s="28">
        <v>621</v>
      </c>
      <c r="F3647" s="28">
        <v>621</v>
      </c>
      <c r="G3647" s="28">
        <v>18.63</v>
      </c>
      <c r="H3647" s="28">
        <v>0.45</v>
      </c>
      <c r="I3647" s="28">
        <v>1</v>
      </c>
      <c r="J3647" s="29">
        <v>7.4999999999999997E-3</v>
      </c>
      <c r="K3647" s="28">
        <v>0.45</v>
      </c>
      <c r="L3647" s="28">
        <v>1</v>
      </c>
      <c r="M3647" s="29">
        <f t="shared" si="254"/>
        <v>7.4999999999999997E-3</v>
      </c>
      <c r="N3647" s="30">
        <v>4895156812708</v>
      </c>
      <c r="O3647" s="27">
        <v>85</v>
      </c>
      <c r="P3647" s="27">
        <v>8516</v>
      </c>
      <c r="Q3647" s="27" t="s">
        <v>4756</v>
      </c>
      <c r="R3647" s="31">
        <f>VLOOKUP(Q3647,[1]Страна!D$1:F$120,2,FALSE)</f>
        <v>0.03</v>
      </c>
      <c r="S3647" s="32" t="s">
        <v>28</v>
      </c>
      <c r="T3647" s="27" t="str">
        <f>VLOOKUP(S3647,[1]Страна!$A$2:$B$246,2,0)</f>
        <v>КИТАЙ</v>
      </c>
      <c r="W3647" s="34"/>
      <c r="X3647" s="35"/>
      <c r="Y3647" s="35"/>
      <c r="Z3647" s="36"/>
      <c r="AA3647" s="37"/>
      <c r="AB3647" s="38"/>
      <c r="AC3647" s="39"/>
    </row>
    <row r="3648" spans="1:29" ht="10.5" customHeight="1">
      <c r="A3648" s="25">
        <v>35914</v>
      </c>
      <c r="B3648" s="26" t="s">
        <v>4818</v>
      </c>
      <c r="C3648" s="27">
        <v>1</v>
      </c>
      <c r="D3648" s="27" t="s">
        <v>26</v>
      </c>
      <c r="E3648" s="28">
        <v>578</v>
      </c>
      <c r="F3648" s="28">
        <v>578</v>
      </c>
      <c r="G3648" s="28">
        <v>17.34</v>
      </c>
      <c r="H3648" s="28">
        <v>0.1</v>
      </c>
      <c r="I3648" s="28">
        <v>0.2</v>
      </c>
      <c r="J3648" s="29">
        <v>4.8999999999999998E-3</v>
      </c>
      <c r="K3648" s="28">
        <v>0.1</v>
      </c>
      <c r="L3648" s="28">
        <v>0.2</v>
      </c>
      <c r="M3648" s="29">
        <f t="shared" si="254"/>
        <v>4.8999999999999998E-3</v>
      </c>
      <c r="N3648" s="30">
        <v>4895156807230</v>
      </c>
      <c r="O3648" s="27">
        <v>85</v>
      </c>
      <c r="P3648" s="27">
        <v>8516</v>
      </c>
      <c r="Q3648" s="27" t="s">
        <v>4756</v>
      </c>
      <c r="R3648" s="31">
        <f>VLOOKUP(Q3648,[1]Страна!D$1:F$120,2,FALSE)</f>
        <v>0.03</v>
      </c>
      <c r="S3648" s="32" t="s">
        <v>28</v>
      </c>
      <c r="T3648" s="27" t="str">
        <f>VLOOKUP(S3648,[1]Страна!$A$2:$B$246,2,0)</f>
        <v>КИТАЙ</v>
      </c>
      <c r="W3648" s="34"/>
      <c r="X3648" s="35"/>
      <c r="Y3648" s="35"/>
      <c r="Z3648" s="36"/>
      <c r="AA3648" s="37"/>
      <c r="AB3648" s="38"/>
      <c r="AC3648" s="39"/>
    </row>
    <row r="3649" spans="1:29" ht="10.5" customHeight="1">
      <c r="A3649" s="25">
        <v>40847</v>
      </c>
      <c r="B3649" s="26" t="s">
        <v>4819</v>
      </c>
      <c r="C3649" s="27">
        <v>1</v>
      </c>
      <c r="D3649" s="27" t="s">
        <v>26</v>
      </c>
      <c r="E3649" s="28">
        <v>723</v>
      </c>
      <c r="F3649" s="28">
        <v>723</v>
      </c>
      <c r="G3649" s="28">
        <v>21.689999999999998</v>
      </c>
      <c r="H3649" s="28">
        <v>0.9</v>
      </c>
      <c r="I3649" s="28">
        <v>1</v>
      </c>
      <c r="J3649" s="29">
        <v>3.9680000000000002E-3</v>
      </c>
      <c r="K3649" s="28">
        <v>0.9</v>
      </c>
      <c r="L3649" s="28">
        <v>1</v>
      </c>
      <c r="M3649" s="29">
        <f t="shared" si="254"/>
        <v>3.9680000000000002E-3</v>
      </c>
      <c r="N3649" s="30">
        <v>4895156850687</v>
      </c>
      <c r="O3649" s="27">
        <v>85</v>
      </c>
      <c r="P3649" s="27">
        <v>8516</v>
      </c>
      <c r="Q3649" s="27" t="s">
        <v>4756</v>
      </c>
      <c r="R3649" s="31">
        <f>VLOOKUP(Q3649,[1]Страна!D$1:F$120,2,FALSE)</f>
        <v>0.03</v>
      </c>
      <c r="S3649" s="32" t="s">
        <v>28</v>
      </c>
      <c r="T3649" s="27" t="str">
        <f>VLOOKUP(S3649,[1]Страна!$A$2:$B$246,2,0)</f>
        <v>КИТАЙ</v>
      </c>
      <c r="W3649" s="34"/>
      <c r="X3649" s="35"/>
      <c r="Y3649" s="35"/>
      <c r="Z3649" s="36"/>
      <c r="AA3649" s="37"/>
      <c r="AB3649" s="38"/>
      <c r="AC3649" s="39"/>
    </row>
    <row r="3650" spans="1:29" ht="10.5" customHeight="1">
      <c r="A3650" s="25">
        <v>134054</v>
      </c>
      <c r="B3650" s="26" t="s">
        <v>4820</v>
      </c>
      <c r="C3650" s="27">
        <v>1</v>
      </c>
      <c r="D3650" s="27" t="s">
        <v>26</v>
      </c>
      <c r="E3650" s="28">
        <v>1139</v>
      </c>
      <c r="F3650" s="28">
        <v>1139</v>
      </c>
      <c r="G3650" s="28">
        <v>34.17</v>
      </c>
      <c r="H3650" s="28">
        <v>0.9</v>
      </c>
      <c r="I3650" s="28">
        <v>1</v>
      </c>
      <c r="J3650" s="29">
        <v>4.4999999999999997E-3</v>
      </c>
      <c r="K3650" s="28">
        <v>0.9</v>
      </c>
      <c r="L3650" s="28">
        <v>1</v>
      </c>
      <c r="M3650" s="29">
        <f t="shared" si="254"/>
        <v>4.4999999999999997E-3</v>
      </c>
      <c r="N3650" s="30">
        <v>4895156855088</v>
      </c>
      <c r="O3650" s="27">
        <v>85</v>
      </c>
      <c r="P3650" s="27">
        <v>8516</v>
      </c>
      <c r="Q3650" s="27" t="s">
        <v>4756</v>
      </c>
      <c r="R3650" s="31">
        <f>VLOOKUP(Q3650,[1]Страна!D$1:F$120,2,FALSE)</f>
        <v>0.03</v>
      </c>
      <c r="S3650" s="32" t="s">
        <v>28</v>
      </c>
      <c r="T3650" s="27" t="str">
        <f>VLOOKUP(S3650,[1]Страна!$A$2:$B$246,2,0)</f>
        <v>КИТАЙ</v>
      </c>
      <c r="W3650" s="34"/>
      <c r="X3650" s="35"/>
      <c r="Y3650" s="35"/>
      <c r="Z3650" s="36"/>
      <c r="AA3650" s="37"/>
      <c r="AB3650" s="38"/>
      <c r="AC3650" s="39"/>
    </row>
    <row r="3651" spans="1:29" ht="10.5" customHeight="1">
      <c r="A3651" s="25">
        <v>40852</v>
      </c>
      <c r="B3651" s="26" t="s">
        <v>4821</v>
      </c>
      <c r="C3651" s="27">
        <v>1</v>
      </c>
      <c r="D3651" s="27" t="s">
        <v>26</v>
      </c>
      <c r="E3651" s="28">
        <v>1275</v>
      </c>
      <c r="F3651" s="28">
        <v>1275</v>
      </c>
      <c r="G3651" s="28">
        <v>38.25</v>
      </c>
      <c r="H3651" s="28">
        <v>0.66</v>
      </c>
      <c r="I3651" s="28">
        <v>1.2</v>
      </c>
      <c r="J3651" s="29">
        <v>6.5550000000000001E-3</v>
      </c>
      <c r="K3651" s="28">
        <v>0.66</v>
      </c>
      <c r="L3651" s="28">
        <v>1.2</v>
      </c>
      <c r="M3651" s="29">
        <f t="shared" si="254"/>
        <v>6.5550000000000001E-3</v>
      </c>
      <c r="N3651" s="30">
        <v>4895156821182</v>
      </c>
      <c r="O3651" s="27">
        <v>85</v>
      </c>
      <c r="P3651" s="27">
        <v>8516</v>
      </c>
      <c r="Q3651" s="27" t="s">
        <v>4756</v>
      </c>
      <c r="R3651" s="31">
        <f>VLOOKUP(Q3651,[1]Страна!D$1:F$120,2,FALSE)</f>
        <v>0.03</v>
      </c>
      <c r="S3651" s="32" t="s">
        <v>28</v>
      </c>
      <c r="T3651" s="27" t="str">
        <f>VLOOKUP(S3651,[1]Страна!$A$2:$B$246,2,0)</f>
        <v>КИТАЙ</v>
      </c>
      <c r="W3651" s="34"/>
      <c r="X3651" s="35"/>
      <c r="Y3651" s="35"/>
      <c r="Z3651" s="36"/>
      <c r="AA3651" s="37"/>
      <c r="AB3651" s="38"/>
      <c r="AC3651" s="39"/>
    </row>
    <row r="3652" spans="1:29" ht="10.5" customHeight="1">
      <c r="A3652" s="25">
        <v>199340</v>
      </c>
      <c r="B3652" s="26" t="s">
        <v>4822</v>
      </c>
      <c r="C3652" s="27">
        <v>1</v>
      </c>
      <c r="D3652" s="27" t="s">
        <v>26</v>
      </c>
      <c r="E3652" s="28">
        <v>901</v>
      </c>
      <c r="F3652" s="28">
        <v>901</v>
      </c>
      <c r="G3652" s="28">
        <v>27.029999999999998</v>
      </c>
      <c r="H3652" s="28">
        <v>1.2</v>
      </c>
      <c r="I3652" s="28">
        <v>1.9</v>
      </c>
      <c r="J3652" s="29">
        <v>5.1000000000000004E-3</v>
      </c>
      <c r="K3652" s="28">
        <v>1.2</v>
      </c>
      <c r="L3652" s="28">
        <v>1.9</v>
      </c>
      <c r="M3652" s="29">
        <f t="shared" si="254"/>
        <v>5.1000000000000004E-3</v>
      </c>
      <c r="N3652" s="30">
        <v>0</v>
      </c>
      <c r="O3652" s="27">
        <v>85</v>
      </c>
      <c r="P3652" s="27">
        <v>8516</v>
      </c>
      <c r="Q3652" s="27" t="s">
        <v>4756</v>
      </c>
      <c r="R3652" s="31">
        <f>VLOOKUP(Q3652,[1]Страна!D$1:F$120,2,FALSE)</f>
        <v>0.03</v>
      </c>
      <c r="S3652" s="32" t="s">
        <v>28</v>
      </c>
      <c r="T3652" s="27" t="str">
        <f>VLOOKUP(S3652,[1]Страна!$A$2:$B$246,2,0)</f>
        <v>КИТАЙ</v>
      </c>
      <c r="W3652" s="34"/>
      <c r="X3652" s="35"/>
      <c r="Y3652" s="35"/>
      <c r="Z3652" s="36"/>
      <c r="AA3652" s="37"/>
      <c r="AB3652" s="38"/>
      <c r="AC3652" s="39"/>
    </row>
    <row r="3653" spans="1:29" ht="10.5" customHeight="1">
      <c r="A3653" s="25">
        <v>35971</v>
      </c>
      <c r="B3653" s="26" t="s">
        <v>4823</v>
      </c>
      <c r="C3653" s="27">
        <v>1</v>
      </c>
      <c r="D3653" s="27" t="s">
        <v>26</v>
      </c>
      <c r="E3653" s="28">
        <v>765</v>
      </c>
      <c r="F3653" s="28">
        <v>765</v>
      </c>
      <c r="G3653" s="28">
        <v>22.95</v>
      </c>
      <c r="H3653" s="28">
        <v>0.35</v>
      </c>
      <c r="I3653" s="28">
        <v>0.5</v>
      </c>
      <c r="J3653" s="29">
        <v>5.9999999999999995E-4</v>
      </c>
      <c r="K3653" s="28">
        <v>0.35</v>
      </c>
      <c r="L3653" s="28">
        <v>0.5</v>
      </c>
      <c r="M3653" s="29">
        <v>5.9999999999999995E-4</v>
      </c>
      <c r="N3653" s="30" t="s">
        <v>1003</v>
      </c>
      <c r="O3653" s="27">
        <v>85</v>
      </c>
      <c r="P3653" s="27">
        <v>8516</v>
      </c>
      <c r="Q3653" s="27" t="s">
        <v>4756</v>
      </c>
      <c r="R3653" s="31">
        <f>VLOOKUP(Q3653,[1]Страна!D$1:F$120,2,FALSE)</f>
        <v>0.03</v>
      </c>
      <c r="S3653" s="32" t="s">
        <v>28</v>
      </c>
      <c r="T3653" s="27" t="str">
        <f>VLOOKUP(S3653,[1]Страна!$A$2:$B$246,2,0)</f>
        <v>КИТАЙ</v>
      </c>
      <c r="W3653" s="34"/>
      <c r="X3653" s="35"/>
      <c r="Y3653" s="35"/>
      <c r="Z3653" s="36"/>
      <c r="AA3653" s="37"/>
      <c r="AB3653" s="38"/>
      <c r="AC3653" s="39"/>
    </row>
    <row r="3654" spans="1:29" ht="10.5" customHeight="1">
      <c r="A3654" s="25">
        <v>40984</v>
      </c>
      <c r="B3654" s="26" t="s">
        <v>4824</v>
      </c>
      <c r="C3654" s="27">
        <v>1</v>
      </c>
      <c r="D3654" s="27" t="s">
        <v>26</v>
      </c>
      <c r="E3654" s="28">
        <v>1284</v>
      </c>
      <c r="F3654" s="28">
        <v>1284</v>
      </c>
      <c r="G3654" s="28">
        <v>38.519999999999996</v>
      </c>
      <c r="H3654" s="28">
        <v>0.5</v>
      </c>
      <c r="I3654" s="28">
        <v>0.7</v>
      </c>
      <c r="J3654" s="29">
        <v>2.5200000000000001E-3</v>
      </c>
      <c r="K3654" s="28">
        <v>0.5</v>
      </c>
      <c r="L3654" s="28">
        <v>0.7</v>
      </c>
      <c r="M3654" s="29">
        <f>C3654*J3654</f>
        <v>2.5200000000000001E-3</v>
      </c>
      <c r="N3654" s="30">
        <v>5055323604560</v>
      </c>
      <c r="O3654" s="27">
        <v>85</v>
      </c>
      <c r="P3654" s="27">
        <v>8516</v>
      </c>
      <c r="Q3654" s="27" t="s">
        <v>4756</v>
      </c>
      <c r="R3654" s="31">
        <f>VLOOKUP(Q3654,[1]Страна!D$1:F$120,2,FALSE)</f>
        <v>0.03</v>
      </c>
      <c r="S3654" s="32" t="s">
        <v>28</v>
      </c>
      <c r="T3654" s="27" t="str">
        <f>VLOOKUP(S3654,[1]Страна!$A$2:$B$246,2,0)</f>
        <v>КИТАЙ</v>
      </c>
      <c r="W3654" s="34"/>
      <c r="X3654" s="35"/>
      <c r="Y3654" s="35"/>
      <c r="Z3654" s="36"/>
      <c r="AA3654" s="37"/>
      <c r="AB3654" s="38"/>
      <c r="AC3654" s="39"/>
    </row>
    <row r="3655" spans="1:29" ht="10.5" customHeight="1">
      <c r="A3655" s="25">
        <v>35915</v>
      </c>
      <c r="B3655" s="26" t="s">
        <v>4825</v>
      </c>
      <c r="C3655" s="27">
        <v>1</v>
      </c>
      <c r="D3655" s="27" t="s">
        <v>26</v>
      </c>
      <c r="E3655" s="28">
        <v>676</v>
      </c>
      <c r="F3655" s="28">
        <v>676</v>
      </c>
      <c r="G3655" s="28">
        <v>20.279999999999998</v>
      </c>
      <c r="H3655" s="28">
        <v>0.15</v>
      </c>
      <c r="I3655" s="28">
        <v>0.2</v>
      </c>
      <c r="J3655" s="29">
        <v>4.0559999999999997E-3</v>
      </c>
      <c r="K3655" s="28">
        <v>0.15</v>
      </c>
      <c r="L3655" s="28">
        <v>0.2</v>
      </c>
      <c r="M3655" s="29">
        <v>4.0559999999999997E-3</v>
      </c>
      <c r="N3655" s="30" t="s">
        <v>4826</v>
      </c>
      <c r="O3655" s="27">
        <v>85</v>
      </c>
      <c r="P3655" s="27">
        <v>8516</v>
      </c>
      <c r="Q3655" s="27" t="s">
        <v>4756</v>
      </c>
      <c r="R3655" s="31">
        <f>VLOOKUP(Q3655,[1]Страна!D$1:F$120,2,FALSE)</f>
        <v>0.03</v>
      </c>
      <c r="S3655" s="32" t="s">
        <v>28</v>
      </c>
      <c r="T3655" s="27" t="str">
        <f>VLOOKUP(S3655,[1]Страна!$A$2:$B$246,2,0)</f>
        <v>КИТАЙ</v>
      </c>
      <c r="W3655" s="34"/>
      <c r="X3655" s="35"/>
      <c r="Y3655" s="35"/>
      <c r="Z3655" s="36"/>
      <c r="AA3655" s="37"/>
      <c r="AB3655" s="38"/>
      <c r="AC3655" s="39"/>
    </row>
    <row r="3656" spans="1:29" ht="10.5" customHeight="1">
      <c r="A3656" s="25">
        <v>52855</v>
      </c>
      <c r="B3656" s="26" t="s">
        <v>4827</v>
      </c>
      <c r="C3656" s="27">
        <v>3</v>
      </c>
      <c r="D3656" s="27" t="s">
        <v>26</v>
      </c>
      <c r="E3656" s="28">
        <v>111</v>
      </c>
      <c r="F3656" s="28">
        <v>333</v>
      </c>
      <c r="G3656" s="28">
        <v>0</v>
      </c>
      <c r="H3656" s="28">
        <v>0.4</v>
      </c>
      <c r="I3656" s="28">
        <v>0.5</v>
      </c>
      <c r="J3656" s="29">
        <v>8.4000000000000003E-4</v>
      </c>
      <c r="K3656" s="28">
        <v>1.2000000000000002</v>
      </c>
      <c r="L3656" s="28">
        <v>1.5</v>
      </c>
      <c r="M3656" s="29">
        <f>C3656*J3656</f>
        <v>2.5200000000000001E-3</v>
      </c>
      <c r="N3656" s="30">
        <v>4811260001807</v>
      </c>
      <c r="O3656" s="27">
        <v>84</v>
      </c>
      <c r="P3656" s="27">
        <v>8414</v>
      </c>
      <c r="Q3656" s="27" t="s">
        <v>4828</v>
      </c>
      <c r="R3656" s="31">
        <f>VLOOKUP(Q3656,[1]Страна!D$1:F$120,2,FALSE)</f>
        <v>0</v>
      </c>
      <c r="S3656" s="32" t="s">
        <v>457</v>
      </c>
      <c r="T3656" s="27" t="str">
        <f>VLOOKUP(S3656,[1]Страна!$A$2:$B$246,2,0)</f>
        <v xml:space="preserve">БЕЛАРУСЬ </v>
      </c>
      <c r="W3656" s="34"/>
      <c r="X3656" s="35"/>
      <c r="Y3656" s="35"/>
      <c r="Z3656" s="36"/>
      <c r="AA3656" s="37"/>
      <c r="AB3656" s="38"/>
      <c r="AC3656" s="39"/>
    </row>
    <row r="3657" spans="1:29" ht="10.5" customHeight="1">
      <c r="A3657" s="25">
        <v>106572</v>
      </c>
      <c r="B3657" s="26" t="s">
        <v>4829</v>
      </c>
      <c r="C3657" s="27">
        <v>1</v>
      </c>
      <c r="D3657" s="27" t="s">
        <v>26</v>
      </c>
      <c r="E3657" s="28">
        <v>3111</v>
      </c>
      <c r="F3657" s="28">
        <v>3111</v>
      </c>
      <c r="G3657" s="28">
        <v>93.33</v>
      </c>
      <c r="H3657" s="28">
        <v>2.5</v>
      </c>
      <c r="I3657" s="28">
        <v>3</v>
      </c>
      <c r="J3657" s="29">
        <v>5.9499999999999997E-2</v>
      </c>
      <c r="K3657" s="28">
        <v>2.5</v>
      </c>
      <c r="L3657" s="28">
        <v>3</v>
      </c>
      <c r="M3657" s="29">
        <f>C3657*J3657</f>
        <v>5.9499999999999997E-2</v>
      </c>
      <c r="N3657" s="30">
        <v>8693807228221</v>
      </c>
      <c r="O3657" s="27">
        <v>85</v>
      </c>
      <c r="P3657" s="27">
        <v>8516</v>
      </c>
      <c r="Q3657" s="27" t="s">
        <v>4830</v>
      </c>
      <c r="R3657" s="31" t="e">
        <f>VLOOKUP(Q3657,[1]Страна!D$1:F$120,2,FALSE)</f>
        <v>#N/A</v>
      </c>
      <c r="S3657" s="32" t="s">
        <v>28</v>
      </c>
      <c r="T3657" s="27" t="str">
        <f>VLOOKUP(S3657,[1]Страна!$A$2:$B$246,2,0)</f>
        <v>КИТАЙ</v>
      </c>
      <c r="W3657" s="34"/>
      <c r="X3657" s="35"/>
      <c r="Y3657" s="35"/>
      <c r="Z3657" s="36"/>
      <c r="AA3657" s="37"/>
      <c r="AB3657" s="38"/>
      <c r="AC3657" s="39"/>
    </row>
    <row r="3658" spans="1:29" ht="10.5" customHeight="1">
      <c r="A3658" s="25">
        <v>166892</v>
      </c>
      <c r="B3658" s="26" t="s">
        <v>4831</v>
      </c>
      <c r="C3658" s="27">
        <v>1</v>
      </c>
      <c r="D3658" s="27" t="s">
        <v>26</v>
      </c>
      <c r="E3658" s="28">
        <v>969</v>
      </c>
      <c r="F3658" s="28">
        <v>969</v>
      </c>
      <c r="G3658" s="28">
        <v>29.07</v>
      </c>
      <c r="H3658" s="28">
        <v>0.5</v>
      </c>
      <c r="I3658" s="28">
        <v>0.55000000000000004</v>
      </c>
      <c r="J3658" s="29">
        <v>1.2671999999999999E-2</v>
      </c>
      <c r="K3658" s="28">
        <v>0.5</v>
      </c>
      <c r="L3658" s="28">
        <v>0.55000000000000004</v>
      </c>
      <c r="M3658" s="29">
        <f>C3658*J3658</f>
        <v>1.2671999999999999E-2</v>
      </c>
      <c r="N3658" s="30">
        <v>8693807228238</v>
      </c>
      <c r="O3658" s="27">
        <v>85</v>
      </c>
      <c r="P3658" s="27">
        <v>8516</v>
      </c>
      <c r="Q3658" s="27" t="s">
        <v>4830</v>
      </c>
      <c r="R3658" s="31" t="e">
        <f>VLOOKUP(Q3658,[1]Страна!D$1:F$120,2,FALSE)</f>
        <v>#N/A</v>
      </c>
      <c r="S3658" s="32" t="s">
        <v>28</v>
      </c>
      <c r="T3658" s="27" t="str">
        <f>VLOOKUP(S3658,[1]Страна!$A$2:$B$246,2,0)</f>
        <v>КИТАЙ</v>
      </c>
      <c r="W3658" s="34"/>
      <c r="X3658" s="35"/>
      <c r="Y3658" s="35"/>
      <c r="Z3658" s="36"/>
      <c r="AA3658" s="37"/>
      <c r="AB3658" s="38"/>
      <c r="AC3658" s="39"/>
    </row>
    <row r="3659" spans="1:29" ht="10.5" customHeight="1">
      <c r="A3659" s="41">
        <v>223000</v>
      </c>
      <c r="B3659" s="42" t="s">
        <v>4832</v>
      </c>
      <c r="C3659" s="43">
        <v>1</v>
      </c>
      <c r="D3659" s="44" t="s">
        <v>26</v>
      </c>
      <c r="E3659" s="45">
        <v>2525</v>
      </c>
      <c r="F3659" s="45">
        <v>2525</v>
      </c>
      <c r="G3659" s="46">
        <v>126.25</v>
      </c>
      <c r="H3659" s="46">
        <v>4.9000000000000004</v>
      </c>
      <c r="I3659" s="46">
        <v>5.4</v>
      </c>
      <c r="J3659" s="47">
        <v>3.4966999999999998E-2</v>
      </c>
      <c r="K3659" s="46">
        <v>4.9000000000000004</v>
      </c>
      <c r="L3659" s="46">
        <v>5.4</v>
      </c>
      <c r="M3659" s="47">
        <v>3.4966999999999998E-2</v>
      </c>
      <c r="N3659" s="48" t="s">
        <v>4833</v>
      </c>
      <c r="O3659" s="49">
        <v>85</v>
      </c>
      <c r="P3659" s="49">
        <v>8516</v>
      </c>
      <c r="Q3659" s="49" t="s">
        <v>389</v>
      </c>
      <c r="R3659" s="50">
        <v>0.05</v>
      </c>
      <c r="S3659" s="51" t="s">
        <v>28</v>
      </c>
      <c r="T3659" s="27" t="str">
        <f>VLOOKUP(S3659,[1]Страна!$A$2:$B$246,2,0)</f>
        <v>КИТАЙ</v>
      </c>
      <c r="W3659" s="34"/>
      <c r="X3659" s="35"/>
      <c r="Y3659" s="35"/>
      <c r="Z3659" s="36"/>
      <c r="AA3659" s="37"/>
      <c r="AB3659" s="38"/>
      <c r="AC3659" s="39"/>
    </row>
    <row r="3660" spans="1:29" ht="10.5" customHeight="1">
      <c r="A3660" s="25">
        <v>184481</v>
      </c>
      <c r="B3660" s="26" t="s">
        <v>4834</v>
      </c>
      <c r="C3660" s="27">
        <v>1</v>
      </c>
      <c r="D3660" s="27" t="s">
        <v>26</v>
      </c>
      <c r="E3660" s="28">
        <v>4811</v>
      </c>
      <c r="F3660" s="28">
        <v>4811</v>
      </c>
      <c r="G3660" s="28">
        <v>240.55</v>
      </c>
      <c r="H3660" s="28">
        <v>3.7</v>
      </c>
      <c r="I3660" s="28">
        <v>4</v>
      </c>
      <c r="J3660" s="29">
        <v>3.0055999999999999E-2</v>
      </c>
      <c r="K3660" s="28">
        <v>3.7</v>
      </c>
      <c r="L3660" s="28">
        <v>4</v>
      </c>
      <c r="M3660" s="29">
        <f t="shared" ref="M3660:M3674" si="255">C3660*J3660</f>
        <v>3.0055999999999999E-2</v>
      </c>
      <c r="N3660" s="30">
        <v>3838942042928</v>
      </c>
      <c r="O3660" s="27">
        <v>85</v>
      </c>
      <c r="P3660" s="27">
        <v>8516</v>
      </c>
      <c r="Q3660" s="27" t="s">
        <v>389</v>
      </c>
      <c r="R3660" s="31">
        <f>VLOOKUP(Q3660,[1]Страна!D$1:F$120,2,FALSE)</f>
        <v>0.05</v>
      </c>
      <c r="S3660" s="32" t="s">
        <v>28</v>
      </c>
      <c r="T3660" s="27" t="str">
        <f>VLOOKUP(S3660,[1]Страна!$A$2:$B$246,2,0)</f>
        <v>КИТАЙ</v>
      </c>
      <c r="W3660" s="34"/>
      <c r="X3660" s="35"/>
      <c r="Y3660" s="35"/>
      <c r="Z3660" s="36"/>
      <c r="AA3660" s="37"/>
      <c r="AB3660" s="38"/>
      <c r="AC3660" s="39"/>
    </row>
    <row r="3661" spans="1:29" ht="10.5" customHeight="1">
      <c r="A3661" s="25">
        <v>124709</v>
      </c>
      <c r="B3661" s="26" t="s">
        <v>4835</v>
      </c>
      <c r="C3661" s="27">
        <v>1</v>
      </c>
      <c r="D3661" s="27" t="s">
        <v>26</v>
      </c>
      <c r="E3661" s="28">
        <v>4554</v>
      </c>
      <c r="F3661" s="28">
        <v>4554</v>
      </c>
      <c r="G3661" s="28">
        <v>227.70000000000002</v>
      </c>
      <c r="H3661" s="28">
        <v>4.5</v>
      </c>
      <c r="I3661" s="28">
        <v>5</v>
      </c>
      <c r="J3661" s="29">
        <v>3.0055999999999999E-2</v>
      </c>
      <c r="K3661" s="28">
        <v>4.5</v>
      </c>
      <c r="L3661" s="28">
        <v>5</v>
      </c>
      <c r="M3661" s="29">
        <f t="shared" si="255"/>
        <v>3.0055999999999999E-2</v>
      </c>
      <c r="N3661" s="30">
        <v>3838942042713</v>
      </c>
      <c r="O3661" s="27">
        <v>85</v>
      </c>
      <c r="P3661" s="27">
        <v>8516</v>
      </c>
      <c r="Q3661" s="27" t="s">
        <v>389</v>
      </c>
      <c r="R3661" s="31">
        <f>VLOOKUP(Q3661,[1]Страна!D$1:F$120,2,FALSE)</f>
        <v>0.05</v>
      </c>
      <c r="S3661" s="32" t="s">
        <v>28</v>
      </c>
      <c r="T3661" s="27" t="str">
        <f>VLOOKUP(S3661,[1]Страна!$A$2:$B$246,2,0)</f>
        <v>КИТАЙ</v>
      </c>
      <c r="W3661" s="40"/>
      <c r="X3661" s="35"/>
      <c r="Y3661" s="35"/>
      <c r="Z3661" s="36"/>
      <c r="AA3661" s="37"/>
      <c r="AB3661" s="38"/>
      <c r="AC3661" s="39"/>
    </row>
    <row r="3662" spans="1:29" ht="10.5" customHeight="1">
      <c r="A3662" s="25">
        <v>44098</v>
      </c>
      <c r="B3662" s="26" t="s">
        <v>4836</v>
      </c>
      <c r="C3662" s="27">
        <v>1</v>
      </c>
      <c r="D3662" s="27" t="s">
        <v>26</v>
      </c>
      <c r="E3662" s="28">
        <v>6155</v>
      </c>
      <c r="F3662" s="28">
        <v>6155</v>
      </c>
      <c r="G3662" s="28">
        <v>307.75</v>
      </c>
      <c r="H3662" s="28">
        <v>5</v>
      </c>
      <c r="I3662" s="28">
        <v>6</v>
      </c>
      <c r="J3662" s="29">
        <v>6.0749999999999998E-2</v>
      </c>
      <c r="K3662" s="28">
        <v>5</v>
      </c>
      <c r="L3662" s="28">
        <v>6</v>
      </c>
      <c r="M3662" s="29">
        <f t="shared" si="255"/>
        <v>6.0749999999999998E-2</v>
      </c>
      <c r="N3662" s="30">
        <v>3838942700163</v>
      </c>
      <c r="O3662" s="27">
        <v>85</v>
      </c>
      <c r="P3662" s="27">
        <v>8516</v>
      </c>
      <c r="Q3662" s="27" t="s">
        <v>389</v>
      </c>
      <c r="R3662" s="31">
        <f>VLOOKUP(Q3662,[1]Страна!D$1:F$120,2,FALSE)</f>
        <v>0.05</v>
      </c>
      <c r="S3662" s="32" t="s">
        <v>28</v>
      </c>
      <c r="T3662" s="27" t="str">
        <f>VLOOKUP(S3662,[1]Страна!$A$2:$B$246,2,0)</f>
        <v>КИТАЙ</v>
      </c>
      <c r="W3662" s="34"/>
      <c r="X3662" s="35"/>
      <c r="Y3662" s="35"/>
      <c r="Z3662" s="36"/>
      <c r="AA3662" s="37"/>
      <c r="AB3662" s="38"/>
      <c r="AC3662" s="39"/>
    </row>
    <row r="3663" spans="1:29" ht="10.5" customHeight="1">
      <c r="A3663" s="25">
        <v>44099</v>
      </c>
      <c r="B3663" s="26" t="s">
        <v>4837</v>
      </c>
      <c r="C3663" s="27">
        <v>1</v>
      </c>
      <c r="D3663" s="27" t="s">
        <v>26</v>
      </c>
      <c r="E3663" s="28">
        <v>3477</v>
      </c>
      <c r="F3663" s="28">
        <v>3477</v>
      </c>
      <c r="G3663" s="28">
        <v>173.85000000000002</v>
      </c>
      <c r="H3663" s="28">
        <v>4.5</v>
      </c>
      <c r="I3663" s="28">
        <v>5</v>
      </c>
      <c r="J3663" s="29">
        <v>4.2000000000000003E-2</v>
      </c>
      <c r="K3663" s="28">
        <v>4.5</v>
      </c>
      <c r="L3663" s="28">
        <v>5</v>
      </c>
      <c r="M3663" s="29">
        <f t="shared" si="255"/>
        <v>4.2000000000000003E-2</v>
      </c>
      <c r="N3663" s="30">
        <v>3838942623790</v>
      </c>
      <c r="O3663" s="27">
        <v>85</v>
      </c>
      <c r="P3663" s="27">
        <v>8516</v>
      </c>
      <c r="Q3663" s="27" t="s">
        <v>389</v>
      </c>
      <c r="R3663" s="31">
        <f>VLOOKUP(Q3663,[1]Страна!D$1:F$120,2,FALSE)</f>
        <v>0.05</v>
      </c>
      <c r="S3663" s="32" t="s">
        <v>28</v>
      </c>
      <c r="T3663" s="27" t="str">
        <f>VLOOKUP(S3663,[1]Страна!$A$2:$B$246,2,0)</f>
        <v>КИТАЙ</v>
      </c>
      <c r="W3663" s="34"/>
      <c r="X3663" s="35"/>
      <c r="Y3663" s="35"/>
      <c r="Z3663" s="36"/>
      <c r="AA3663" s="37"/>
      <c r="AB3663" s="38"/>
      <c r="AC3663" s="39"/>
    </row>
    <row r="3664" spans="1:29" ht="10.5" customHeight="1">
      <c r="A3664" s="25">
        <v>34788</v>
      </c>
      <c r="B3664" s="26" t="s">
        <v>4838</v>
      </c>
      <c r="C3664" s="27">
        <v>1</v>
      </c>
      <c r="D3664" s="27" t="s">
        <v>1009</v>
      </c>
      <c r="E3664" s="28">
        <v>4129</v>
      </c>
      <c r="F3664" s="28">
        <v>4129</v>
      </c>
      <c r="G3664" s="28">
        <v>206.45000000000002</v>
      </c>
      <c r="H3664" s="28">
        <v>4.5</v>
      </c>
      <c r="I3664" s="28">
        <v>5</v>
      </c>
      <c r="J3664" s="29">
        <v>4.8300000000000003E-2</v>
      </c>
      <c r="K3664" s="28">
        <v>4.5</v>
      </c>
      <c r="L3664" s="28">
        <v>5</v>
      </c>
      <c r="M3664" s="29">
        <f t="shared" si="255"/>
        <v>4.8300000000000003E-2</v>
      </c>
      <c r="N3664" s="30">
        <v>6967666609791</v>
      </c>
      <c r="O3664" s="27">
        <v>85</v>
      </c>
      <c r="P3664" s="27">
        <v>8516</v>
      </c>
      <c r="Q3664" s="27" t="s">
        <v>389</v>
      </c>
      <c r="R3664" s="31">
        <f>VLOOKUP(Q3664,[1]Страна!D$1:F$120,2,FALSE)</f>
        <v>0.05</v>
      </c>
      <c r="S3664" s="32" t="s">
        <v>28</v>
      </c>
      <c r="T3664" s="27" t="str">
        <f>VLOOKUP(S3664,[1]Страна!$A$2:$B$246,2,0)</f>
        <v>КИТАЙ</v>
      </c>
      <c r="W3664" s="34"/>
      <c r="X3664" s="35"/>
      <c r="Y3664" s="35"/>
      <c r="Z3664" s="36"/>
      <c r="AA3664" s="37"/>
      <c r="AB3664" s="38"/>
      <c r="AC3664" s="39"/>
    </row>
    <row r="3665" spans="1:29" ht="10.5" customHeight="1">
      <c r="A3665" s="25" t="s">
        <v>4839</v>
      </c>
      <c r="B3665" s="26" t="s">
        <v>4840</v>
      </c>
      <c r="C3665" s="27">
        <v>5</v>
      </c>
      <c r="D3665" s="27" t="s">
        <v>220</v>
      </c>
      <c r="E3665" s="28">
        <v>137</v>
      </c>
      <c r="F3665" s="28">
        <v>685</v>
      </c>
      <c r="G3665" s="28">
        <v>20.55</v>
      </c>
      <c r="H3665" s="28">
        <v>6.5</v>
      </c>
      <c r="I3665" s="28">
        <v>7.4</v>
      </c>
      <c r="J3665" s="29">
        <v>3.6504000000000002E-2</v>
      </c>
      <c r="K3665" s="28"/>
      <c r="L3665" s="28"/>
      <c r="M3665" s="29">
        <f t="shared" si="255"/>
        <v>0.18252000000000002</v>
      </c>
      <c r="N3665" s="30"/>
      <c r="O3665" s="27">
        <v>85</v>
      </c>
      <c r="P3665" s="27">
        <v>8516</v>
      </c>
      <c r="Q3665" s="27" t="s">
        <v>389</v>
      </c>
      <c r="R3665" s="31">
        <f>VLOOKUP(Q3665,[1]Страна!D$1:F$120,2,FALSE)</f>
        <v>0.05</v>
      </c>
      <c r="S3665" s="32" t="s">
        <v>28</v>
      </c>
      <c r="T3665" s="27" t="str">
        <f>VLOOKUP(S3665,[1]Страна!$A$2:$B$246,2,0)</f>
        <v>КИТАЙ</v>
      </c>
      <c r="W3665" s="34"/>
      <c r="X3665" s="35"/>
      <c r="Y3665" s="35"/>
      <c r="Z3665" s="36"/>
      <c r="AA3665" s="37"/>
      <c r="AB3665" s="38"/>
      <c r="AC3665" s="39"/>
    </row>
    <row r="3666" spans="1:29" ht="10.5" customHeight="1">
      <c r="A3666" s="25">
        <v>232045</v>
      </c>
      <c r="B3666" s="26" t="s">
        <v>4841</v>
      </c>
      <c r="C3666" s="27">
        <v>1</v>
      </c>
      <c r="D3666" s="27" t="s">
        <v>26</v>
      </c>
      <c r="E3666" s="28">
        <v>3961</v>
      </c>
      <c r="F3666" s="28">
        <v>3961</v>
      </c>
      <c r="G3666" s="28">
        <v>198.05</v>
      </c>
      <c r="H3666" s="28">
        <v>3.3</v>
      </c>
      <c r="I3666" s="28">
        <v>4</v>
      </c>
      <c r="J3666" s="29">
        <v>3.0939999999999999E-2</v>
      </c>
      <c r="K3666" s="28">
        <v>3.3</v>
      </c>
      <c r="L3666" s="28">
        <v>4</v>
      </c>
      <c r="M3666" s="29">
        <f t="shared" si="255"/>
        <v>3.0939999999999999E-2</v>
      </c>
      <c r="N3666" s="30">
        <v>0</v>
      </c>
      <c r="O3666" s="27">
        <v>85</v>
      </c>
      <c r="P3666" s="27">
        <v>8516</v>
      </c>
      <c r="Q3666" s="27" t="s">
        <v>389</v>
      </c>
      <c r="R3666" s="31">
        <f>VLOOKUP(Q3666,[1]Страна!D$1:F$120,2,FALSE)</f>
        <v>0.05</v>
      </c>
      <c r="S3666" s="32" t="s">
        <v>28</v>
      </c>
      <c r="T3666" s="27" t="str">
        <f>VLOOKUP(S3666,[1]Страна!$A$2:$B$246,2,0)</f>
        <v>КИТАЙ</v>
      </c>
      <c r="W3666" s="34"/>
      <c r="X3666" s="35"/>
      <c r="Y3666" s="35"/>
      <c r="Z3666" s="36"/>
      <c r="AA3666" s="37"/>
      <c r="AB3666" s="38"/>
      <c r="AC3666" s="39"/>
    </row>
    <row r="3667" spans="1:29" ht="10.5" customHeight="1">
      <c r="A3667" s="25">
        <v>220623</v>
      </c>
      <c r="B3667" s="26" t="s">
        <v>4842</v>
      </c>
      <c r="C3667" s="27">
        <v>1</v>
      </c>
      <c r="D3667" s="27" t="s">
        <v>26</v>
      </c>
      <c r="E3667" s="28">
        <v>3987</v>
      </c>
      <c r="F3667" s="28">
        <v>3987</v>
      </c>
      <c r="G3667" s="28">
        <v>199.35000000000002</v>
      </c>
      <c r="H3667" s="28">
        <v>3.3</v>
      </c>
      <c r="I3667" s="28">
        <v>4</v>
      </c>
      <c r="J3667" s="29">
        <v>3.0939999999999999E-2</v>
      </c>
      <c r="K3667" s="28">
        <v>3.3</v>
      </c>
      <c r="L3667" s="28">
        <v>4</v>
      </c>
      <c r="M3667" s="29">
        <f t="shared" si="255"/>
        <v>3.0939999999999999E-2</v>
      </c>
      <c r="N3667" s="30">
        <v>0</v>
      </c>
      <c r="O3667" s="27">
        <v>85</v>
      </c>
      <c r="P3667" s="27">
        <v>8516</v>
      </c>
      <c r="Q3667" s="27" t="s">
        <v>389</v>
      </c>
      <c r="R3667" s="31">
        <f>VLOOKUP(Q3667,[1]Страна!D$1:F$120,2,FALSE)</f>
        <v>0.05</v>
      </c>
      <c r="S3667" s="32" t="s">
        <v>28</v>
      </c>
      <c r="T3667" s="27" t="str">
        <f>VLOOKUP(S3667,[1]Страна!$A$2:$B$246,2,0)</f>
        <v>КИТАЙ</v>
      </c>
      <c r="W3667" s="34"/>
      <c r="X3667" s="35"/>
      <c r="Y3667" s="35"/>
      <c r="Z3667" s="36"/>
      <c r="AA3667" s="37"/>
      <c r="AB3667" s="38"/>
      <c r="AC3667" s="39"/>
    </row>
    <row r="3668" spans="1:29" ht="10.5" customHeight="1">
      <c r="A3668" s="25">
        <v>103022</v>
      </c>
      <c r="B3668" s="26" t="s">
        <v>4843</v>
      </c>
      <c r="C3668" s="27">
        <v>1</v>
      </c>
      <c r="D3668" s="27" t="s">
        <v>26</v>
      </c>
      <c r="E3668" s="28">
        <v>6554</v>
      </c>
      <c r="F3668" s="28">
        <v>6554</v>
      </c>
      <c r="G3668" s="28">
        <v>327.70000000000005</v>
      </c>
      <c r="H3668" s="28">
        <v>6.5</v>
      </c>
      <c r="I3668" s="28">
        <v>7.2</v>
      </c>
      <c r="J3668" s="29">
        <v>4.5900000000000003E-2</v>
      </c>
      <c r="K3668" s="28">
        <v>6.5</v>
      </c>
      <c r="L3668" s="28">
        <v>7.2</v>
      </c>
      <c r="M3668" s="29">
        <f t="shared" si="255"/>
        <v>4.5900000000000003E-2</v>
      </c>
      <c r="N3668" s="30">
        <v>5055323611483</v>
      </c>
      <c r="O3668" s="27">
        <v>85</v>
      </c>
      <c r="P3668" s="27">
        <v>8516</v>
      </c>
      <c r="Q3668" s="27" t="s">
        <v>389</v>
      </c>
      <c r="R3668" s="31">
        <f>VLOOKUP(Q3668,[1]Страна!D$1:F$120,2,FALSE)</f>
        <v>0.05</v>
      </c>
      <c r="S3668" s="32" t="s">
        <v>28</v>
      </c>
      <c r="T3668" s="27" t="str">
        <f>VLOOKUP(S3668,[1]Страна!$A$2:$B$246,2,0)</f>
        <v>КИТАЙ</v>
      </c>
      <c r="W3668" s="34"/>
      <c r="X3668" s="35"/>
      <c r="Y3668" s="35"/>
      <c r="Z3668" s="36"/>
      <c r="AA3668" s="37"/>
      <c r="AB3668" s="38"/>
      <c r="AC3668" s="39"/>
    </row>
    <row r="3669" spans="1:29" ht="10.5" customHeight="1">
      <c r="A3669" s="25">
        <v>103021</v>
      </c>
      <c r="B3669" s="26" t="s">
        <v>4844</v>
      </c>
      <c r="C3669" s="27">
        <v>2</v>
      </c>
      <c r="D3669" s="27" t="s">
        <v>26</v>
      </c>
      <c r="E3669" s="28">
        <v>5304</v>
      </c>
      <c r="F3669" s="28">
        <v>10608</v>
      </c>
      <c r="G3669" s="28">
        <v>530.4</v>
      </c>
      <c r="H3669" s="28">
        <v>6.5</v>
      </c>
      <c r="I3669" s="28">
        <v>7.2</v>
      </c>
      <c r="J3669" s="29">
        <v>3.6176E-2</v>
      </c>
      <c r="K3669" s="28">
        <v>13</v>
      </c>
      <c r="L3669" s="28">
        <v>14.4</v>
      </c>
      <c r="M3669" s="29">
        <f t="shared" si="255"/>
        <v>7.2352E-2</v>
      </c>
      <c r="N3669" s="30">
        <v>5055323610974</v>
      </c>
      <c r="O3669" s="27">
        <v>85</v>
      </c>
      <c r="P3669" s="27">
        <v>8516</v>
      </c>
      <c r="Q3669" s="27" t="s">
        <v>389</v>
      </c>
      <c r="R3669" s="31">
        <f>VLOOKUP(Q3669,[1]Страна!D$1:F$120,2,FALSE)</f>
        <v>0.05</v>
      </c>
      <c r="S3669" s="32" t="s">
        <v>28</v>
      </c>
      <c r="T3669" s="27" t="str">
        <f>VLOOKUP(S3669,[1]Страна!$A$2:$B$246,2,0)</f>
        <v>КИТАЙ</v>
      </c>
      <c r="W3669" s="34"/>
      <c r="X3669" s="35"/>
      <c r="Y3669" s="35"/>
      <c r="Z3669" s="36"/>
      <c r="AA3669" s="37"/>
      <c r="AB3669" s="38"/>
      <c r="AC3669" s="39"/>
    </row>
    <row r="3670" spans="1:29" ht="10.5" customHeight="1">
      <c r="A3670" s="25">
        <v>214501</v>
      </c>
      <c r="B3670" s="26" t="s">
        <v>4845</v>
      </c>
      <c r="C3670" s="27">
        <v>1</v>
      </c>
      <c r="D3670" s="27" t="s">
        <v>26</v>
      </c>
      <c r="E3670" s="28">
        <v>5480</v>
      </c>
      <c r="F3670" s="28">
        <v>5480</v>
      </c>
      <c r="G3670" s="28">
        <v>274</v>
      </c>
      <c r="H3670" s="28">
        <v>5.6</v>
      </c>
      <c r="I3670" s="28">
        <v>7</v>
      </c>
      <c r="J3670" s="29">
        <v>4.3235000000000003E-2</v>
      </c>
      <c r="K3670" s="28">
        <v>5.6</v>
      </c>
      <c r="L3670" s="28">
        <v>7</v>
      </c>
      <c r="M3670" s="29">
        <f t="shared" si="255"/>
        <v>4.3235000000000003E-2</v>
      </c>
      <c r="N3670" s="30">
        <v>0</v>
      </c>
      <c r="O3670" s="27">
        <v>85</v>
      </c>
      <c r="P3670" s="27">
        <v>8516</v>
      </c>
      <c r="Q3670" s="27" t="s">
        <v>389</v>
      </c>
      <c r="R3670" s="31">
        <f>VLOOKUP(Q3670,[1]Страна!D$1:F$120,2,FALSE)</f>
        <v>0.05</v>
      </c>
      <c r="S3670" s="32" t="s">
        <v>28</v>
      </c>
      <c r="T3670" s="27" t="str">
        <f>VLOOKUP(S3670,[1]Страна!$A$2:$B$246,2,0)</f>
        <v>КИТАЙ</v>
      </c>
      <c r="W3670" s="34"/>
      <c r="X3670" s="35"/>
      <c r="Y3670" s="35"/>
      <c r="Z3670" s="36"/>
      <c r="AA3670" s="37"/>
      <c r="AB3670" s="38"/>
      <c r="AC3670" s="39"/>
    </row>
    <row r="3671" spans="1:29" ht="10.5" customHeight="1">
      <c r="A3671" s="25">
        <v>218384</v>
      </c>
      <c r="B3671" s="26" t="s">
        <v>4846</v>
      </c>
      <c r="C3671" s="27">
        <v>1</v>
      </c>
      <c r="D3671" s="27" t="s">
        <v>26</v>
      </c>
      <c r="E3671" s="28">
        <v>2886</v>
      </c>
      <c r="F3671" s="28">
        <v>2886</v>
      </c>
      <c r="G3671" s="28">
        <v>144.30000000000001</v>
      </c>
      <c r="H3671" s="28">
        <v>3</v>
      </c>
      <c r="I3671" s="28">
        <v>3.5</v>
      </c>
      <c r="J3671" s="29">
        <v>4.4608000000000002E-2</v>
      </c>
      <c r="K3671" s="28">
        <v>3</v>
      </c>
      <c r="L3671" s="28">
        <v>3.5</v>
      </c>
      <c r="M3671" s="29">
        <f t="shared" si="255"/>
        <v>4.4608000000000002E-2</v>
      </c>
      <c r="N3671" s="30">
        <v>0</v>
      </c>
      <c r="O3671" s="27">
        <v>85</v>
      </c>
      <c r="P3671" s="27">
        <v>8516</v>
      </c>
      <c r="Q3671" s="27" t="s">
        <v>389</v>
      </c>
      <c r="R3671" s="31">
        <f>VLOOKUP(Q3671,[1]Страна!D$1:F$120,2,FALSE)</f>
        <v>0.05</v>
      </c>
      <c r="S3671" s="32" t="s">
        <v>28</v>
      </c>
      <c r="T3671" s="27" t="str">
        <f>VLOOKUP(S3671,[1]Страна!$A$2:$B$246,2,0)</f>
        <v>КИТАЙ</v>
      </c>
      <c r="W3671" s="34"/>
      <c r="X3671" s="35"/>
      <c r="Y3671" s="35"/>
      <c r="Z3671" s="36"/>
      <c r="AA3671" s="37"/>
      <c r="AB3671" s="38"/>
      <c r="AC3671" s="39"/>
    </row>
    <row r="3672" spans="1:29" ht="10.5" customHeight="1">
      <c r="A3672" s="25">
        <v>218385</v>
      </c>
      <c r="B3672" s="26" t="s">
        <v>4847</v>
      </c>
      <c r="C3672" s="27">
        <v>1</v>
      </c>
      <c r="D3672" s="27" t="s">
        <v>26</v>
      </c>
      <c r="E3672" s="28">
        <v>2868</v>
      </c>
      <c r="F3672" s="28">
        <v>2868</v>
      </c>
      <c r="G3672" s="28">
        <v>143.4</v>
      </c>
      <c r="H3672" s="28">
        <v>3</v>
      </c>
      <c r="I3672" s="28">
        <v>3.5</v>
      </c>
      <c r="J3672" s="29">
        <v>4.4608000000000002E-2</v>
      </c>
      <c r="K3672" s="28">
        <v>3</v>
      </c>
      <c r="L3672" s="28">
        <v>3.5</v>
      </c>
      <c r="M3672" s="29">
        <f t="shared" si="255"/>
        <v>4.4608000000000002E-2</v>
      </c>
      <c r="N3672" s="30">
        <v>0</v>
      </c>
      <c r="O3672" s="27">
        <v>85</v>
      </c>
      <c r="P3672" s="27">
        <v>8516</v>
      </c>
      <c r="Q3672" s="27" t="s">
        <v>389</v>
      </c>
      <c r="R3672" s="31">
        <f>VLOOKUP(Q3672,[1]Страна!D$1:F$120,2,FALSE)</f>
        <v>0.05</v>
      </c>
      <c r="S3672" s="32" t="s">
        <v>28</v>
      </c>
      <c r="T3672" s="27" t="str">
        <f>VLOOKUP(S3672,[1]Страна!$A$2:$B$246,2,0)</f>
        <v>КИТАЙ</v>
      </c>
      <c r="W3672" s="34"/>
      <c r="X3672" s="35"/>
      <c r="Y3672" s="35"/>
      <c r="Z3672" s="36"/>
      <c r="AA3672" s="37"/>
      <c r="AB3672" s="38"/>
      <c r="AC3672" s="39"/>
    </row>
    <row r="3673" spans="1:29" ht="10.5" customHeight="1">
      <c r="A3673" s="25">
        <v>217879</v>
      </c>
      <c r="B3673" s="26" t="s">
        <v>4848</v>
      </c>
      <c r="C3673" s="27">
        <v>1</v>
      </c>
      <c r="D3673" s="27" t="s">
        <v>26</v>
      </c>
      <c r="E3673" s="28">
        <v>3290</v>
      </c>
      <c r="F3673" s="28">
        <v>3290</v>
      </c>
      <c r="G3673" s="28">
        <v>164.5</v>
      </c>
      <c r="H3673" s="28">
        <v>3.72</v>
      </c>
      <c r="I3673" s="28">
        <v>4.2</v>
      </c>
      <c r="J3673" s="29">
        <v>3.4200000000000001E-2</v>
      </c>
      <c r="K3673" s="28">
        <v>3.72</v>
      </c>
      <c r="L3673" s="28">
        <v>4.2</v>
      </c>
      <c r="M3673" s="29">
        <f t="shared" si="255"/>
        <v>3.4200000000000001E-2</v>
      </c>
      <c r="N3673" s="30">
        <v>4895156878049</v>
      </c>
      <c r="O3673" s="27">
        <v>85</v>
      </c>
      <c r="P3673" s="27">
        <v>8516</v>
      </c>
      <c r="Q3673" s="27" t="s">
        <v>389</v>
      </c>
      <c r="R3673" s="31">
        <f>VLOOKUP(Q3673,[1]Страна!D$1:F$120,2,FALSE)</f>
        <v>0.05</v>
      </c>
      <c r="S3673" s="32" t="s">
        <v>28</v>
      </c>
      <c r="T3673" s="27" t="str">
        <f>VLOOKUP(S3673,[1]Страна!$A$2:$B$246,2,0)</f>
        <v>КИТАЙ</v>
      </c>
      <c r="W3673" s="34"/>
      <c r="X3673" s="35"/>
      <c r="Y3673" s="35"/>
      <c r="Z3673" s="36"/>
      <c r="AA3673" s="37"/>
      <c r="AB3673" s="38"/>
      <c r="AC3673" s="39"/>
    </row>
    <row r="3674" spans="1:29" ht="10.5" customHeight="1">
      <c r="A3674" s="25">
        <v>216980</v>
      </c>
      <c r="B3674" s="26" t="s">
        <v>4849</v>
      </c>
      <c r="C3674" s="27">
        <v>1</v>
      </c>
      <c r="D3674" s="27" t="s">
        <v>26</v>
      </c>
      <c r="E3674" s="28">
        <v>3290</v>
      </c>
      <c r="F3674" s="28">
        <v>3290</v>
      </c>
      <c r="G3674" s="28">
        <v>164.5</v>
      </c>
      <c r="H3674" s="28">
        <v>3.45</v>
      </c>
      <c r="I3674" s="28">
        <v>4.2</v>
      </c>
      <c r="J3674" s="29">
        <v>2.4804E-2</v>
      </c>
      <c r="K3674" s="28">
        <v>3.45</v>
      </c>
      <c r="L3674" s="28">
        <v>4.2</v>
      </c>
      <c r="M3674" s="29">
        <f t="shared" si="255"/>
        <v>2.4804E-2</v>
      </c>
      <c r="N3674" s="30">
        <v>4895156872535</v>
      </c>
      <c r="O3674" s="27">
        <v>85</v>
      </c>
      <c r="P3674" s="27">
        <v>8516</v>
      </c>
      <c r="Q3674" s="27" t="s">
        <v>389</v>
      </c>
      <c r="R3674" s="31">
        <f>VLOOKUP(Q3674,[1]Страна!D$1:F$120,2,FALSE)</f>
        <v>0.05</v>
      </c>
      <c r="S3674" s="32" t="s">
        <v>28</v>
      </c>
      <c r="T3674" s="27" t="str">
        <f>VLOOKUP(S3674,[1]Страна!$A$2:$B$246,2,0)</f>
        <v>КИТАЙ</v>
      </c>
      <c r="W3674" s="34"/>
      <c r="X3674" s="35"/>
      <c r="Y3674" s="35"/>
      <c r="Z3674" s="36"/>
      <c r="AA3674" s="37"/>
      <c r="AB3674" s="38"/>
      <c r="AC3674" s="39"/>
    </row>
    <row r="3675" spans="1:29" ht="10.5" customHeight="1">
      <c r="A3675" s="41">
        <v>212203</v>
      </c>
      <c r="B3675" s="42" t="s">
        <v>4850</v>
      </c>
      <c r="C3675" s="43">
        <v>1</v>
      </c>
      <c r="D3675" s="44" t="s">
        <v>26</v>
      </c>
      <c r="E3675" s="45">
        <v>3154</v>
      </c>
      <c r="F3675" s="45">
        <v>3154</v>
      </c>
      <c r="G3675" s="46">
        <v>157.70000000000002</v>
      </c>
      <c r="H3675" s="46">
        <v>6</v>
      </c>
      <c r="I3675" s="46">
        <v>8</v>
      </c>
      <c r="J3675" s="47">
        <v>2.8080000000000001E-2</v>
      </c>
      <c r="K3675" s="46">
        <v>6</v>
      </c>
      <c r="L3675" s="46">
        <v>8</v>
      </c>
      <c r="M3675" s="47">
        <v>2.8080000000000001E-2</v>
      </c>
      <c r="N3675" s="48" t="s">
        <v>4851</v>
      </c>
      <c r="O3675" s="49">
        <v>85</v>
      </c>
      <c r="P3675" s="49">
        <v>8516</v>
      </c>
      <c r="Q3675" s="49" t="s">
        <v>389</v>
      </c>
      <c r="R3675" s="50">
        <v>0.05</v>
      </c>
      <c r="S3675" s="51" t="s">
        <v>28</v>
      </c>
      <c r="T3675" s="27" t="str">
        <f>VLOOKUP(S3675,[1]Страна!$A$2:$B$246,2,0)</f>
        <v>КИТАЙ</v>
      </c>
      <c r="W3675" s="34"/>
      <c r="X3675" s="35"/>
      <c r="Y3675" s="35"/>
      <c r="Z3675" s="36"/>
      <c r="AA3675" s="37"/>
      <c r="AB3675" s="38"/>
      <c r="AC3675" s="39"/>
    </row>
    <row r="3676" spans="1:29" ht="10.5" customHeight="1">
      <c r="A3676" s="25">
        <v>126261</v>
      </c>
      <c r="B3676" s="26" t="s">
        <v>4852</v>
      </c>
      <c r="C3676" s="27">
        <v>1</v>
      </c>
      <c r="D3676" s="27" t="s">
        <v>26</v>
      </c>
      <c r="E3676" s="28">
        <v>12461</v>
      </c>
      <c r="F3676" s="28">
        <v>12461</v>
      </c>
      <c r="G3676" s="28">
        <v>872.2700000000001</v>
      </c>
      <c r="H3676" s="28">
        <v>53</v>
      </c>
      <c r="I3676" s="28">
        <v>58</v>
      </c>
      <c r="J3676" s="29">
        <v>0.54600000000000004</v>
      </c>
      <c r="K3676" s="28">
        <v>53</v>
      </c>
      <c r="L3676" s="28">
        <v>58</v>
      </c>
      <c r="M3676" s="29">
        <f>C3676*J3676</f>
        <v>0.54600000000000004</v>
      </c>
      <c r="N3676" s="30">
        <v>4600805039333</v>
      </c>
      <c r="O3676" s="27">
        <v>84</v>
      </c>
      <c r="P3676" s="27">
        <v>8418</v>
      </c>
      <c r="Q3676" s="27" t="s">
        <v>663</v>
      </c>
      <c r="R3676" s="31" t="e">
        <f>VLOOKUP(Q3676,[1]Страна!D$1:F$120,2,FALSE)</f>
        <v>#N/A</v>
      </c>
      <c r="S3676" s="32" t="s">
        <v>47</v>
      </c>
      <c r="T3676" s="27" t="str">
        <f>VLOOKUP(S3676,[1]Страна!$A$2:$B$246,2,0)</f>
        <v>РОССИЯ</v>
      </c>
      <c r="W3676" s="34"/>
      <c r="X3676" s="35"/>
      <c r="Y3676" s="35"/>
      <c r="Z3676" s="36"/>
      <c r="AA3676" s="37"/>
      <c r="AB3676" s="38"/>
      <c r="AC3676" s="39"/>
    </row>
    <row r="3677" spans="1:29" ht="10.5" customHeight="1">
      <c r="A3677" s="25">
        <v>39295</v>
      </c>
      <c r="B3677" s="26" t="s">
        <v>4853</v>
      </c>
      <c r="C3677" s="27">
        <v>1</v>
      </c>
      <c r="D3677" s="27" t="s">
        <v>26</v>
      </c>
      <c r="E3677" s="28">
        <v>10103</v>
      </c>
      <c r="F3677" s="28">
        <v>10103</v>
      </c>
      <c r="G3677" s="28">
        <v>505.15000000000003</v>
      </c>
      <c r="H3677" s="28">
        <v>35</v>
      </c>
      <c r="I3677" s="28">
        <v>38</v>
      </c>
      <c r="J3677" s="29">
        <v>0.47616000000000003</v>
      </c>
      <c r="K3677" s="28">
        <v>35</v>
      </c>
      <c r="L3677" s="28">
        <v>38</v>
      </c>
      <c r="M3677" s="29">
        <f>C3677*J3677</f>
        <v>0.47616000000000003</v>
      </c>
      <c r="N3677" s="30">
        <v>4823056923477</v>
      </c>
      <c r="O3677" s="27">
        <v>84</v>
      </c>
      <c r="P3677" s="27">
        <v>8418</v>
      </c>
      <c r="Q3677" s="27" t="s">
        <v>4854</v>
      </c>
      <c r="R3677" s="31">
        <f>VLOOKUP(Q3677,[1]Страна!D$1:F$120,2,FALSE)</f>
        <v>0.05</v>
      </c>
      <c r="S3677" s="32" t="s">
        <v>1966</v>
      </c>
      <c r="T3677" s="27" t="str">
        <f>VLOOKUP(S3677,[1]Страна!$A$2:$B$246,2,0)</f>
        <v xml:space="preserve">УКРАИНА </v>
      </c>
      <c r="W3677" s="40"/>
      <c r="X3677" s="35"/>
      <c r="Y3677" s="35"/>
      <c r="Z3677" s="36"/>
      <c r="AA3677" s="37"/>
      <c r="AB3677" s="38"/>
      <c r="AC3677" s="39"/>
    </row>
    <row r="3678" spans="1:29" ht="10.5" customHeight="1">
      <c r="A3678" s="25" t="s">
        <v>4855</v>
      </c>
      <c r="B3678" s="26" t="s">
        <v>4856</v>
      </c>
      <c r="C3678" s="27">
        <v>1</v>
      </c>
      <c r="D3678" s="27" t="s">
        <v>26</v>
      </c>
      <c r="E3678" s="28"/>
      <c r="F3678" s="28"/>
      <c r="G3678" s="28"/>
      <c r="H3678" s="28">
        <v>83</v>
      </c>
      <c r="I3678" s="28">
        <v>91</v>
      </c>
      <c r="J3678" s="29">
        <v>0.971916</v>
      </c>
      <c r="K3678" s="28"/>
      <c r="L3678" s="28"/>
      <c r="M3678" s="29"/>
      <c r="N3678" s="30"/>
      <c r="O3678" s="27"/>
      <c r="P3678" s="27"/>
      <c r="Q3678" s="27" t="s">
        <v>60</v>
      </c>
      <c r="R3678" s="31">
        <f>VLOOKUP(Q3678,[1]Страна!D$1:F$120,2,FALSE)</f>
        <v>0.05</v>
      </c>
      <c r="S3678" s="32" t="s">
        <v>47</v>
      </c>
      <c r="T3678" s="27" t="str">
        <f>VLOOKUP(S3678,[1]Страна!$A$2:$B$246,2,0)</f>
        <v>РОССИЯ</v>
      </c>
      <c r="W3678" s="34"/>
      <c r="X3678" s="35"/>
      <c r="Y3678" s="35"/>
      <c r="Z3678" s="36"/>
      <c r="AA3678" s="37"/>
      <c r="AB3678" s="38"/>
      <c r="AC3678" s="39"/>
    </row>
    <row r="3679" spans="1:29" ht="10.5" customHeight="1">
      <c r="A3679" s="25" t="s">
        <v>4857</v>
      </c>
      <c r="B3679" s="26" t="s">
        <v>4858</v>
      </c>
      <c r="C3679" s="27">
        <v>1</v>
      </c>
      <c r="D3679" s="27" t="s">
        <v>26</v>
      </c>
      <c r="E3679" s="28"/>
      <c r="F3679" s="28"/>
      <c r="G3679" s="28"/>
      <c r="H3679" s="28">
        <v>83</v>
      </c>
      <c r="I3679" s="28">
        <v>91</v>
      </c>
      <c r="J3679" s="29">
        <v>0.971916</v>
      </c>
      <c r="K3679" s="28"/>
      <c r="L3679" s="28"/>
      <c r="M3679" s="29"/>
      <c r="N3679" s="30"/>
      <c r="O3679" s="27"/>
      <c r="P3679" s="27"/>
      <c r="Q3679" s="27" t="s">
        <v>60</v>
      </c>
      <c r="R3679" s="31">
        <f>VLOOKUP(Q3679,[1]Страна!D$1:F$120,2,FALSE)</f>
        <v>0.05</v>
      </c>
      <c r="S3679" s="32" t="s">
        <v>47</v>
      </c>
      <c r="T3679" s="27" t="str">
        <f>VLOOKUP(S3679,[1]Страна!$A$2:$B$246,2,0)</f>
        <v>РОССИЯ</v>
      </c>
      <c r="W3679" s="34"/>
      <c r="X3679" s="35"/>
      <c r="Y3679" s="35"/>
      <c r="Z3679" s="36"/>
      <c r="AA3679" s="37"/>
      <c r="AB3679" s="38"/>
      <c r="AC3679" s="39"/>
    </row>
    <row r="3680" spans="1:29" ht="10.5" customHeight="1">
      <c r="A3680" s="25" t="s">
        <v>4859</v>
      </c>
      <c r="B3680" s="26" t="s">
        <v>4860</v>
      </c>
      <c r="C3680" s="27">
        <v>2</v>
      </c>
      <c r="D3680" s="27" t="s">
        <v>26</v>
      </c>
      <c r="E3680" s="28"/>
      <c r="F3680" s="28"/>
      <c r="G3680" s="28"/>
      <c r="H3680" s="28">
        <v>85</v>
      </c>
      <c r="I3680" s="28">
        <v>94</v>
      </c>
      <c r="J3680" s="29">
        <v>0.971916</v>
      </c>
      <c r="K3680" s="28"/>
      <c r="L3680" s="28"/>
      <c r="M3680" s="29"/>
      <c r="N3680" s="30"/>
      <c r="O3680" s="27"/>
      <c r="P3680" s="27"/>
      <c r="Q3680" s="27" t="s">
        <v>60</v>
      </c>
      <c r="R3680" s="31">
        <f>VLOOKUP(Q3680,[1]Страна!D$1:F$120,2,FALSE)</f>
        <v>0.05</v>
      </c>
      <c r="S3680" s="32" t="s">
        <v>47</v>
      </c>
      <c r="T3680" s="27" t="str">
        <f>VLOOKUP(S3680,[1]Страна!$A$2:$B$246,2,0)</f>
        <v>РОССИЯ</v>
      </c>
      <c r="W3680" s="34"/>
      <c r="X3680" s="35"/>
      <c r="Y3680" s="35"/>
      <c r="Z3680" s="36"/>
      <c r="AA3680" s="37"/>
      <c r="AB3680" s="38"/>
      <c r="AC3680" s="39"/>
    </row>
    <row r="3681" spans="1:29" ht="10.5" customHeight="1">
      <c r="A3681" s="25">
        <v>74524</v>
      </c>
      <c r="B3681" s="26" t="s">
        <v>4861</v>
      </c>
      <c r="C3681" s="27">
        <v>2</v>
      </c>
      <c r="D3681" s="27" t="s">
        <v>26</v>
      </c>
      <c r="E3681" s="28">
        <v>13171</v>
      </c>
      <c r="F3681" s="28">
        <v>26342</v>
      </c>
      <c r="G3681" s="28">
        <v>1317.1000000000001</v>
      </c>
      <c r="H3681" s="28">
        <v>55</v>
      </c>
      <c r="I3681" s="28">
        <v>62</v>
      </c>
      <c r="J3681" s="29">
        <v>0.6633</v>
      </c>
      <c r="K3681" s="28">
        <v>110</v>
      </c>
      <c r="L3681" s="28">
        <v>124</v>
      </c>
      <c r="M3681" s="29">
        <f>C3681*J3681</f>
        <v>1.3266</v>
      </c>
      <c r="N3681" s="30">
        <v>4811159030963</v>
      </c>
      <c r="O3681" s="27">
        <v>84</v>
      </c>
      <c r="P3681" s="27">
        <v>8418</v>
      </c>
      <c r="Q3681" s="27" t="s">
        <v>79</v>
      </c>
      <c r="R3681" s="31">
        <f>VLOOKUP(Q3681,[1]Страна!D$1:F$120,2,FALSE)</f>
        <v>0.05</v>
      </c>
      <c r="S3681" s="32" t="s">
        <v>457</v>
      </c>
      <c r="T3681" s="27" t="str">
        <f>VLOOKUP(S3681,[1]Страна!$A$2:$B$246,2,0)</f>
        <v xml:space="preserve">БЕЛАРУСЬ </v>
      </c>
      <c r="W3681" s="34"/>
      <c r="X3681" s="35"/>
      <c r="Y3681" s="35"/>
      <c r="Z3681" s="36"/>
      <c r="AA3681" s="37"/>
      <c r="AB3681" s="38"/>
      <c r="AC3681" s="39"/>
    </row>
    <row r="3682" spans="1:29" ht="10.5" customHeight="1">
      <c r="A3682" s="25">
        <v>208549</v>
      </c>
      <c r="B3682" s="26" t="s">
        <v>4862</v>
      </c>
      <c r="C3682" s="27">
        <v>1</v>
      </c>
      <c r="D3682" s="27" t="s">
        <v>26</v>
      </c>
      <c r="E3682" s="28">
        <v>22525</v>
      </c>
      <c r="F3682" s="28">
        <v>22525</v>
      </c>
      <c r="G3682" s="28">
        <v>1126.25</v>
      </c>
      <c r="H3682" s="28">
        <v>75</v>
      </c>
      <c r="I3682" s="28">
        <v>83</v>
      </c>
      <c r="J3682" s="29">
        <v>0.84823199999999999</v>
      </c>
      <c r="K3682" s="28">
        <v>75</v>
      </c>
      <c r="L3682" s="28">
        <v>83</v>
      </c>
      <c r="M3682" s="29">
        <f>C3682*J3682</f>
        <v>0.84823199999999999</v>
      </c>
      <c r="N3682" s="30">
        <v>4811159043185</v>
      </c>
      <c r="O3682" s="27">
        <v>84</v>
      </c>
      <c r="P3682" s="27">
        <v>8418</v>
      </c>
      <c r="Q3682" s="27" t="s">
        <v>79</v>
      </c>
      <c r="R3682" s="31">
        <f>VLOOKUP(Q3682,[1]Страна!D$1:F$120,2,FALSE)</f>
        <v>0.05</v>
      </c>
      <c r="S3682" s="32" t="s">
        <v>457</v>
      </c>
      <c r="T3682" s="27" t="str">
        <f>VLOOKUP(S3682,[1]Страна!$A$2:$B$246,2,0)</f>
        <v xml:space="preserve">БЕЛАРУСЬ </v>
      </c>
      <c r="W3682" s="34"/>
      <c r="X3682" s="35"/>
      <c r="Y3682" s="35"/>
      <c r="Z3682" s="36"/>
      <c r="AA3682" s="37"/>
      <c r="AB3682" s="38"/>
      <c r="AC3682" s="39"/>
    </row>
    <row r="3683" spans="1:29" ht="10.5" customHeight="1">
      <c r="A3683" s="25">
        <v>208327</v>
      </c>
      <c r="B3683" s="26" t="s">
        <v>4863</v>
      </c>
      <c r="C3683" s="27">
        <v>1</v>
      </c>
      <c r="D3683" s="27" t="s">
        <v>26</v>
      </c>
      <c r="E3683" s="28">
        <v>21608</v>
      </c>
      <c r="F3683" s="28">
        <v>21608</v>
      </c>
      <c r="G3683" s="28">
        <v>1080.4000000000001</v>
      </c>
      <c r="H3683" s="28">
        <v>65</v>
      </c>
      <c r="I3683" s="28">
        <v>73</v>
      </c>
      <c r="J3683" s="29">
        <v>0.89311200000000002</v>
      </c>
      <c r="K3683" s="28">
        <v>65</v>
      </c>
      <c r="L3683" s="28">
        <v>73</v>
      </c>
      <c r="M3683" s="29">
        <f>C3683*J3683</f>
        <v>0.89311200000000002</v>
      </c>
      <c r="N3683" s="30">
        <v>4811159043291</v>
      </c>
      <c r="O3683" s="27">
        <v>84</v>
      </c>
      <c r="P3683" s="27">
        <v>8418</v>
      </c>
      <c r="Q3683" s="27" t="s">
        <v>79</v>
      </c>
      <c r="R3683" s="31">
        <f>VLOOKUP(Q3683,[1]Страна!D$1:F$120,2,FALSE)</f>
        <v>0.05</v>
      </c>
      <c r="S3683" s="32" t="s">
        <v>457</v>
      </c>
      <c r="T3683" s="27" t="str">
        <f>VLOOKUP(S3683,[1]Страна!$A$2:$B$246,2,0)</f>
        <v xml:space="preserve">БЕЛАРУСЬ </v>
      </c>
      <c r="W3683" s="34"/>
      <c r="X3683" s="35"/>
      <c r="Y3683" s="35"/>
      <c r="Z3683" s="36"/>
      <c r="AA3683" s="37"/>
      <c r="AB3683" s="38"/>
      <c r="AC3683" s="39"/>
    </row>
    <row r="3684" spans="1:29" ht="10.5" customHeight="1">
      <c r="A3684" s="25">
        <v>208550</v>
      </c>
      <c r="B3684" s="26" t="s">
        <v>4864</v>
      </c>
      <c r="C3684" s="27">
        <v>1</v>
      </c>
      <c r="D3684" s="27" t="s">
        <v>26</v>
      </c>
      <c r="E3684" s="28">
        <v>23021</v>
      </c>
      <c r="F3684" s="28">
        <v>23021</v>
      </c>
      <c r="G3684" s="28">
        <v>1151.05</v>
      </c>
      <c r="H3684" s="28">
        <v>78</v>
      </c>
      <c r="I3684" s="28">
        <v>86</v>
      </c>
      <c r="J3684" s="29">
        <v>0.89311200000000002</v>
      </c>
      <c r="K3684" s="28">
        <v>78</v>
      </c>
      <c r="L3684" s="28">
        <v>86</v>
      </c>
      <c r="M3684" s="29">
        <f>C3684*J3684</f>
        <v>0.89311200000000002</v>
      </c>
      <c r="N3684" s="30">
        <v>4811159043338</v>
      </c>
      <c r="O3684" s="27">
        <v>84</v>
      </c>
      <c r="P3684" s="27">
        <v>8418</v>
      </c>
      <c r="Q3684" s="27" t="s">
        <v>79</v>
      </c>
      <c r="R3684" s="31">
        <f>VLOOKUP(Q3684,[1]Страна!D$1:F$120,2,FALSE)</f>
        <v>0.05</v>
      </c>
      <c r="S3684" s="32" t="s">
        <v>457</v>
      </c>
      <c r="T3684" s="27" t="str">
        <f>VLOOKUP(S3684,[1]Страна!$A$2:$B$246,2,0)</f>
        <v xml:space="preserve">БЕЛАРУСЬ </v>
      </c>
      <c r="W3684" s="34"/>
      <c r="X3684" s="35"/>
      <c r="Y3684" s="35"/>
      <c r="Z3684" s="36"/>
      <c r="AA3684" s="37"/>
      <c r="AB3684" s="38"/>
      <c r="AC3684" s="39"/>
    </row>
    <row r="3685" spans="1:29" ht="10.5" customHeight="1">
      <c r="A3685" s="41">
        <v>36283</v>
      </c>
      <c r="B3685" s="42" t="s">
        <v>4865</v>
      </c>
      <c r="C3685" s="43">
        <v>1</v>
      </c>
      <c r="D3685" s="44" t="s">
        <v>26</v>
      </c>
      <c r="E3685" s="45">
        <v>14094</v>
      </c>
      <c r="F3685" s="45">
        <v>14094</v>
      </c>
      <c r="G3685" s="46">
        <v>704.7</v>
      </c>
      <c r="H3685" s="46">
        <v>65</v>
      </c>
      <c r="I3685" s="46">
        <v>73</v>
      </c>
      <c r="J3685" s="47">
        <v>0.85720799999999997</v>
      </c>
      <c r="K3685" s="46">
        <v>65</v>
      </c>
      <c r="L3685" s="46">
        <v>73</v>
      </c>
      <c r="M3685" s="47">
        <v>0.85720799999999997</v>
      </c>
      <c r="N3685" s="48" t="s">
        <v>4866</v>
      </c>
      <c r="O3685" s="49">
        <v>84</v>
      </c>
      <c r="P3685" s="49">
        <v>8418</v>
      </c>
      <c r="Q3685" s="49" t="s">
        <v>79</v>
      </c>
      <c r="R3685" s="50">
        <v>0.05</v>
      </c>
      <c r="S3685" s="51" t="s">
        <v>457</v>
      </c>
      <c r="T3685" s="27" t="str">
        <f>VLOOKUP(S3685,[1]Страна!$A$2:$B$246,2,0)</f>
        <v xml:space="preserve">БЕЛАРУСЬ </v>
      </c>
      <c r="W3685" s="34"/>
      <c r="X3685" s="35"/>
      <c r="Y3685" s="35"/>
      <c r="Z3685" s="36"/>
      <c r="AA3685" s="37"/>
      <c r="AB3685" s="38"/>
      <c r="AC3685" s="39"/>
    </row>
    <row r="3686" spans="1:29" ht="10.5" customHeight="1">
      <c r="A3686" s="25">
        <v>74525</v>
      </c>
      <c r="B3686" s="26" t="s">
        <v>4867</v>
      </c>
      <c r="C3686" s="27">
        <v>1</v>
      </c>
      <c r="D3686" s="27" t="s">
        <v>26</v>
      </c>
      <c r="E3686" s="28">
        <v>12846</v>
      </c>
      <c r="F3686" s="28">
        <v>12846</v>
      </c>
      <c r="G3686" s="28">
        <v>256.92</v>
      </c>
      <c r="H3686" s="28">
        <v>55</v>
      </c>
      <c r="I3686" s="28">
        <v>62</v>
      </c>
      <c r="J3686" s="29">
        <v>0.6633</v>
      </c>
      <c r="K3686" s="28">
        <v>55</v>
      </c>
      <c r="L3686" s="28">
        <v>62</v>
      </c>
      <c r="M3686" s="29">
        <f>C3686*J3686</f>
        <v>0.6633</v>
      </c>
      <c r="N3686" s="30">
        <v>4811159030970</v>
      </c>
      <c r="O3686" s="27">
        <v>84</v>
      </c>
      <c r="P3686" s="27">
        <v>8418</v>
      </c>
      <c r="Q3686" s="27" t="s">
        <v>79</v>
      </c>
      <c r="R3686" s="31">
        <f>VLOOKUP(Q3686,[1]Страна!D$1:F$120,2,FALSE)</f>
        <v>0.05</v>
      </c>
      <c r="S3686" s="32" t="s">
        <v>457</v>
      </c>
      <c r="T3686" s="27" t="str">
        <f>VLOOKUP(S3686,[1]Страна!$A$2:$B$246,2,0)</f>
        <v xml:space="preserve">БЕЛАРУСЬ </v>
      </c>
      <c r="W3686" s="34"/>
      <c r="X3686" s="35"/>
      <c r="Y3686" s="35"/>
      <c r="Z3686" s="36"/>
      <c r="AA3686" s="37"/>
      <c r="AB3686" s="38"/>
      <c r="AC3686" s="39"/>
    </row>
    <row r="3687" spans="1:29" ht="10.5" customHeight="1">
      <c r="A3687" s="25">
        <v>239292</v>
      </c>
      <c r="B3687" s="26" t="s">
        <v>4868</v>
      </c>
      <c r="C3687" s="27">
        <v>1</v>
      </c>
      <c r="D3687" s="27" t="s">
        <v>26</v>
      </c>
      <c r="E3687" s="28">
        <v>21109</v>
      </c>
      <c r="F3687" s="28">
        <v>21109</v>
      </c>
      <c r="G3687" s="28">
        <v>1055.45</v>
      </c>
      <c r="H3687" s="28">
        <v>65</v>
      </c>
      <c r="I3687" s="28">
        <v>73</v>
      </c>
      <c r="J3687" s="29">
        <v>0.89311200000000002</v>
      </c>
      <c r="K3687" s="28">
        <v>65</v>
      </c>
      <c r="L3687" s="28">
        <v>73</v>
      </c>
      <c r="M3687" s="29">
        <v>0.89311200000000002</v>
      </c>
      <c r="N3687" s="30" t="s">
        <v>4869</v>
      </c>
      <c r="O3687" s="27">
        <v>84</v>
      </c>
      <c r="P3687" s="27">
        <v>8418</v>
      </c>
      <c r="Q3687" s="27" t="s">
        <v>60</v>
      </c>
      <c r="R3687" s="31">
        <f>VLOOKUP(Q3687,[1]Страна!D$1:F$120,2,FALSE)</f>
        <v>0.05</v>
      </c>
      <c r="S3687" s="32" t="s">
        <v>457</v>
      </c>
      <c r="T3687" s="27" t="str">
        <f>VLOOKUP(S3687,[1]Страна!$A$2:$B$246,2,0)</f>
        <v xml:space="preserve">БЕЛАРУСЬ </v>
      </c>
      <c r="W3687" s="40"/>
      <c r="X3687" s="35"/>
      <c r="Y3687" s="35"/>
      <c r="Z3687" s="36"/>
      <c r="AA3687" s="37"/>
      <c r="AB3687" s="38"/>
      <c r="AC3687" s="39"/>
    </row>
    <row r="3688" spans="1:29" ht="10.5" customHeight="1">
      <c r="A3688" s="25">
        <v>51330</v>
      </c>
      <c r="B3688" s="26" t="s">
        <v>4870</v>
      </c>
      <c r="C3688" s="27">
        <v>1</v>
      </c>
      <c r="D3688" s="27" t="s">
        <v>26</v>
      </c>
      <c r="E3688" s="28">
        <v>22462</v>
      </c>
      <c r="F3688" s="28">
        <v>22462</v>
      </c>
      <c r="G3688" s="28">
        <v>1123.1000000000001</v>
      </c>
      <c r="H3688" s="28">
        <v>82</v>
      </c>
      <c r="I3688" s="28">
        <v>90</v>
      </c>
      <c r="J3688" s="29">
        <v>0.93574800000000002</v>
      </c>
      <c r="K3688" s="28">
        <v>82</v>
      </c>
      <c r="L3688" s="28">
        <v>90</v>
      </c>
      <c r="M3688" s="29">
        <v>0.93574800000000002</v>
      </c>
      <c r="N3688" s="30" t="s">
        <v>4871</v>
      </c>
      <c r="O3688" s="27">
        <v>84</v>
      </c>
      <c r="P3688" s="27">
        <v>8418</v>
      </c>
      <c r="Q3688" s="27" t="s">
        <v>60</v>
      </c>
      <c r="R3688" s="31">
        <f>VLOOKUP(Q3688,[1]Страна!D$1:F$120,2,FALSE)</f>
        <v>0.05</v>
      </c>
      <c r="S3688" s="32" t="s">
        <v>457</v>
      </c>
      <c r="T3688" s="27" t="str">
        <f>VLOOKUP(S3688,[1]Страна!$A$2:$B$246,2,0)</f>
        <v xml:space="preserve">БЕЛАРУСЬ </v>
      </c>
      <c r="W3688" s="34"/>
      <c r="X3688" s="35"/>
      <c r="Y3688" s="35"/>
      <c r="Z3688" s="36"/>
      <c r="AA3688" s="37"/>
      <c r="AB3688" s="38"/>
      <c r="AC3688" s="39"/>
    </row>
    <row r="3689" spans="1:29" ht="10.5" customHeight="1">
      <c r="A3689" s="25">
        <v>39193</v>
      </c>
      <c r="B3689" s="26" t="s">
        <v>4872</v>
      </c>
      <c r="C3689" s="27">
        <v>1</v>
      </c>
      <c r="D3689" s="27" t="s">
        <v>26</v>
      </c>
      <c r="E3689" s="28">
        <v>24689</v>
      </c>
      <c r="F3689" s="28">
        <v>24689</v>
      </c>
      <c r="G3689" s="28">
        <v>1234.45</v>
      </c>
      <c r="H3689" s="28">
        <v>88</v>
      </c>
      <c r="I3689" s="28">
        <v>94</v>
      </c>
      <c r="J3689" s="29">
        <v>1.043936</v>
      </c>
      <c r="K3689" s="28">
        <v>88</v>
      </c>
      <c r="L3689" s="28">
        <v>94</v>
      </c>
      <c r="M3689" s="29">
        <v>1.043936</v>
      </c>
      <c r="N3689" s="30" t="s">
        <v>4873</v>
      </c>
      <c r="O3689" s="27">
        <v>84</v>
      </c>
      <c r="P3689" s="27">
        <v>8418</v>
      </c>
      <c r="Q3689" s="27" t="s">
        <v>60</v>
      </c>
      <c r="R3689" s="31">
        <f>VLOOKUP(Q3689,[1]Страна!D$1:F$120,2,FALSE)</f>
        <v>0.05</v>
      </c>
      <c r="S3689" s="32" t="s">
        <v>457</v>
      </c>
      <c r="T3689" s="27" t="str">
        <f>VLOOKUP(S3689,[1]Страна!$A$2:$B$246,2,0)</f>
        <v xml:space="preserve">БЕЛАРУСЬ </v>
      </c>
      <c r="W3689" s="34"/>
      <c r="X3689" s="35"/>
      <c r="Y3689" s="35"/>
      <c r="Z3689" s="36"/>
      <c r="AA3689" s="37"/>
      <c r="AB3689" s="38"/>
      <c r="AC3689" s="39"/>
    </row>
    <row r="3690" spans="1:29" ht="10.5" customHeight="1">
      <c r="A3690" s="25">
        <v>49905</v>
      </c>
      <c r="B3690" s="26" t="s">
        <v>4874</v>
      </c>
      <c r="C3690" s="27">
        <v>1</v>
      </c>
      <c r="D3690" s="27" t="s">
        <v>26</v>
      </c>
      <c r="E3690" s="28">
        <v>25370</v>
      </c>
      <c r="F3690" s="28">
        <v>25370</v>
      </c>
      <c r="G3690" s="28">
        <v>1268.5</v>
      </c>
      <c r="H3690" s="28">
        <v>88</v>
      </c>
      <c r="I3690" s="28">
        <v>97</v>
      </c>
      <c r="J3690" s="29">
        <v>1.04535</v>
      </c>
      <c r="K3690" s="28">
        <v>88</v>
      </c>
      <c r="L3690" s="28">
        <v>97</v>
      </c>
      <c r="M3690" s="29">
        <v>1.04535</v>
      </c>
      <c r="N3690" s="30" t="s">
        <v>4875</v>
      </c>
      <c r="O3690" s="27">
        <v>84</v>
      </c>
      <c r="P3690" s="27">
        <v>8418</v>
      </c>
      <c r="Q3690" s="27" t="s">
        <v>60</v>
      </c>
      <c r="R3690" s="31">
        <f>VLOOKUP(Q3690,[1]Страна!D$1:F$120,2,FALSE)</f>
        <v>0.05</v>
      </c>
      <c r="S3690" s="32" t="s">
        <v>457</v>
      </c>
      <c r="T3690" s="27" t="str">
        <f>VLOOKUP(S3690,[1]Страна!$A$2:$B$246,2,0)</f>
        <v xml:space="preserve">БЕЛАРУСЬ </v>
      </c>
      <c r="W3690" s="34"/>
      <c r="X3690" s="35"/>
      <c r="Y3690" s="35"/>
      <c r="Z3690" s="36"/>
      <c r="AA3690" s="37"/>
      <c r="AB3690" s="38"/>
      <c r="AC3690" s="39"/>
    </row>
    <row r="3691" spans="1:29" ht="10.5" customHeight="1">
      <c r="A3691" s="41">
        <v>239380</v>
      </c>
      <c r="B3691" s="42" t="s">
        <v>4876</v>
      </c>
      <c r="C3691" s="43">
        <v>1</v>
      </c>
      <c r="D3691" s="44" t="s">
        <v>26</v>
      </c>
      <c r="E3691" s="45">
        <v>12037</v>
      </c>
      <c r="F3691" s="45">
        <v>12037</v>
      </c>
      <c r="G3691" s="46">
        <v>601.85</v>
      </c>
      <c r="H3691" s="46">
        <v>80</v>
      </c>
      <c r="I3691" s="46">
        <v>85</v>
      </c>
      <c r="J3691" s="47">
        <v>0.70910399999999996</v>
      </c>
      <c r="K3691" s="46">
        <v>80</v>
      </c>
      <c r="L3691" s="46">
        <v>85</v>
      </c>
      <c r="M3691" s="47">
        <v>0.70910399999999996</v>
      </c>
      <c r="N3691" s="48" t="s">
        <v>4877</v>
      </c>
      <c r="O3691" s="49">
        <v>84</v>
      </c>
      <c r="P3691" s="49">
        <v>8418</v>
      </c>
      <c r="Q3691" s="49" t="s">
        <v>79</v>
      </c>
      <c r="R3691" s="50">
        <v>0.05</v>
      </c>
      <c r="S3691" s="51" t="s">
        <v>457</v>
      </c>
      <c r="T3691" s="27" t="str">
        <f>VLOOKUP(S3691,[1]Страна!$A$2:$B$246,2,0)</f>
        <v xml:space="preserve">БЕЛАРУСЬ </v>
      </c>
      <c r="W3691" s="34"/>
      <c r="X3691" s="35"/>
      <c r="Y3691" s="35"/>
      <c r="Z3691" s="36"/>
      <c r="AA3691" s="37"/>
      <c r="AB3691" s="38"/>
      <c r="AC3691" s="39"/>
    </row>
    <row r="3692" spans="1:29" ht="10.5" customHeight="1">
      <c r="A3692" s="41">
        <v>239381</v>
      </c>
      <c r="B3692" s="42" t="s">
        <v>4878</v>
      </c>
      <c r="C3692" s="43">
        <v>1</v>
      </c>
      <c r="D3692" s="44" t="s">
        <v>26</v>
      </c>
      <c r="E3692" s="45">
        <v>12434</v>
      </c>
      <c r="F3692" s="45">
        <v>12434</v>
      </c>
      <c r="G3692" s="46">
        <v>621.70000000000005</v>
      </c>
      <c r="H3692" s="46">
        <v>61</v>
      </c>
      <c r="I3692" s="46">
        <v>64.599999999999994</v>
      </c>
      <c r="J3692" s="47">
        <v>0.71858</v>
      </c>
      <c r="K3692" s="46">
        <v>61</v>
      </c>
      <c r="L3692" s="46">
        <v>64.599999999999994</v>
      </c>
      <c r="M3692" s="47">
        <v>0.71858</v>
      </c>
      <c r="N3692" s="48" t="s">
        <v>4879</v>
      </c>
      <c r="O3692" s="49">
        <v>84</v>
      </c>
      <c r="P3692" s="49">
        <v>8418</v>
      </c>
      <c r="Q3692" s="49" t="s">
        <v>79</v>
      </c>
      <c r="R3692" s="50">
        <v>0.05</v>
      </c>
      <c r="S3692" s="51" t="s">
        <v>457</v>
      </c>
      <c r="T3692" s="27" t="str">
        <f>VLOOKUP(S3692,[1]Страна!$A$2:$B$246,2,0)</f>
        <v xml:space="preserve">БЕЛАРУСЬ </v>
      </c>
      <c r="W3692" s="34"/>
      <c r="X3692" s="35"/>
      <c r="Y3692" s="35"/>
      <c r="Z3692" s="36"/>
      <c r="AA3692" s="37"/>
      <c r="AB3692" s="38"/>
      <c r="AC3692" s="39"/>
    </row>
    <row r="3693" spans="1:29" ht="10.5" customHeight="1">
      <c r="A3693" s="41">
        <v>239382</v>
      </c>
      <c r="B3693" s="42" t="s">
        <v>4880</v>
      </c>
      <c r="C3693" s="43">
        <v>1</v>
      </c>
      <c r="D3693" s="44" t="s">
        <v>26</v>
      </c>
      <c r="E3693" s="45">
        <v>14200</v>
      </c>
      <c r="F3693" s="45">
        <v>14200</v>
      </c>
      <c r="G3693" s="46">
        <v>710</v>
      </c>
      <c r="H3693" s="46">
        <v>63</v>
      </c>
      <c r="I3693" s="46">
        <v>67</v>
      </c>
      <c r="J3693" s="47">
        <v>0.79437599999999997</v>
      </c>
      <c r="K3693" s="46">
        <v>63</v>
      </c>
      <c r="L3693" s="46">
        <v>67</v>
      </c>
      <c r="M3693" s="47">
        <v>0.79437599999999997</v>
      </c>
      <c r="N3693" s="48" t="s">
        <v>4881</v>
      </c>
      <c r="O3693" s="49">
        <v>84</v>
      </c>
      <c r="P3693" s="49">
        <v>8418</v>
      </c>
      <c r="Q3693" s="49" t="s">
        <v>79</v>
      </c>
      <c r="R3693" s="50">
        <v>0.05</v>
      </c>
      <c r="S3693" s="51" t="s">
        <v>457</v>
      </c>
      <c r="T3693" s="27" t="str">
        <f>VLOOKUP(S3693,[1]Страна!$A$2:$B$246,2,0)</f>
        <v xml:space="preserve">БЕЛАРУСЬ </v>
      </c>
      <c r="W3693" s="40"/>
      <c r="X3693" s="35"/>
      <c r="Y3693" s="35"/>
      <c r="Z3693" s="36"/>
      <c r="AA3693" s="37"/>
      <c r="AB3693" s="38"/>
      <c r="AC3693" s="39"/>
    </row>
    <row r="3694" spans="1:29" ht="10.5" customHeight="1">
      <c r="A3694" s="41">
        <v>241002</v>
      </c>
      <c r="B3694" s="42" t="s">
        <v>4882</v>
      </c>
      <c r="C3694" s="43">
        <v>1</v>
      </c>
      <c r="D3694" s="44" t="s">
        <v>26</v>
      </c>
      <c r="E3694" s="45">
        <v>15000</v>
      </c>
      <c r="F3694" s="45">
        <v>15000</v>
      </c>
      <c r="G3694" s="46">
        <v>750</v>
      </c>
      <c r="H3694" s="46">
        <v>65</v>
      </c>
      <c r="I3694" s="46">
        <v>73</v>
      </c>
      <c r="J3694" s="47">
        <v>0.839256</v>
      </c>
      <c r="K3694" s="46">
        <v>65</v>
      </c>
      <c r="L3694" s="46">
        <v>73</v>
      </c>
      <c r="M3694" s="47">
        <v>0.839256</v>
      </c>
      <c r="N3694" s="48" t="s">
        <v>4883</v>
      </c>
      <c r="O3694" s="49">
        <v>84</v>
      </c>
      <c r="P3694" s="49">
        <v>8418</v>
      </c>
      <c r="Q3694" s="49" t="s">
        <v>79</v>
      </c>
      <c r="R3694" s="50">
        <v>0.05</v>
      </c>
      <c r="S3694" s="51" t="s">
        <v>457</v>
      </c>
      <c r="T3694" s="27" t="str">
        <f>VLOOKUP(S3694,[1]Страна!$A$2:$B$246,2,0)</f>
        <v xml:space="preserve">БЕЛАРУСЬ </v>
      </c>
      <c r="W3694" s="40"/>
      <c r="X3694" s="35"/>
      <c r="Y3694" s="35"/>
      <c r="Z3694" s="36"/>
      <c r="AA3694" s="37"/>
      <c r="AB3694" s="38"/>
      <c r="AC3694" s="39"/>
    </row>
    <row r="3695" spans="1:29" ht="10.5" customHeight="1">
      <c r="A3695" s="41">
        <v>241003</v>
      </c>
      <c r="B3695" s="42" t="s">
        <v>4884</v>
      </c>
      <c r="C3695" s="43">
        <v>1</v>
      </c>
      <c r="D3695" s="44" t="s">
        <v>26</v>
      </c>
      <c r="E3695" s="45">
        <v>16900</v>
      </c>
      <c r="F3695" s="45">
        <v>16900</v>
      </c>
      <c r="G3695" s="46">
        <v>845</v>
      </c>
      <c r="H3695" s="46">
        <v>68</v>
      </c>
      <c r="I3695" s="46">
        <v>76</v>
      </c>
      <c r="J3695" s="47">
        <v>0.92452800000000002</v>
      </c>
      <c r="K3695" s="46">
        <v>68</v>
      </c>
      <c r="L3695" s="46">
        <v>76</v>
      </c>
      <c r="M3695" s="47">
        <v>0.92452800000000002</v>
      </c>
      <c r="N3695" s="48" t="s">
        <v>4885</v>
      </c>
      <c r="O3695" s="49">
        <v>84</v>
      </c>
      <c r="P3695" s="49">
        <v>8418</v>
      </c>
      <c r="Q3695" s="49" t="s">
        <v>60</v>
      </c>
      <c r="R3695" s="50">
        <v>0.05</v>
      </c>
      <c r="S3695" s="51" t="s">
        <v>457</v>
      </c>
      <c r="T3695" s="27" t="str">
        <f>VLOOKUP(S3695,[1]Страна!$A$2:$B$246,2,0)</f>
        <v xml:space="preserve">БЕЛАРУСЬ </v>
      </c>
      <c r="W3695" s="40"/>
      <c r="X3695" s="35"/>
      <c r="Y3695" s="35"/>
      <c r="Z3695" s="36"/>
      <c r="AA3695" s="37"/>
      <c r="AB3695" s="38"/>
      <c r="AC3695" s="39"/>
    </row>
    <row r="3696" spans="1:29" ht="10.5" customHeight="1">
      <c r="A3696" s="41">
        <v>19934</v>
      </c>
      <c r="B3696" s="42" t="s">
        <v>4886</v>
      </c>
      <c r="C3696" s="43">
        <v>1</v>
      </c>
      <c r="D3696" s="44" t="s">
        <v>26</v>
      </c>
      <c r="E3696" s="45">
        <v>17000</v>
      </c>
      <c r="F3696" s="45">
        <v>17000</v>
      </c>
      <c r="G3696" s="46">
        <v>850</v>
      </c>
      <c r="H3696" s="46">
        <v>74</v>
      </c>
      <c r="I3696" s="46">
        <v>82</v>
      </c>
      <c r="J3696" s="47">
        <v>0.89311200000000002</v>
      </c>
      <c r="K3696" s="46">
        <v>74</v>
      </c>
      <c r="L3696" s="46">
        <v>82</v>
      </c>
      <c r="M3696" s="47">
        <v>0.89311200000000002</v>
      </c>
      <c r="N3696" s="48" t="s">
        <v>4887</v>
      </c>
      <c r="O3696" s="49">
        <v>84</v>
      </c>
      <c r="P3696" s="49">
        <v>8418</v>
      </c>
      <c r="Q3696" s="49" t="s">
        <v>60</v>
      </c>
      <c r="R3696" s="50">
        <v>0.05</v>
      </c>
      <c r="S3696" s="51" t="s">
        <v>457</v>
      </c>
      <c r="T3696" s="27" t="str">
        <f>VLOOKUP(S3696,[1]Страна!$A$2:$B$246,2,0)</f>
        <v xml:space="preserve">БЕЛАРУСЬ </v>
      </c>
      <c r="W3696" s="40"/>
      <c r="X3696" s="35"/>
      <c r="Y3696" s="35"/>
      <c r="Z3696" s="36"/>
      <c r="AA3696" s="37"/>
      <c r="AB3696" s="38"/>
      <c r="AC3696" s="39"/>
    </row>
    <row r="3697" spans="1:29" ht="10.5" customHeight="1">
      <c r="A3697" s="25">
        <v>35177</v>
      </c>
      <c r="B3697" s="26" t="s">
        <v>4888</v>
      </c>
      <c r="C3697" s="27">
        <v>1</v>
      </c>
      <c r="D3697" s="27" t="s">
        <v>26</v>
      </c>
      <c r="E3697" s="28">
        <v>22314</v>
      </c>
      <c r="F3697" s="28">
        <v>22314</v>
      </c>
      <c r="G3697" s="28">
        <v>1115.7</v>
      </c>
      <c r="H3697" s="28">
        <v>81</v>
      </c>
      <c r="I3697" s="28">
        <v>90</v>
      </c>
      <c r="J3697" s="29">
        <v>0.99225600000000003</v>
      </c>
      <c r="K3697" s="28">
        <v>81</v>
      </c>
      <c r="L3697" s="28">
        <v>90</v>
      </c>
      <c r="M3697" s="29">
        <v>0.99225600000000003</v>
      </c>
      <c r="N3697" s="30" t="s">
        <v>4889</v>
      </c>
      <c r="O3697" s="27">
        <v>84</v>
      </c>
      <c r="P3697" s="27">
        <v>8418</v>
      </c>
      <c r="Q3697" s="27" t="s">
        <v>60</v>
      </c>
      <c r="R3697" s="31">
        <f>VLOOKUP(Q3697,[1]Страна!D$1:F$120,2,FALSE)</f>
        <v>0.05</v>
      </c>
      <c r="S3697" s="32" t="s">
        <v>457</v>
      </c>
      <c r="T3697" s="27" t="str">
        <f>VLOOKUP(S3697,[1]Страна!$A$2:$B$246,2,0)</f>
        <v xml:space="preserve">БЕЛАРУСЬ </v>
      </c>
      <c r="W3697" s="40"/>
      <c r="X3697" s="35"/>
      <c r="Y3697" s="35"/>
      <c r="Z3697" s="36"/>
      <c r="AA3697" s="37"/>
      <c r="AB3697" s="38"/>
      <c r="AC3697" s="39"/>
    </row>
    <row r="3698" spans="1:29" ht="10.5" customHeight="1">
      <c r="A3698" s="25">
        <v>191008</v>
      </c>
      <c r="B3698" s="26" t="s">
        <v>4890</v>
      </c>
      <c r="C3698" s="27">
        <v>1</v>
      </c>
      <c r="D3698" s="27" t="s">
        <v>26</v>
      </c>
      <c r="E3698" s="28">
        <v>9632</v>
      </c>
      <c r="F3698" s="28">
        <f>C3698*E3698</f>
        <v>9632</v>
      </c>
      <c r="G3698" s="28">
        <f>F3698*R3698</f>
        <v>481.6</v>
      </c>
      <c r="H3698" s="28">
        <v>45</v>
      </c>
      <c r="I3698" s="28">
        <v>50</v>
      </c>
      <c r="J3698" s="29">
        <v>0.49172399999999999</v>
      </c>
      <c r="K3698" s="28">
        <f>H3698*C3698</f>
        <v>45</v>
      </c>
      <c r="L3698" s="28">
        <f>I3698*C3698</f>
        <v>50</v>
      </c>
      <c r="M3698" s="29">
        <f>J3698*C3698</f>
        <v>0.49172399999999999</v>
      </c>
      <c r="N3698" s="30" t="s">
        <v>4891</v>
      </c>
      <c r="O3698" s="27">
        <v>84</v>
      </c>
      <c r="P3698" s="27">
        <v>8418</v>
      </c>
      <c r="Q3698" s="27" t="s">
        <v>79</v>
      </c>
      <c r="R3698" s="31">
        <f>VLOOKUP(Q3698,[1]Страна!D$1:F$120,2,FALSE)</f>
        <v>0.05</v>
      </c>
      <c r="S3698" s="32" t="s">
        <v>28</v>
      </c>
      <c r="T3698" s="27" t="str">
        <f>VLOOKUP(S3698,[1]Страна!$A$2:$B$246,2,0)</f>
        <v>КИТАЙ</v>
      </c>
      <c r="W3698" s="40"/>
      <c r="X3698" s="35"/>
      <c r="Y3698" s="35"/>
      <c r="Z3698" s="36"/>
      <c r="AA3698" s="37"/>
      <c r="AB3698" s="38"/>
      <c r="AC3698" s="39"/>
    </row>
    <row r="3699" spans="1:29" ht="10.5" customHeight="1">
      <c r="A3699" s="25">
        <v>217049</v>
      </c>
      <c r="B3699" s="26" t="s">
        <v>4892</v>
      </c>
      <c r="C3699" s="27">
        <v>1</v>
      </c>
      <c r="D3699" s="27" t="s">
        <v>26</v>
      </c>
      <c r="E3699" s="28">
        <v>19514</v>
      </c>
      <c r="F3699" s="28">
        <v>19514</v>
      </c>
      <c r="G3699" s="28">
        <v>975.7</v>
      </c>
      <c r="H3699" s="28">
        <v>67</v>
      </c>
      <c r="I3699" s="28">
        <v>72</v>
      </c>
      <c r="J3699" s="29">
        <v>0.88143099999999996</v>
      </c>
      <c r="K3699" s="28">
        <v>67</v>
      </c>
      <c r="L3699" s="28">
        <v>72</v>
      </c>
      <c r="M3699" s="29">
        <f t="shared" ref="M3699:M3707" si="256">C3699*J3699</f>
        <v>0.88143099999999996</v>
      </c>
      <c r="N3699" s="30">
        <v>0</v>
      </c>
      <c r="O3699" s="27">
        <v>84</v>
      </c>
      <c r="P3699" s="27">
        <v>8418</v>
      </c>
      <c r="Q3699" s="27" t="s">
        <v>79</v>
      </c>
      <c r="R3699" s="31">
        <f>VLOOKUP(Q3699,[1]Страна!D$1:F$120,2,FALSE)</f>
        <v>0.05</v>
      </c>
      <c r="S3699" s="32" t="s">
        <v>28</v>
      </c>
      <c r="T3699" s="27" t="str">
        <f>VLOOKUP(S3699,[1]Страна!$A$2:$B$246,2,0)</f>
        <v>КИТАЙ</v>
      </c>
      <c r="W3699" s="34"/>
      <c r="X3699" s="35"/>
      <c r="Y3699" s="35"/>
      <c r="Z3699" s="36"/>
      <c r="AA3699" s="37"/>
      <c r="AB3699" s="38"/>
      <c r="AC3699" s="39"/>
    </row>
    <row r="3700" spans="1:29" ht="10.5" customHeight="1">
      <c r="A3700" s="25">
        <v>175569</v>
      </c>
      <c r="B3700" s="26" t="s">
        <v>4893</v>
      </c>
      <c r="C3700" s="27">
        <v>1</v>
      </c>
      <c r="D3700" s="27" t="s">
        <v>26</v>
      </c>
      <c r="E3700" s="28">
        <v>6786</v>
      </c>
      <c r="F3700" s="28">
        <v>6786</v>
      </c>
      <c r="G3700" s="28">
        <v>339.3</v>
      </c>
      <c r="H3700" s="28">
        <v>16</v>
      </c>
      <c r="I3700" s="28">
        <v>19</v>
      </c>
      <c r="J3700" s="29">
        <v>0.15847</v>
      </c>
      <c r="K3700" s="28">
        <v>16</v>
      </c>
      <c r="L3700" s="28">
        <v>19</v>
      </c>
      <c r="M3700" s="29">
        <f t="shared" si="256"/>
        <v>0.15847</v>
      </c>
      <c r="N3700" s="30">
        <v>0</v>
      </c>
      <c r="O3700" s="27">
        <v>84</v>
      </c>
      <c r="P3700" s="27">
        <v>8418</v>
      </c>
      <c r="Q3700" s="27" t="s">
        <v>4854</v>
      </c>
      <c r="R3700" s="31">
        <f>VLOOKUP(Q3700,[1]Страна!D$1:F$120,2,FALSE)</f>
        <v>0.05</v>
      </c>
      <c r="S3700" s="32" t="s">
        <v>28</v>
      </c>
      <c r="T3700" s="27" t="str">
        <f>VLOOKUP(S3700,[1]Страна!$A$2:$B$246,2,0)</f>
        <v>КИТАЙ</v>
      </c>
      <c r="W3700" s="34"/>
      <c r="X3700" s="35"/>
      <c r="Y3700" s="35"/>
      <c r="Z3700" s="36"/>
      <c r="AA3700" s="37"/>
      <c r="AB3700" s="38"/>
      <c r="AC3700" s="39"/>
    </row>
    <row r="3701" spans="1:29" ht="10.5" customHeight="1">
      <c r="A3701" s="25">
        <v>222137</v>
      </c>
      <c r="B3701" s="26" t="s">
        <v>4894</v>
      </c>
      <c r="C3701" s="27">
        <v>1</v>
      </c>
      <c r="D3701" s="27" t="s">
        <v>26</v>
      </c>
      <c r="E3701" s="28">
        <v>5712</v>
      </c>
      <c r="F3701" s="28">
        <v>5712</v>
      </c>
      <c r="G3701" s="28">
        <v>285.60000000000002</v>
      </c>
      <c r="H3701" s="28">
        <v>17.350000000000001</v>
      </c>
      <c r="I3701" s="28">
        <v>19</v>
      </c>
      <c r="J3701" s="29">
        <v>0.15659999999999999</v>
      </c>
      <c r="K3701" s="28">
        <v>17.350000000000001</v>
      </c>
      <c r="L3701" s="28">
        <v>19</v>
      </c>
      <c r="M3701" s="29">
        <f t="shared" si="256"/>
        <v>0.15659999999999999</v>
      </c>
      <c r="N3701" s="30">
        <v>4680013316037</v>
      </c>
      <c r="O3701" s="27">
        <v>84</v>
      </c>
      <c r="P3701" s="27">
        <v>8418</v>
      </c>
      <c r="Q3701" s="27" t="s">
        <v>4854</v>
      </c>
      <c r="R3701" s="31">
        <f>VLOOKUP(Q3701,[1]Страна!D$1:F$120,2,FALSE)</f>
        <v>0.05</v>
      </c>
      <c r="S3701" s="32" t="s">
        <v>28</v>
      </c>
      <c r="T3701" s="27" t="str">
        <f>VLOOKUP(S3701,[1]Страна!$A$2:$B$246,2,0)</f>
        <v>КИТАЙ</v>
      </c>
      <c r="W3701" s="34"/>
      <c r="X3701" s="35"/>
      <c r="Y3701" s="35"/>
      <c r="Z3701" s="36"/>
      <c r="AA3701" s="37"/>
      <c r="AB3701" s="38"/>
      <c r="AC3701" s="39"/>
    </row>
    <row r="3702" spans="1:29" ht="10.5" customHeight="1">
      <c r="A3702" s="25">
        <v>175570</v>
      </c>
      <c r="B3702" s="26" t="s">
        <v>4895</v>
      </c>
      <c r="C3702" s="27">
        <v>1</v>
      </c>
      <c r="D3702" s="27" t="s">
        <v>26</v>
      </c>
      <c r="E3702" s="28">
        <v>7642</v>
      </c>
      <c r="F3702" s="28">
        <v>7642</v>
      </c>
      <c r="G3702" s="28">
        <v>382.1</v>
      </c>
      <c r="H3702" s="28">
        <v>21.7</v>
      </c>
      <c r="I3702" s="28">
        <v>23.5</v>
      </c>
      <c r="J3702" s="29">
        <v>0.19298399999999999</v>
      </c>
      <c r="K3702" s="28">
        <v>21.7</v>
      </c>
      <c r="L3702" s="28">
        <v>23.5</v>
      </c>
      <c r="M3702" s="29">
        <f t="shared" si="256"/>
        <v>0.19298399999999999</v>
      </c>
      <c r="N3702" s="30">
        <v>0</v>
      </c>
      <c r="O3702" s="27">
        <v>84</v>
      </c>
      <c r="P3702" s="27">
        <v>8418</v>
      </c>
      <c r="Q3702" s="27" t="s">
        <v>4854</v>
      </c>
      <c r="R3702" s="31">
        <f>VLOOKUP(Q3702,[1]Страна!D$1:F$120,2,FALSE)</f>
        <v>0.05</v>
      </c>
      <c r="S3702" s="32" t="s">
        <v>28</v>
      </c>
      <c r="T3702" s="27" t="str">
        <f>VLOOKUP(S3702,[1]Страна!$A$2:$B$246,2,0)</f>
        <v>КИТАЙ</v>
      </c>
      <c r="W3702" s="34"/>
      <c r="X3702" s="35"/>
      <c r="Y3702" s="35"/>
      <c r="Z3702" s="36"/>
      <c r="AA3702" s="37"/>
      <c r="AB3702" s="38"/>
      <c r="AC3702" s="39"/>
    </row>
    <row r="3703" spans="1:29" ht="10.5" customHeight="1">
      <c r="A3703" s="25">
        <v>191013</v>
      </c>
      <c r="B3703" s="26" t="s">
        <v>4896</v>
      </c>
      <c r="C3703" s="27">
        <v>1</v>
      </c>
      <c r="D3703" s="27" t="s">
        <v>26</v>
      </c>
      <c r="E3703" s="28">
        <v>8747</v>
      </c>
      <c r="F3703" s="28">
        <v>8747</v>
      </c>
      <c r="G3703" s="28">
        <v>437.35</v>
      </c>
      <c r="H3703" s="28">
        <v>21.7</v>
      </c>
      <c r="I3703" s="28">
        <v>23.5</v>
      </c>
      <c r="J3703" s="29">
        <v>0.20410200000000001</v>
      </c>
      <c r="K3703" s="28">
        <v>21.7</v>
      </c>
      <c r="L3703" s="28">
        <v>23.5</v>
      </c>
      <c r="M3703" s="29">
        <f t="shared" si="256"/>
        <v>0.20410200000000001</v>
      </c>
      <c r="N3703" s="30">
        <v>0</v>
      </c>
      <c r="O3703" s="27">
        <v>84</v>
      </c>
      <c r="P3703" s="27">
        <v>8418</v>
      </c>
      <c r="Q3703" s="27" t="s">
        <v>4854</v>
      </c>
      <c r="R3703" s="31">
        <f>VLOOKUP(Q3703,[1]Страна!D$1:F$120,2,FALSE)</f>
        <v>0.05</v>
      </c>
      <c r="S3703" s="32" t="s">
        <v>28</v>
      </c>
      <c r="T3703" s="27" t="str">
        <f>VLOOKUP(S3703,[1]Страна!$A$2:$B$246,2,0)</f>
        <v>КИТАЙ</v>
      </c>
      <c r="W3703" s="34"/>
      <c r="X3703" s="35"/>
      <c r="Y3703" s="35"/>
      <c r="Z3703" s="36"/>
      <c r="AA3703" s="37"/>
      <c r="AB3703" s="38"/>
      <c r="AC3703" s="39"/>
    </row>
    <row r="3704" spans="1:29" ht="10.5" customHeight="1">
      <c r="A3704" s="25">
        <v>222995</v>
      </c>
      <c r="B3704" s="26" t="s">
        <v>4897</v>
      </c>
      <c r="C3704" s="27">
        <v>1</v>
      </c>
      <c r="D3704" s="27" t="s">
        <v>26</v>
      </c>
      <c r="E3704" s="28">
        <v>20128</v>
      </c>
      <c r="F3704" s="28">
        <v>20128</v>
      </c>
      <c r="G3704" s="28">
        <v>1006.4</v>
      </c>
      <c r="H3704" s="28">
        <v>67</v>
      </c>
      <c r="I3704" s="28">
        <v>74</v>
      </c>
      <c r="J3704" s="29">
        <v>0.88143099999999996</v>
      </c>
      <c r="K3704" s="28">
        <v>67</v>
      </c>
      <c r="L3704" s="28">
        <v>74</v>
      </c>
      <c r="M3704" s="29">
        <f t="shared" si="256"/>
        <v>0.88143099999999996</v>
      </c>
      <c r="N3704" s="30">
        <v>0</v>
      </c>
      <c r="O3704" s="27">
        <v>84</v>
      </c>
      <c r="P3704" s="27">
        <v>8418</v>
      </c>
      <c r="Q3704" s="27" t="s">
        <v>79</v>
      </c>
      <c r="R3704" s="31">
        <f>VLOOKUP(Q3704,[1]Страна!D$1:F$120,2,FALSE)</f>
        <v>0.05</v>
      </c>
      <c r="S3704" s="32" t="s">
        <v>28</v>
      </c>
      <c r="T3704" s="27" t="str">
        <f>VLOOKUP(S3704,[1]Страна!$A$2:$B$246,2,0)</f>
        <v>КИТАЙ</v>
      </c>
      <c r="W3704" s="34"/>
      <c r="X3704" s="35"/>
      <c r="Y3704" s="35"/>
      <c r="Z3704" s="36"/>
      <c r="AA3704" s="37"/>
      <c r="AB3704" s="38"/>
      <c r="AC3704" s="39"/>
    </row>
    <row r="3705" spans="1:29" ht="10.5" customHeight="1">
      <c r="A3705" s="25" t="s">
        <v>4898</v>
      </c>
      <c r="B3705" s="26" t="s">
        <v>4899</v>
      </c>
      <c r="C3705" s="27">
        <v>13</v>
      </c>
      <c r="D3705" s="27" t="s">
        <v>26</v>
      </c>
      <c r="E3705" s="28">
        <v>16587</v>
      </c>
      <c r="F3705" s="28">
        <v>215631</v>
      </c>
      <c r="G3705" s="28">
        <v>10781.550000000001</v>
      </c>
      <c r="H3705" s="28">
        <v>61</v>
      </c>
      <c r="I3705" s="28">
        <v>65</v>
      </c>
      <c r="J3705" s="29">
        <v>0.653312</v>
      </c>
      <c r="K3705" s="28">
        <v>793</v>
      </c>
      <c r="L3705" s="28">
        <v>845</v>
      </c>
      <c r="M3705" s="29">
        <f t="shared" si="256"/>
        <v>8.4930559999999993</v>
      </c>
      <c r="N3705" s="30" t="e">
        <v>#N/A</v>
      </c>
      <c r="O3705" s="27">
        <v>84</v>
      </c>
      <c r="P3705" s="27">
        <v>8418</v>
      </c>
      <c r="Q3705" s="27" t="s">
        <v>79</v>
      </c>
      <c r="R3705" s="31">
        <f>VLOOKUP(Q3705,[1]Страна!D$1:F$120,2,FALSE)</f>
        <v>0.05</v>
      </c>
      <c r="S3705" s="32" t="s">
        <v>47</v>
      </c>
      <c r="T3705" s="27" t="str">
        <f>VLOOKUP(S3705,[1]Страна!$A$2:$B$246,2,0)</f>
        <v>РОССИЯ</v>
      </c>
      <c r="W3705" s="34"/>
      <c r="X3705" s="35"/>
      <c r="Y3705" s="35"/>
      <c r="Z3705" s="36"/>
      <c r="AA3705" s="37"/>
      <c r="AB3705" s="38"/>
      <c r="AC3705" s="39"/>
    </row>
    <row r="3706" spans="1:29" ht="10.5" customHeight="1">
      <c r="A3706" s="25">
        <v>21953</v>
      </c>
      <c r="B3706" s="26" t="s">
        <v>4900</v>
      </c>
      <c r="C3706" s="27">
        <v>1</v>
      </c>
      <c r="D3706" s="27" t="s">
        <v>26</v>
      </c>
      <c r="E3706" s="28">
        <v>16443</v>
      </c>
      <c r="F3706" s="28">
        <v>16443</v>
      </c>
      <c r="G3706" s="28">
        <v>822.15000000000009</v>
      </c>
      <c r="H3706" s="28">
        <v>66</v>
      </c>
      <c r="I3706" s="28">
        <v>69</v>
      </c>
      <c r="J3706" s="29">
        <v>0.653312</v>
      </c>
      <c r="K3706" s="28">
        <v>66</v>
      </c>
      <c r="L3706" s="28">
        <v>69</v>
      </c>
      <c r="M3706" s="29">
        <f t="shared" si="256"/>
        <v>0.653312</v>
      </c>
      <c r="N3706" s="30">
        <v>0</v>
      </c>
      <c r="O3706" s="27">
        <v>84</v>
      </c>
      <c r="P3706" s="27">
        <v>8418</v>
      </c>
      <c r="Q3706" s="27" t="s">
        <v>79</v>
      </c>
      <c r="R3706" s="31">
        <f>VLOOKUP(Q3706,[1]Страна!D$1:F$120,2,FALSE)</f>
        <v>0.05</v>
      </c>
      <c r="S3706" s="32" t="s">
        <v>47</v>
      </c>
      <c r="T3706" s="27" t="str">
        <f>VLOOKUP(S3706,[1]Страна!$A$2:$B$246,2,0)</f>
        <v>РОССИЯ</v>
      </c>
      <c r="W3706" s="34"/>
      <c r="X3706" s="35"/>
      <c r="Y3706" s="35"/>
      <c r="Z3706" s="36"/>
      <c r="AA3706" s="37"/>
      <c r="AB3706" s="38"/>
      <c r="AC3706" s="39"/>
    </row>
    <row r="3707" spans="1:29" ht="10.5" customHeight="1">
      <c r="A3707" s="25" t="s">
        <v>4901</v>
      </c>
      <c r="B3707" s="26" t="s">
        <v>4902</v>
      </c>
      <c r="C3707" s="27">
        <v>1</v>
      </c>
      <c r="D3707" s="27" t="s">
        <v>26</v>
      </c>
      <c r="E3707" s="28">
        <v>19983</v>
      </c>
      <c r="F3707" s="28">
        <v>19983</v>
      </c>
      <c r="G3707" s="28">
        <v>999.15000000000009</v>
      </c>
      <c r="H3707" s="28">
        <v>61</v>
      </c>
      <c r="I3707" s="28">
        <v>65</v>
      </c>
      <c r="J3707" s="29">
        <v>0.653312</v>
      </c>
      <c r="K3707" s="28">
        <v>61</v>
      </c>
      <c r="L3707" s="28">
        <v>65</v>
      </c>
      <c r="M3707" s="29">
        <f t="shared" si="256"/>
        <v>0.653312</v>
      </c>
      <c r="N3707" s="30" t="e">
        <v>#N/A</v>
      </c>
      <c r="O3707" s="27">
        <v>84</v>
      </c>
      <c r="P3707" s="27">
        <v>8418</v>
      </c>
      <c r="Q3707" s="27" t="s">
        <v>79</v>
      </c>
      <c r="R3707" s="31">
        <f>VLOOKUP(Q3707,[1]Страна!D$1:F$120,2,FALSE)</f>
        <v>0.05</v>
      </c>
      <c r="S3707" s="32" t="s">
        <v>47</v>
      </c>
      <c r="T3707" s="27" t="str">
        <f>VLOOKUP(S3707,[1]Страна!$A$2:$B$246,2,0)</f>
        <v>РОССИЯ</v>
      </c>
      <c r="W3707" s="34"/>
      <c r="X3707" s="35"/>
      <c r="Y3707" s="35"/>
      <c r="Z3707" s="36"/>
      <c r="AA3707" s="37"/>
      <c r="AB3707" s="38"/>
      <c r="AC3707" s="39"/>
    </row>
    <row r="3708" spans="1:29" ht="10.5" customHeight="1">
      <c r="A3708" s="25">
        <v>37140</v>
      </c>
      <c r="B3708" s="26" t="s">
        <v>4903</v>
      </c>
      <c r="C3708" s="27">
        <v>1</v>
      </c>
      <c r="D3708" s="27" t="s">
        <v>26</v>
      </c>
      <c r="E3708" s="28">
        <v>15131</v>
      </c>
      <c r="F3708" s="28">
        <v>15131</v>
      </c>
      <c r="G3708" s="28">
        <v>756.55</v>
      </c>
      <c r="H3708" s="28">
        <v>63</v>
      </c>
      <c r="I3708" s="28">
        <v>66</v>
      </c>
      <c r="J3708" s="29">
        <v>0.66166400000000003</v>
      </c>
      <c r="K3708" s="28">
        <v>63</v>
      </c>
      <c r="L3708" s="28">
        <v>66</v>
      </c>
      <c r="M3708" s="29">
        <v>0.66166400000000003</v>
      </c>
      <c r="N3708" s="30">
        <v>4607144787987</v>
      </c>
      <c r="O3708" s="27">
        <v>84</v>
      </c>
      <c r="P3708" s="27">
        <v>8418</v>
      </c>
      <c r="Q3708" s="27" t="s">
        <v>79</v>
      </c>
      <c r="R3708" s="31">
        <f>VLOOKUP(Q3708,[1]Страна!D$1:F$120,2,FALSE)</f>
        <v>0.05</v>
      </c>
      <c r="S3708" s="32" t="s">
        <v>47</v>
      </c>
      <c r="T3708" s="27" t="str">
        <f>VLOOKUP(S3708,[1]Страна!$A$2:$B$246,2,0)</f>
        <v>РОССИЯ</v>
      </c>
      <c r="W3708" s="34"/>
      <c r="X3708" s="35"/>
      <c r="Y3708" s="35"/>
      <c r="Z3708" s="36"/>
      <c r="AA3708" s="37"/>
      <c r="AB3708" s="38"/>
      <c r="AC3708" s="39"/>
    </row>
    <row r="3709" spans="1:29" ht="10.5" customHeight="1">
      <c r="A3709" s="25">
        <v>22709</v>
      </c>
      <c r="B3709" s="26" t="s">
        <v>4904</v>
      </c>
      <c r="C3709" s="27">
        <v>1</v>
      </c>
      <c r="D3709" s="27" t="s">
        <v>26</v>
      </c>
      <c r="E3709" s="28">
        <v>19210</v>
      </c>
      <c r="F3709" s="28">
        <v>19210</v>
      </c>
      <c r="G3709" s="28">
        <v>960.5</v>
      </c>
      <c r="H3709" s="28">
        <v>63</v>
      </c>
      <c r="I3709" s="28">
        <v>66</v>
      </c>
      <c r="J3709" s="29">
        <v>0.66885600000000001</v>
      </c>
      <c r="K3709" s="28">
        <v>63</v>
      </c>
      <c r="L3709" s="28">
        <v>66</v>
      </c>
      <c r="M3709" s="29">
        <f t="shared" ref="M3709:M3715" si="257">C3709*J3709</f>
        <v>0.66885600000000001</v>
      </c>
      <c r="N3709" s="30">
        <v>0</v>
      </c>
      <c r="O3709" s="27">
        <v>84</v>
      </c>
      <c r="P3709" s="27">
        <v>8418</v>
      </c>
      <c r="Q3709" s="27" t="s">
        <v>79</v>
      </c>
      <c r="R3709" s="31">
        <f>VLOOKUP(Q3709,[1]Страна!D$1:F$120,2,FALSE)</f>
        <v>0.05</v>
      </c>
      <c r="S3709" s="32" t="s">
        <v>47</v>
      </c>
      <c r="T3709" s="27" t="str">
        <f>VLOOKUP(S3709,[1]Страна!$A$2:$B$246,2,0)</f>
        <v>РОССИЯ</v>
      </c>
      <c r="W3709" s="34"/>
      <c r="X3709" s="35"/>
      <c r="Y3709" s="35"/>
      <c r="Z3709" s="36"/>
      <c r="AA3709" s="37"/>
      <c r="AB3709" s="38"/>
      <c r="AC3709" s="39"/>
    </row>
    <row r="3710" spans="1:29" ht="10.5" customHeight="1">
      <c r="A3710" s="25">
        <v>24262</v>
      </c>
      <c r="B3710" s="26" t="s">
        <v>4905</v>
      </c>
      <c r="C3710" s="27">
        <v>1</v>
      </c>
      <c r="D3710" s="27" t="s">
        <v>26</v>
      </c>
      <c r="E3710" s="28">
        <v>19125</v>
      </c>
      <c r="F3710" s="28">
        <v>19125</v>
      </c>
      <c r="G3710" s="28">
        <v>956.25</v>
      </c>
      <c r="H3710" s="28">
        <v>63</v>
      </c>
      <c r="I3710" s="28">
        <v>66</v>
      </c>
      <c r="J3710" s="29">
        <v>0.66166400000000003</v>
      </c>
      <c r="K3710" s="28">
        <v>63</v>
      </c>
      <c r="L3710" s="28">
        <v>66</v>
      </c>
      <c r="M3710" s="29">
        <f t="shared" si="257"/>
        <v>0.66166400000000003</v>
      </c>
      <c r="N3710" s="30">
        <v>0</v>
      </c>
      <c r="O3710" s="27">
        <v>84</v>
      </c>
      <c r="P3710" s="27">
        <v>8418</v>
      </c>
      <c r="Q3710" s="27" t="s">
        <v>79</v>
      </c>
      <c r="R3710" s="31">
        <f>VLOOKUP(Q3710,[1]Страна!D$1:F$120,2,FALSE)</f>
        <v>0.05</v>
      </c>
      <c r="S3710" s="32" t="s">
        <v>47</v>
      </c>
      <c r="T3710" s="27" t="str">
        <f>VLOOKUP(S3710,[1]Страна!$A$2:$B$246,2,0)</f>
        <v>РОССИЯ</v>
      </c>
      <c r="W3710" s="34"/>
      <c r="X3710" s="35"/>
      <c r="Y3710" s="35"/>
      <c r="Z3710" s="36"/>
      <c r="AA3710" s="37"/>
      <c r="AB3710" s="38"/>
      <c r="AC3710" s="39"/>
    </row>
    <row r="3711" spans="1:29" ht="10.5" customHeight="1">
      <c r="A3711" s="25" t="s">
        <v>4906</v>
      </c>
      <c r="B3711" s="26" t="s">
        <v>4907</v>
      </c>
      <c r="C3711" s="27">
        <v>10</v>
      </c>
      <c r="D3711" s="27" t="s">
        <v>26</v>
      </c>
      <c r="E3711" s="28">
        <v>13094</v>
      </c>
      <c r="F3711" s="28">
        <v>130940</v>
      </c>
      <c r="G3711" s="28">
        <v>6547</v>
      </c>
      <c r="H3711" s="28">
        <v>49</v>
      </c>
      <c r="I3711" s="28">
        <v>53</v>
      </c>
      <c r="J3711" s="29">
        <v>0.57535999999999998</v>
      </c>
      <c r="K3711" s="28">
        <v>490</v>
      </c>
      <c r="L3711" s="28">
        <v>530</v>
      </c>
      <c r="M3711" s="29">
        <f t="shared" si="257"/>
        <v>5.7535999999999996</v>
      </c>
      <c r="N3711" s="30" t="e">
        <v>#N/A</v>
      </c>
      <c r="O3711" s="27">
        <v>84</v>
      </c>
      <c r="P3711" s="27">
        <v>8418</v>
      </c>
      <c r="Q3711" s="27" t="s">
        <v>4908</v>
      </c>
      <c r="R3711" s="31">
        <f>VLOOKUP(Q3711,[1]Страна!D$1:F$120,2,FALSE)</f>
        <v>0.05</v>
      </c>
      <c r="S3711" s="32" t="s">
        <v>47</v>
      </c>
      <c r="T3711" s="27" t="str">
        <f>VLOOKUP(S3711,[1]Страна!$A$2:$B$246,2,0)</f>
        <v>РОССИЯ</v>
      </c>
      <c r="W3711" s="34"/>
      <c r="X3711" s="35"/>
      <c r="Y3711" s="35"/>
      <c r="Z3711" s="36"/>
      <c r="AA3711" s="37"/>
      <c r="AB3711" s="38"/>
      <c r="AC3711" s="39"/>
    </row>
    <row r="3712" spans="1:29" ht="10.5" customHeight="1">
      <c r="A3712" s="25">
        <v>40386</v>
      </c>
      <c r="B3712" s="26" t="s">
        <v>4909</v>
      </c>
      <c r="C3712" s="27">
        <v>2</v>
      </c>
      <c r="D3712" s="27" t="s">
        <v>26</v>
      </c>
      <c r="E3712" s="28">
        <v>15944</v>
      </c>
      <c r="F3712" s="28">
        <v>31888</v>
      </c>
      <c r="G3712" s="28">
        <v>1594.4</v>
      </c>
      <c r="H3712" s="28">
        <v>48</v>
      </c>
      <c r="I3712" s="28">
        <v>51</v>
      </c>
      <c r="J3712" s="29">
        <v>0.57535999999999998</v>
      </c>
      <c r="K3712" s="28">
        <v>96</v>
      </c>
      <c r="L3712" s="28">
        <v>102</v>
      </c>
      <c r="M3712" s="29">
        <f t="shared" si="257"/>
        <v>1.15072</v>
      </c>
      <c r="N3712" s="30">
        <v>0</v>
      </c>
      <c r="O3712" s="27">
        <v>84</v>
      </c>
      <c r="P3712" s="27">
        <v>8418</v>
      </c>
      <c r="Q3712" s="27" t="s">
        <v>79</v>
      </c>
      <c r="R3712" s="31">
        <f>VLOOKUP(Q3712,[1]Страна!D$1:F$120,2,FALSE)</f>
        <v>0.05</v>
      </c>
      <c r="S3712" s="32" t="s">
        <v>47</v>
      </c>
      <c r="T3712" s="27" t="str">
        <f>VLOOKUP(S3712,[1]Страна!$A$2:$B$246,2,0)</f>
        <v>РОССИЯ</v>
      </c>
      <c r="W3712" s="34"/>
      <c r="X3712" s="35"/>
      <c r="Y3712" s="35"/>
      <c r="Z3712" s="36"/>
      <c r="AA3712" s="37"/>
      <c r="AB3712" s="38"/>
      <c r="AC3712" s="39"/>
    </row>
    <row r="3713" spans="1:29" ht="10.5" customHeight="1">
      <c r="A3713" s="25" t="s">
        <v>4910</v>
      </c>
      <c r="B3713" s="26" t="s">
        <v>4911</v>
      </c>
      <c r="C3713" s="27">
        <v>5</v>
      </c>
      <c r="D3713" s="27" t="s">
        <v>26</v>
      </c>
      <c r="E3713" s="28">
        <v>15991</v>
      </c>
      <c r="F3713" s="28">
        <v>79955</v>
      </c>
      <c r="G3713" s="28">
        <v>3997.75</v>
      </c>
      <c r="H3713" s="28">
        <v>49</v>
      </c>
      <c r="I3713" s="28">
        <v>53</v>
      </c>
      <c r="J3713" s="29">
        <v>0.57535999999999998</v>
      </c>
      <c r="K3713" s="28">
        <v>245</v>
      </c>
      <c r="L3713" s="28">
        <v>265</v>
      </c>
      <c r="M3713" s="29">
        <f t="shared" si="257"/>
        <v>2.8767999999999998</v>
      </c>
      <c r="N3713" s="30" t="e">
        <v>#N/A</v>
      </c>
      <c r="O3713" s="27">
        <v>84</v>
      </c>
      <c r="P3713" s="27">
        <v>8418</v>
      </c>
      <c r="Q3713" s="27" t="s">
        <v>79</v>
      </c>
      <c r="R3713" s="31">
        <f>VLOOKUP(Q3713,[1]Страна!D$1:F$120,2,FALSE)</f>
        <v>0.05</v>
      </c>
      <c r="S3713" s="32" t="s">
        <v>47</v>
      </c>
      <c r="T3713" s="27" t="str">
        <f>VLOOKUP(S3713,[1]Страна!$A$2:$B$246,2,0)</f>
        <v>РОССИЯ</v>
      </c>
      <c r="W3713" s="34"/>
      <c r="X3713" s="35"/>
      <c r="Y3713" s="35"/>
      <c r="Z3713" s="36"/>
      <c r="AA3713" s="37"/>
      <c r="AB3713" s="38"/>
      <c r="AC3713" s="39"/>
    </row>
    <row r="3714" spans="1:29" ht="10.5" customHeight="1">
      <c r="A3714" s="25" t="s">
        <v>4912</v>
      </c>
      <c r="B3714" s="26" t="s">
        <v>4913</v>
      </c>
      <c r="C3714" s="27"/>
      <c r="D3714" s="27"/>
      <c r="E3714" s="28"/>
      <c r="F3714" s="28"/>
      <c r="G3714" s="28"/>
      <c r="H3714" s="28">
        <v>54</v>
      </c>
      <c r="I3714" s="28">
        <v>58</v>
      </c>
      <c r="J3714" s="29">
        <v>0.55403999999999998</v>
      </c>
      <c r="K3714" s="28">
        <v>540</v>
      </c>
      <c r="L3714" s="28">
        <v>580</v>
      </c>
      <c r="M3714" s="29">
        <f t="shared" si="257"/>
        <v>0</v>
      </c>
      <c r="N3714" s="30" t="e">
        <v>#N/A</v>
      </c>
      <c r="O3714" s="27">
        <v>84</v>
      </c>
      <c r="P3714" s="27">
        <v>8418</v>
      </c>
      <c r="Q3714" s="27" t="s">
        <v>79</v>
      </c>
      <c r="R3714" s="31">
        <f>VLOOKUP(Q3714,[1]Страна!D$1:F$120,2,FALSE)</f>
        <v>0.05</v>
      </c>
      <c r="S3714" s="32" t="s">
        <v>47</v>
      </c>
      <c r="T3714" s="27" t="str">
        <f>VLOOKUP(S3714,[1]Страна!$A$2:$B$246,2,0)</f>
        <v>РОССИЯ</v>
      </c>
      <c r="W3714" s="34"/>
      <c r="X3714" s="35"/>
      <c r="Y3714" s="35"/>
      <c r="Z3714" s="36"/>
      <c r="AA3714" s="37"/>
      <c r="AB3714" s="38"/>
      <c r="AC3714" s="39"/>
    </row>
    <row r="3715" spans="1:29" ht="10.5" customHeight="1">
      <c r="A3715" s="25">
        <v>36203</v>
      </c>
      <c r="B3715" s="26" t="s">
        <v>4914</v>
      </c>
      <c r="C3715" s="27">
        <v>1</v>
      </c>
      <c r="D3715" s="27" t="s">
        <v>26</v>
      </c>
      <c r="E3715" s="28">
        <v>18882</v>
      </c>
      <c r="F3715" s="28">
        <v>18882</v>
      </c>
      <c r="G3715" s="28">
        <v>944.1</v>
      </c>
      <c r="H3715" s="28">
        <v>63</v>
      </c>
      <c r="I3715" s="28">
        <v>66</v>
      </c>
      <c r="J3715" s="29">
        <v>0.84421999999999997</v>
      </c>
      <c r="K3715" s="28">
        <v>63</v>
      </c>
      <c r="L3715" s="28">
        <v>66</v>
      </c>
      <c r="M3715" s="29">
        <f t="shared" si="257"/>
        <v>0.84421999999999997</v>
      </c>
      <c r="N3715" s="30">
        <v>0</v>
      </c>
      <c r="O3715" s="27">
        <v>84</v>
      </c>
      <c r="P3715" s="27">
        <v>8418</v>
      </c>
      <c r="Q3715" s="27" t="s">
        <v>79</v>
      </c>
      <c r="R3715" s="31">
        <f>VLOOKUP(Q3715,[1]Страна!D$1:F$120,2,FALSE)</f>
        <v>0.05</v>
      </c>
      <c r="S3715" s="32" t="s">
        <v>47</v>
      </c>
      <c r="T3715" s="27" t="str">
        <f>VLOOKUP(S3715,[1]Страна!$A$2:$B$246,2,0)</f>
        <v>РОССИЯ</v>
      </c>
      <c r="W3715" s="34"/>
      <c r="X3715" s="35"/>
      <c r="Y3715" s="35"/>
      <c r="Z3715" s="36"/>
      <c r="AA3715" s="37"/>
      <c r="AB3715" s="38"/>
      <c r="AC3715" s="39"/>
    </row>
    <row r="3716" spans="1:29" ht="10.5" customHeight="1">
      <c r="A3716" s="25">
        <v>28961</v>
      </c>
      <c r="B3716" s="26" t="s">
        <v>4915</v>
      </c>
      <c r="C3716" s="27">
        <v>1</v>
      </c>
      <c r="D3716" s="27" t="s">
        <v>26</v>
      </c>
      <c r="E3716" s="28">
        <v>12684</v>
      </c>
      <c r="F3716" s="28">
        <v>12684</v>
      </c>
      <c r="G3716" s="28">
        <v>634.20000000000005</v>
      </c>
      <c r="H3716" s="28">
        <v>58.3</v>
      </c>
      <c r="I3716" s="28">
        <v>66</v>
      </c>
      <c r="J3716" s="29">
        <v>0.72639200000000004</v>
      </c>
      <c r="K3716" s="28">
        <v>58.3</v>
      </c>
      <c r="L3716" s="28">
        <v>66</v>
      </c>
      <c r="M3716" s="29">
        <v>0.72639200000000004</v>
      </c>
      <c r="N3716" s="30" t="s">
        <v>4916</v>
      </c>
      <c r="O3716" s="27">
        <v>84</v>
      </c>
      <c r="P3716" s="27">
        <v>8418</v>
      </c>
      <c r="Q3716" s="27" t="s">
        <v>79</v>
      </c>
      <c r="R3716" s="31">
        <f>VLOOKUP(Q3716,[1]Страна!D$1:F$120,2,FALSE)</f>
        <v>0.05</v>
      </c>
      <c r="S3716" s="32" t="s">
        <v>47</v>
      </c>
      <c r="T3716" s="27" t="str">
        <f>VLOOKUP(S3716,[1]Страна!$A$2:$B$246,2,0)</f>
        <v>РОССИЯ</v>
      </c>
      <c r="W3716" s="34"/>
      <c r="X3716" s="35"/>
      <c r="Y3716" s="35"/>
      <c r="Z3716" s="36"/>
      <c r="AA3716" s="37"/>
      <c r="AB3716" s="38"/>
      <c r="AC3716" s="39"/>
    </row>
    <row r="3717" spans="1:29" ht="10.5" customHeight="1">
      <c r="A3717" s="41">
        <v>35612</v>
      </c>
      <c r="B3717" s="42" t="s">
        <v>4917</v>
      </c>
      <c r="C3717" s="52">
        <v>2</v>
      </c>
      <c r="D3717" s="53" t="s">
        <v>26</v>
      </c>
      <c r="E3717" s="54">
        <v>11100</v>
      </c>
      <c r="F3717" s="54">
        <v>22200</v>
      </c>
      <c r="G3717" s="46">
        <v>1110</v>
      </c>
      <c r="H3717" s="46">
        <v>43</v>
      </c>
      <c r="I3717" s="46">
        <v>46.6</v>
      </c>
      <c r="J3717" s="47">
        <v>0.53939999999999999</v>
      </c>
      <c r="K3717" s="46">
        <v>86</v>
      </c>
      <c r="L3717" s="46">
        <v>93.2</v>
      </c>
      <c r="M3717" s="47">
        <v>1.0788</v>
      </c>
      <c r="N3717" s="48" t="s">
        <v>4918</v>
      </c>
      <c r="O3717" s="49">
        <v>84</v>
      </c>
      <c r="P3717" s="49">
        <v>8418</v>
      </c>
      <c r="Q3717" s="49" t="s">
        <v>79</v>
      </c>
      <c r="R3717" s="31">
        <f>VLOOKUP(Q3717,[1]Страна!D$1:F$120,2,FALSE)</f>
        <v>0.05</v>
      </c>
      <c r="S3717" s="51" t="s">
        <v>47</v>
      </c>
      <c r="T3717" s="27" t="str">
        <f>VLOOKUP(S3717,[1]Страна!$A$2:$B$246,2,0)</f>
        <v>РОССИЯ</v>
      </c>
      <c r="W3717" s="34"/>
      <c r="X3717" s="35"/>
      <c r="Y3717" s="35"/>
      <c r="Z3717" s="36"/>
      <c r="AA3717" s="37"/>
      <c r="AB3717" s="38"/>
      <c r="AC3717" s="39"/>
    </row>
    <row r="3718" spans="1:29" ht="10.5" customHeight="1">
      <c r="A3718" s="25">
        <v>26248</v>
      </c>
      <c r="B3718" s="26" t="s">
        <v>4919</v>
      </c>
      <c r="C3718" s="27">
        <v>1</v>
      </c>
      <c r="D3718" s="27" t="s">
        <v>26</v>
      </c>
      <c r="E3718" s="28">
        <v>14409</v>
      </c>
      <c r="F3718" s="28">
        <v>14409</v>
      </c>
      <c r="G3718" s="28">
        <v>720.45</v>
      </c>
      <c r="H3718" s="28">
        <v>47.2</v>
      </c>
      <c r="I3718" s="28">
        <v>51</v>
      </c>
      <c r="J3718" s="29">
        <v>0.60290999999999995</v>
      </c>
      <c r="K3718" s="28">
        <v>47.2</v>
      </c>
      <c r="L3718" s="28">
        <v>51</v>
      </c>
      <c r="M3718" s="29">
        <f>C3718*J3718</f>
        <v>0.60290999999999995</v>
      </c>
      <c r="N3718" s="30">
        <v>0</v>
      </c>
      <c r="O3718" s="27">
        <v>84</v>
      </c>
      <c r="P3718" s="27">
        <v>8418</v>
      </c>
      <c r="Q3718" s="27" t="s">
        <v>79</v>
      </c>
      <c r="R3718" s="31">
        <f>VLOOKUP(Q3718,[1]Страна!D$1:F$120,2,FALSE)</f>
        <v>0.05</v>
      </c>
      <c r="S3718" s="32" t="s">
        <v>47</v>
      </c>
      <c r="T3718" s="27" t="str">
        <f>VLOOKUP(S3718,[1]Страна!$A$2:$B$246,2,0)</f>
        <v>РОССИЯ</v>
      </c>
      <c r="W3718" s="40"/>
      <c r="X3718" s="35"/>
      <c r="Y3718" s="35"/>
      <c r="Z3718" s="36"/>
      <c r="AA3718" s="37"/>
      <c r="AB3718" s="38"/>
      <c r="AC3718" s="39"/>
    </row>
    <row r="3719" spans="1:29" ht="10.5" customHeight="1">
      <c r="A3719" s="25">
        <v>135155</v>
      </c>
      <c r="B3719" s="26" t="s">
        <v>4920</v>
      </c>
      <c r="C3719" s="27">
        <v>2</v>
      </c>
      <c r="D3719" s="27" t="s">
        <v>26</v>
      </c>
      <c r="E3719" s="28">
        <v>19893</v>
      </c>
      <c r="F3719" s="28">
        <v>39786</v>
      </c>
      <c r="G3719" s="28">
        <v>1989.3000000000002</v>
      </c>
      <c r="H3719" s="28">
        <v>62</v>
      </c>
      <c r="I3719" s="28">
        <v>65</v>
      </c>
      <c r="J3719" s="29">
        <v>0.75555899999999998</v>
      </c>
      <c r="K3719" s="28">
        <v>124</v>
      </c>
      <c r="L3719" s="28">
        <v>130</v>
      </c>
      <c r="M3719" s="29">
        <f>C3719*J3719</f>
        <v>1.511118</v>
      </c>
      <c r="N3719" s="30">
        <v>0</v>
      </c>
      <c r="O3719" s="27">
        <v>84</v>
      </c>
      <c r="P3719" s="27">
        <v>8418</v>
      </c>
      <c r="Q3719" s="27" t="s">
        <v>79</v>
      </c>
      <c r="R3719" s="31">
        <f>VLOOKUP(Q3719,[1]Страна!D$1:F$120,2,FALSE)</f>
        <v>0.05</v>
      </c>
      <c r="S3719" s="32" t="s">
        <v>47</v>
      </c>
      <c r="T3719" s="27" t="str">
        <f>VLOOKUP(S3719,[1]Страна!$A$2:$B$246,2,0)</f>
        <v>РОССИЯ</v>
      </c>
      <c r="W3719" s="40"/>
      <c r="X3719" s="35"/>
      <c r="Y3719" s="35"/>
      <c r="Z3719" s="36"/>
      <c r="AA3719" s="37"/>
      <c r="AB3719" s="38"/>
      <c r="AC3719" s="39"/>
    </row>
    <row r="3720" spans="1:29" ht="10.5" customHeight="1">
      <c r="A3720" s="25">
        <v>220630</v>
      </c>
      <c r="B3720" s="26" t="s">
        <v>4921</v>
      </c>
      <c r="C3720" s="27">
        <v>1</v>
      </c>
      <c r="D3720" s="27" t="s">
        <v>26</v>
      </c>
      <c r="E3720" s="28">
        <v>18676</v>
      </c>
      <c r="F3720" s="28">
        <f>C3720*E3720</f>
        <v>18676</v>
      </c>
      <c r="G3720" s="28">
        <f>F3720*R3720</f>
        <v>933.80000000000007</v>
      </c>
      <c r="H3720" s="28">
        <v>60.6</v>
      </c>
      <c r="I3720" s="28">
        <v>62</v>
      </c>
      <c r="J3720" s="29">
        <v>0.77968999999999999</v>
      </c>
      <c r="K3720" s="28">
        <f>H3720*C3720</f>
        <v>60.6</v>
      </c>
      <c r="L3720" s="28">
        <f>I3720*C3720</f>
        <v>62</v>
      </c>
      <c r="M3720" s="29">
        <f>J3720*C3720</f>
        <v>0.77968999999999999</v>
      </c>
      <c r="N3720" s="30">
        <v>0</v>
      </c>
      <c r="O3720" s="27">
        <v>84</v>
      </c>
      <c r="P3720" s="27">
        <v>8418</v>
      </c>
      <c r="Q3720" s="27" t="s">
        <v>79</v>
      </c>
      <c r="R3720" s="31">
        <f>VLOOKUP(Q3720,[1]Страна!D$1:F$120,2,FALSE)</f>
        <v>0.05</v>
      </c>
      <c r="S3720" s="32" t="s">
        <v>47</v>
      </c>
      <c r="T3720" s="27" t="str">
        <f>VLOOKUP(S3720,[1]Страна!$A$2:$B$246,2,0)</f>
        <v>РОССИЯ</v>
      </c>
      <c r="W3720" s="34"/>
      <c r="X3720" s="35"/>
      <c r="Y3720" s="35"/>
      <c r="Z3720" s="36"/>
      <c r="AA3720" s="37"/>
      <c r="AB3720" s="38"/>
      <c r="AC3720" s="39"/>
    </row>
    <row r="3721" spans="1:29" ht="10.5" customHeight="1">
      <c r="A3721" s="25">
        <v>220631</v>
      </c>
      <c r="B3721" s="26" t="s">
        <v>4922</v>
      </c>
      <c r="C3721" s="27">
        <v>1</v>
      </c>
      <c r="D3721" s="27" t="s">
        <v>26</v>
      </c>
      <c r="E3721" s="28">
        <v>19136</v>
      </c>
      <c r="F3721" s="28">
        <v>19136</v>
      </c>
      <c r="G3721" s="28">
        <v>956.80000000000007</v>
      </c>
      <c r="H3721" s="28">
        <v>59.5</v>
      </c>
      <c r="I3721" s="28">
        <v>64</v>
      </c>
      <c r="J3721" s="29">
        <v>0.77110000000000001</v>
      </c>
      <c r="K3721" s="28">
        <v>59.5</v>
      </c>
      <c r="L3721" s="28">
        <v>64</v>
      </c>
      <c r="M3721" s="29">
        <f>C3721*J3721</f>
        <v>0.77110000000000001</v>
      </c>
      <c r="N3721" s="30">
        <v>0</v>
      </c>
      <c r="O3721" s="27">
        <v>84</v>
      </c>
      <c r="P3721" s="27">
        <v>8418</v>
      </c>
      <c r="Q3721" s="27" t="s">
        <v>4908</v>
      </c>
      <c r="R3721" s="31">
        <f>VLOOKUP(Q3721,[1]Страна!D$1:F$120,2,FALSE)</f>
        <v>0.05</v>
      </c>
      <c r="S3721" s="32" t="s">
        <v>47</v>
      </c>
      <c r="T3721" s="27" t="str">
        <f>VLOOKUP(S3721,[1]Страна!$A$2:$B$246,2,0)</f>
        <v>РОССИЯ</v>
      </c>
      <c r="W3721" s="34"/>
      <c r="X3721" s="35"/>
      <c r="Y3721" s="35"/>
      <c r="Z3721" s="36"/>
      <c r="AA3721" s="37"/>
      <c r="AB3721" s="38"/>
      <c r="AC3721" s="39"/>
    </row>
    <row r="3722" spans="1:29" ht="10.5" customHeight="1">
      <c r="A3722" s="25">
        <v>220632</v>
      </c>
      <c r="B3722" s="26" t="s">
        <v>4923</v>
      </c>
      <c r="C3722" s="27">
        <v>1</v>
      </c>
      <c r="D3722" s="27" t="s">
        <v>26</v>
      </c>
      <c r="E3722" s="28">
        <v>15575</v>
      </c>
      <c r="F3722" s="28">
        <v>15575</v>
      </c>
      <c r="G3722" s="28">
        <v>778.75</v>
      </c>
      <c r="H3722" s="28">
        <v>62</v>
      </c>
      <c r="I3722" s="28">
        <v>68</v>
      </c>
      <c r="J3722" s="29">
        <v>0.75075000000000003</v>
      </c>
      <c r="K3722" s="28">
        <v>62</v>
      </c>
      <c r="L3722" s="28">
        <v>68</v>
      </c>
      <c r="M3722" s="29">
        <f>C3722*J3722</f>
        <v>0.75075000000000003</v>
      </c>
      <c r="N3722" s="30">
        <v>4607144789240</v>
      </c>
      <c r="O3722" s="27">
        <v>85</v>
      </c>
      <c r="P3722" s="27">
        <v>8516</v>
      </c>
      <c r="Q3722" s="27" t="s">
        <v>79</v>
      </c>
      <c r="R3722" s="31">
        <f>VLOOKUP(Q3722,[1]Страна!D$1:F$120,2,FALSE)</f>
        <v>0.05</v>
      </c>
      <c r="S3722" s="32" t="s">
        <v>47</v>
      </c>
      <c r="T3722" s="27" t="str">
        <f>VLOOKUP(S3722,[1]Страна!$A$2:$B$246,2,0)</f>
        <v>РОССИЯ</v>
      </c>
      <c r="W3722" s="34"/>
      <c r="X3722" s="35"/>
      <c r="Y3722" s="35"/>
      <c r="Z3722" s="36"/>
      <c r="AA3722" s="37"/>
      <c r="AB3722" s="38"/>
      <c r="AC3722" s="39"/>
    </row>
    <row r="3723" spans="1:29" ht="10.5" customHeight="1">
      <c r="A3723" s="25">
        <v>239574</v>
      </c>
      <c r="B3723" s="26" t="s">
        <v>4924</v>
      </c>
      <c r="C3723" s="27">
        <v>1</v>
      </c>
      <c r="D3723" s="27" t="s">
        <v>26</v>
      </c>
      <c r="E3723" s="28">
        <v>14317</v>
      </c>
      <c r="F3723" s="28">
        <v>14317</v>
      </c>
      <c r="G3723" s="28">
        <v>715.85</v>
      </c>
      <c r="H3723" s="28">
        <v>75</v>
      </c>
      <c r="I3723" s="28">
        <v>80</v>
      </c>
      <c r="J3723" s="29">
        <v>0.67</v>
      </c>
      <c r="K3723" s="28">
        <v>75</v>
      </c>
      <c r="L3723" s="28">
        <v>80</v>
      </c>
      <c r="M3723" s="29">
        <v>0.67</v>
      </c>
      <c r="N3723" s="30">
        <v>0</v>
      </c>
      <c r="O3723" s="27">
        <v>85</v>
      </c>
      <c r="P3723" s="27">
        <v>8516</v>
      </c>
      <c r="Q3723" s="27" t="s">
        <v>79</v>
      </c>
      <c r="R3723" s="31">
        <f>VLOOKUP(Q3723,[1]Страна!D$1:F$120,2,FALSE)</f>
        <v>0.05</v>
      </c>
      <c r="S3723" s="32" t="s">
        <v>47</v>
      </c>
      <c r="T3723" s="27" t="str">
        <f>VLOOKUP(S3723,[1]Страна!$A$2:$B$246,2,0)</f>
        <v>РОССИЯ</v>
      </c>
      <c r="W3723" s="34"/>
      <c r="X3723" s="35"/>
      <c r="Y3723" s="35"/>
      <c r="Z3723" s="36"/>
      <c r="AA3723" s="37"/>
      <c r="AB3723" s="38"/>
      <c r="AC3723" s="39"/>
    </row>
    <row r="3724" spans="1:29" ht="10.5" customHeight="1">
      <c r="A3724" s="25">
        <v>220633</v>
      </c>
      <c r="B3724" s="26" t="s">
        <v>4925</v>
      </c>
      <c r="C3724" s="27">
        <v>1</v>
      </c>
      <c r="D3724" s="27" t="s">
        <v>26</v>
      </c>
      <c r="E3724" s="28">
        <v>22661</v>
      </c>
      <c r="F3724" s="28">
        <v>22661</v>
      </c>
      <c r="G3724" s="28">
        <v>1133.05</v>
      </c>
      <c r="H3724" s="28">
        <v>65.8</v>
      </c>
      <c r="I3724" s="28">
        <v>68</v>
      </c>
      <c r="J3724" s="29">
        <v>0.82593000000000005</v>
      </c>
      <c r="K3724" s="28">
        <v>65.8</v>
      </c>
      <c r="L3724" s="28">
        <v>68</v>
      </c>
      <c r="M3724" s="29">
        <f>C3724*J3724</f>
        <v>0.82593000000000005</v>
      </c>
      <c r="N3724" s="30">
        <v>0</v>
      </c>
      <c r="O3724" s="27">
        <v>84</v>
      </c>
      <c r="P3724" s="27">
        <v>8418</v>
      </c>
      <c r="Q3724" s="27" t="s">
        <v>79</v>
      </c>
      <c r="R3724" s="31">
        <f>VLOOKUP(Q3724,[1]Страна!D$1:F$120,2,FALSE)</f>
        <v>0.05</v>
      </c>
      <c r="S3724" s="32" t="s">
        <v>47</v>
      </c>
      <c r="T3724" s="27" t="str">
        <f>VLOOKUP(S3724,[1]Страна!$A$2:$B$246,2,0)</f>
        <v>РОССИЯ</v>
      </c>
      <c r="W3724" s="34"/>
      <c r="X3724" s="35"/>
      <c r="Y3724" s="35"/>
      <c r="Z3724" s="36"/>
      <c r="AA3724" s="37"/>
      <c r="AB3724" s="38"/>
      <c r="AC3724" s="39"/>
    </row>
    <row r="3725" spans="1:29" ht="10.5" customHeight="1">
      <c r="A3725" s="25">
        <v>220635</v>
      </c>
      <c r="B3725" s="26" t="s">
        <v>4926</v>
      </c>
      <c r="C3725" s="27">
        <v>1</v>
      </c>
      <c r="D3725" s="27" t="s">
        <v>26</v>
      </c>
      <c r="E3725" s="28">
        <v>24748</v>
      </c>
      <c r="F3725" s="28">
        <v>24748</v>
      </c>
      <c r="G3725" s="28">
        <v>1237.4000000000001</v>
      </c>
      <c r="H3725" s="28">
        <v>65.8</v>
      </c>
      <c r="I3725" s="28">
        <v>68</v>
      </c>
      <c r="J3725" s="29">
        <v>0.82593000000000005</v>
      </c>
      <c r="K3725" s="28">
        <v>65.8</v>
      </c>
      <c r="L3725" s="28">
        <v>68</v>
      </c>
      <c r="M3725" s="29">
        <f>C3725*J3725</f>
        <v>0.82593000000000005</v>
      </c>
      <c r="N3725" s="30">
        <v>0</v>
      </c>
      <c r="O3725" s="27">
        <v>84</v>
      </c>
      <c r="P3725" s="27">
        <v>8418</v>
      </c>
      <c r="Q3725" s="27" t="s">
        <v>79</v>
      </c>
      <c r="R3725" s="31">
        <f>VLOOKUP(Q3725,[1]Страна!D$1:F$120,2,FALSE)</f>
        <v>0.05</v>
      </c>
      <c r="S3725" s="32" t="s">
        <v>47</v>
      </c>
      <c r="T3725" s="27" t="str">
        <f>VLOOKUP(S3725,[1]Страна!$A$2:$B$246,2,0)</f>
        <v>РОССИЯ</v>
      </c>
      <c r="W3725" s="34"/>
      <c r="X3725" s="35"/>
      <c r="Y3725" s="35"/>
      <c r="Z3725" s="36"/>
      <c r="AA3725" s="37"/>
      <c r="AB3725" s="38"/>
      <c r="AC3725" s="39"/>
    </row>
    <row r="3726" spans="1:29" ht="10.5" customHeight="1">
      <c r="A3726" s="25">
        <v>220637</v>
      </c>
      <c r="B3726" s="26" t="s">
        <v>4927</v>
      </c>
      <c r="C3726" s="27">
        <v>1</v>
      </c>
      <c r="D3726" s="27" t="s">
        <v>26</v>
      </c>
      <c r="E3726" s="28">
        <v>18302</v>
      </c>
      <c r="F3726" s="28">
        <v>18302</v>
      </c>
      <c r="G3726" s="28">
        <v>915.1</v>
      </c>
      <c r="H3726" s="28">
        <v>61</v>
      </c>
      <c r="I3726" s="28">
        <v>67</v>
      </c>
      <c r="J3726" s="29">
        <v>0.83299999999999996</v>
      </c>
      <c r="K3726" s="28">
        <v>61</v>
      </c>
      <c r="L3726" s="28">
        <v>67</v>
      </c>
      <c r="M3726" s="29">
        <f>C3726*J3726</f>
        <v>0.83299999999999996</v>
      </c>
      <c r="N3726" s="30">
        <v>0</v>
      </c>
      <c r="O3726" s="27">
        <v>84</v>
      </c>
      <c r="P3726" s="27">
        <v>8418</v>
      </c>
      <c r="Q3726" s="27" t="s">
        <v>4908</v>
      </c>
      <c r="R3726" s="31">
        <f>VLOOKUP(Q3726,[1]Страна!D$1:F$120,2,FALSE)</f>
        <v>0.05</v>
      </c>
      <c r="S3726" s="32" t="s">
        <v>47</v>
      </c>
      <c r="T3726" s="27" t="str">
        <f>VLOOKUP(S3726,[1]Страна!$A$2:$B$246,2,0)</f>
        <v>РОССИЯ</v>
      </c>
      <c r="W3726" s="34"/>
      <c r="X3726" s="35"/>
      <c r="Y3726" s="35"/>
      <c r="Z3726" s="36"/>
      <c r="AA3726" s="37"/>
      <c r="AB3726" s="38"/>
      <c r="AC3726" s="39"/>
    </row>
    <row r="3727" spans="1:29" ht="10.5" customHeight="1">
      <c r="A3727" s="25">
        <v>220639</v>
      </c>
      <c r="B3727" s="26" t="s">
        <v>4928</v>
      </c>
      <c r="C3727" s="27">
        <v>1</v>
      </c>
      <c r="D3727" s="27" t="s">
        <v>26</v>
      </c>
      <c r="E3727" s="28">
        <v>20834</v>
      </c>
      <c r="F3727" s="28">
        <v>20834</v>
      </c>
      <c r="G3727" s="28">
        <v>1041.7</v>
      </c>
      <c r="H3727" s="28">
        <v>65.8</v>
      </c>
      <c r="I3727" s="28">
        <v>69</v>
      </c>
      <c r="J3727" s="29">
        <v>0.83979999999999999</v>
      </c>
      <c r="K3727" s="28">
        <v>65.8</v>
      </c>
      <c r="L3727" s="28">
        <v>69</v>
      </c>
      <c r="M3727" s="29">
        <f>C3727*J3727</f>
        <v>0.83979999999999999</v>
      </c>
      <c r="N3727" s="30">
        <v>0</v>
      </c>
      <c r="O3727" s="27">
        <v>84</v>
      </c>
      <c r="P3727" s="27">
        <v>8418</v>
      </c>
      <c r="Q3727" s="27" t="s">
        <v>79</v>
      </c>
      <c r="R3727" s="31">
        <f>VLOOKUP(Q3727,[1]Страна!D$1:F$120,2,FALSE)</f>
        <v>0.05</v>
      </c>
      <c r="S3727" s="32" t="s">
        <v>47</v>
      </c>
      <c r="T3727" s="27" t="str">
        <f>VLOOKUP(S3727,[1]Страна!$A$2:$B$246,2,0)</f>
        <v>РОССИЯ</v>
      </c>
      <c r="W3727" s="34"/>
      <c r="X3727" s="35"/>
      <c r="Y3727" s="35"/>
      <c r="Z3727" s="36"/>
      <c r="AA3727" s="37"/>
      <c r="AB3727" s="38"/>
      <c r="AC3727" s="39"/>
    </row>
    <row r="3728" spans="1:29" ht="10.5" customHeight="1">
      <c r="A3728" s="25">
        <v>220641</v>
      </c>
      <c r="B3728" s="26" t="s">
        <v>4929</v>
      </c>
      <c r="C3728" s="27">
        <v>1</v>
      </c>
      <c r="D3728" s="27" t="s">
        <v>26</v>
      </c>
      <c r="E3728" s="28">
        <v>17048</v>
      </c>
      <c r="F3728" s="28">
        <v>17048</v>
      </c>
      <c r="G3728" s="28">
        <v>852.40000000000009</v>
      </c>
      <c r="H3728" s="28">
        <v>66</v>
      </c>
      <c r="I3728" s="28">
        <v>68</v>
      </c>
      <c r="J3728" s="29">
        <v>0.81472</v>
      </c>
      <c r="K3728" s="28">
        <v>66</v>
      </c>
      <c r="L3728" s="28">
        <v>68</v>
      </c>
      <c r="M3728" s="29">
        <v>0.81472</v>
      </c>
      <c r="N3728" s="30" t="s">
        <v>4930</v>
      </c>
      <c r="O3728" s="27">
        <v>84</v>
      </c>
      <c r="P3728" s="27">
        <v>8418</v>
      </c>
      <c r="Q3728" s="27" t="s">
        <v>79</v>
      </c>
      <c r="R3728" s="31">
        <f>VLOOKUP(Q3728,[1]Страна!D$1:F$120,2,FALSE)</f>
        <v>0.05</v>
      </c>
      <c r="S3728" s="32" t="s">
        <v>47</v>
      </c>
      <c r="T3728" s="27" t="str">
        <f>VLOOKUP(S3728,[1]Страна!$A$2:$B$246,2,0)</f>
        <v>РОССИЯ</v>
      </c>
      <c r="W3728" s="34"/>
      <c r="X3728" s="35"/>
      <c r="Y3728" s="35"/>
      <c r="Z3728" s="36"/>
      <c r="AA3728" s="37"/>
      <c r="AB3728" s="38"/>
      <c r="AC3728" s="39"/>
    </row>
    <row r="3729" spans="1:29" ht="10.5" customHeight="1">
      <c r="A3729" s="25">
        <v>210490</v>
      </c>
      <c r="B3729" s="26" t="s">
        <v>4931</v>
      </c>
      <c r="C3729" s="27">
        <v>2</v>
      </c>
      <c r="D3729" s="27" t="s">
        <v>26</v>
      </c>
      <c r="E3729" s="28">
        <v>15226</v>
      </c>
      <c r="F3729" s="28">
        <v>30452</v>
      </c>
      <c r="G3729" s="28">
        <v>1522.6000000000001</v>
      </c>
      <c r="H3729" s="28">
        <v>62</v>
      </c>
      <c r="I3729" s="28">
        <v>69</v>
      </c>
      <c r="J3729" s="29">
        <v>0.8448</v>
      </c>
      <c r="K3729" s="28">
        <v>124</v>
      </c>
      <c r="L3729" s="28">
        <v>138</v>
      </c>
      <c r="M3729" s="29">
        <v>1.6896</v>
      </c>
      <c r="N3729" s="30" t="s">
        <v>4932</v>
      </c>
      <c r="O3729" s="27">
        <v>84</v>
      </c>
      <c r="P3729" s="27">
        <v>8418</v>
      </c>
      <c r="Q3729" s="27" t="s">
        <v>79</v>
      </c>
      <c r="R3729" s="31">
        <f>VLOOKUP(Q3729,[1]Страна!D$1:F$120,2,FALSE)</f>
        <v>0.05</v>
      </c>
      <c r="S3729" s="32" t="s">
        <v>47</v>
      </c>
      <c r="T3729" s="27" t="str">
        <f>VLOOKUP(S3729,[1]Страна!$A$2:$B$246,2,0)</f>
        <v>РОССИЯ</v>
      </c>
      <c r="W3729" s="34"/>
      <c r="X3729" s="35"/>
      <c r="Y3729" s="35"/>
      <c r="Z3729" s="36"/>
      <c r="AA3729" s="37"/>
      <c r="AB3729" s="38"/>
      <c r="AC3729" s="39"/>
    </row>
    <row r="3730" spans="1:29" ht="10.5" customHeight="1">
      <c r="A3730" s="25">
        <v>193992</v>
      </c>
      <c r="B3730" s="26" t="s">
        <v>4933</v>
      </c>
      <c r="C3730" s="27">
        <v>1</v>
      </c>
      <c r="D3730" s="27" t="s">
        <v>26</v>
      </c>
      <c r="E3730" s="28">
        <v>22300</v>
      </c>
      <c r="F3730" s="28">
        <v>22300</v>
      </c>
      <c r="G3730" s="28">
        <v>1115</v>
      </c>
      <c r="H3730" s="28">
        <v>66</v>
      </c>
      <c r="I3730" s="28">
        <v>69</v>
      </c>
      <c r="J3730" s="29">
        <v>0.92901599999999995</v>
      </c>
      <c r="K3730" s="28">
        <v>66</v>
      </c>
      <c r="L3730" s="28">
        <v>69</v>
      </c>
      <c r="M3730" s="29">
        <f>C3730*J3730</f>
        <v>0.92901599999999995</v>
      </c>
      <c r="N3730" s="30">
        <v>0</v>
      </c>
      <c r="O3730" s="27">
        <v>84</v>
      </c>
      <c r="P3730" s="27">
        <v>8418</v>
      </c>
      <c r="Q3730" s="27" t="s">
        <v>79</v>
      </c>
      <c r="R3730" s="31">
        <f>VLOOKUP(Q3730,[1]Страна!D$1:F$120,2,FALSE)</f>
        <v>0.05</v>
      </c>
      <c r="S3730" s="32" t="s">
        <v>47</v>
      </c>
      <c r="T3730" s="27" t="str">
        <f>VLOOKUP(S3730,[1]Страна!$A$2:$B$246,2,0)</f>
        <v>РОССИЯ</v>
      </c>
      <c r="W3730" s="40"/>
      <c r="X3730" s="35"/>
      <c r="Y3730" s="35"/>
      <c r="Z3730" s="36"/>
      <c r="AA3730" s="37"/>
      <c r="AB3730" s="38"/>
      <c r="AC3730" s="39"/>
    </row>
    <row r="3731" spans="1:29" ht="10.5" customHeight="1">
      <c r="A3731" s="25">
        <v>220642</v>
      </c>
      <c r="B3731" s="26" t="s">
        <v>4934</v>
      </c>
      <c r="C3731" s="27">
        <v>1</v>
      </c>
      <c r="D3731" s="27" t="s">
        <v>26</v>
      </c>
      <c r="E3731" s="28">
        <v>18678</v>
      </c>
      <c r="F3731" s="28">
        <v>18678</v>
      </c>
      <c r="G3731" s="28">
        <v>933.90000000000009</v>
      </c>
      <c r="H3731" s="28">
        <v>62</v>
      </c>
      <c r="I3731" s="28">
        <v>69</v>
      </c>
      <c r="J3731" s="29">
        <v>0.90610000000000002</v>
      </c>
      <c r="K3731" s="28">
        <v>62</v>
      </c>
      <c r="L3731" s="28">
        <v>69</v>
      </c>
      <c r="M3731" s="29">
        <v>0.90610000000000002</v>
      </c>
      <c r="N3731" s="30" t="s">
        <v>4935</v>
      </c>
      <c r="O3731" s="27">
        <v>84</v>
      </c>
      <c r="P3731" s="27">
        <v>8418</v>
      </c>
      <c r="Q3731" s="27" t="s">
        <v>79</v>
      </c>
      <c r="R3731" s="31">
        <v>0.05</v>
      </c>
      <c r="S3731" s="32" t="s">
        <v>47</v>
      </c>
      <c r="T3731" s="27" t="str">
        <f>VLOOKUP(S3731,[1]Страна!$A$2:$B$246,2,0)</f>
        <v>РОССИЯ</v>
      </c>
      <c r="W3731" s="34"/>
      <c r="X3731" s="35"/>
      <c r="Y3731" s="35"/>
      <c r="Z3731" s="36"/>
      <c r="AA3731" s="37"/>
      <c r="AB3731" s="38"/>
      <c r="AC3731" s="39"/>
    </row>
    <row r="3732" spans="1:29" ht="10.5" customHeight="1">
      <c r="A3732" s="25">
        <v>164922</v>
      </c>
      <c r="B3732" s="26" t="s">
        <v>4936</v>
      </c>
      <c r="C3732" s="27">
        <v>1</v>
      </c>
      <c r="D3732" s="27" t="s">
        <v>26</v>
      </c>
      <c r="E3732" s="28">
        <v>20868</v>
      </c>
      <c r="F3732" s="28">
        <v>20868</v>
      </c>
      <c r="G3732" s="28">
        <v>1043.4000000000001</v>
      </c>
      <c r="H3732" s="28">
        <v>60</v>
      </c>
      <c r="I3732" s="28">
        <v>63</v>
      </c>
      <c r="J3732" s="29">
        <v>0.78335999999999995</v>
      </c>
      <c r="K3732" s="28">
        <v>60</v>
      </c>
      <c r="L3732" s="28">
        <v>63</v>
      </c>
      <c r="M3732" s="29">
        <f t="shared" ref="M3732:M3738" si="258">C3732*J3732</f>
        <v>0.78335999999999995</v>
      </c>
      <c r="N3732" s="30">
        <v>0</v>
      </c>
      <c r="O3732" s="27">
        <v>84</v>
      </c>
      <c r="P3732" s="27">
        <v>8418</v>
      </c>
      <c r="Q3732" s="27" t="s">
        <v>79</v>
      </c>
      <c r="R3732" s="31">
        <f>VLOOKUP(Q3732,[1]Страна!D$1:F$120,2,FALSE)</f>
        <v>0.05</v>
      </c>
      <c r="S3732" s="32" t="s">
        <v>47</v>
      </c>
      <c r="T3732" s="27" t="str">
        <f>VLOOKUP(S3732,[1]Страна!$A$2:$B$246,2,0)</f>
        <v>РОССИЯ</v>
      </c>
      <c r="W3732" s="34"/>
      <c r="X3732" s="35"/>
      <c r="Y3732" s="35"/>
      <c r="Z3732" s="36"/>
      <c r="AA3732" s="37"/>
      <c r="AB3732" s="38"/>
      <c r="AC3732" s="39"/>
    </row>
    <row r="3733" spans="1:29" ht="10.5" customHeight="1">
      <c r="A3733" s="25" t="s">
        <v>4937</v>
      </c>
      <c r="B3733" s="26" t="s">
        <v>4938</v>
      </c>
      <c r="C3733" s="27">
        <v>5</v>
      </c>
      <c r="D3733" s="27" t="s">
        <v>26</v>
      </c>
      <c r="E3733" s="28">
        <v>2040</v>
      </c>
      <c r="F3733" s="28">
        <v>10200</v>
      </c>
      <c r="G3733" s="28">
        <v>510</v>
      </c>
      <c r="H3733" s="28">
        <v>66</v>
      </c>
      <c r="I3733" s="28">
        <v>70</v>
      </c>
      <c r="J3733" s="29">
        <v>0.83538000000000001</v>
      </c>
      <c r="K3733" s="28">
        <v>330</v>
      </c>
      <c r="L3733" s="28">
        <v>350</v>
      </c>
      <c r="M3733" s="29">
        <f t="shared" si="258"/>
        <v>4.1768999999999998</v>
      </c>
      <c r="N3733" s="30" t="e">
        <v>#N/A</v>
      </c>
      <c r="O3733" s="27">
        <v>84</v>
      </c>
      <c r="P3733" s="27">
        <v>8418</v>
      </c>
      <c r="Q3733" s="27" t="s">
        <v>79</v>
      </c>
      <c r="R3733" s="31">
        <f>VLOOKUP(Q3733,[1]Страна!D$1:F$120,2,FALSE)</f>
        <v>0.05</v>
      </c>
      <c r="S3733" s="32" t="s">
        <v>47</v>
      </c>
      <c r="T3733" s="27" t="str">
        <f>VLOOKUP(S3733,[1]Страна!$A$2:$B$246,2,0)</f>
        <v>РОССИЯ</v>
      </c>
      <c r="W3733" s="40"/>
      <c r="X3733" s="35"/>
      <c r="Y3733" s="35"/>
      <c r="Z3733" s="36"/>
      <c r="AA3733" s="37"/>
      <c r="AB3733" s="38"/>
      <c r="AC3733" s="39"/>
    </row>
    <row r="3734" spans="1:29" ht="10.5" customHeight="1">
      <c r="A3734" s="25">
        <v>193993</v>
      </c>
      <c r="B3734" s="26" t="s">
        <v>4939</v>
      </c>
      <c r="C3734" s="27">
        <v>2</v>
      </c>
      <c r="D3734" s="27" t="s">
        <v>26</v>
      </c>
      <c r="E3734" s="28">
        <v>19295</v>
      </c>
      <c r="F3734" s="28">
        <v>38590</v>
      </c>
      <c r="G3734" s="28">
        <v>1929.5</v>
      </c>
      <c r="H3734" s="28">
        <v>66</v>
      </c>
      <c r="I3734" s="28">
        <v>69</v>
      </c>
      <c r="J3734" s="29">
        <v>0.83538000000000001</v>
      </c>
      <c r="K3734" s="28">
        <v>132</v>
      </c>
      <c r="L3734" s="28">
        <v>138</v>
      </c>
      <c r="M3734" s="29">
        <f t="shared" si="258"/>
        <v>1.67076</v>
      </c>
      <c r="N3734" s="30">
        <v>0</v>
      </c>
      <c r="O3734" s="27">
        <v>84</v>
      </c>
      <c r="P3734" s="27">
        <v>8418</v>
      </c>
      <c r="Q3734" s="27" t="s">
        <v>79</v>
      </c>
      <c r="R3734" s="31">
        <f>VLOOKUP(Q3734,[1]Страна!D$1:F$120,2,FALSE)</f>
        <v>0.05</v>
      </c>
      <c r="S3734" s="32" t="s">
        <v>47</v>
      </c>
      <c r="T3734" s="27" t="str">
        <f>VLOOKUP(S3734,[1]Страна!$A$2:$B$246,2,0)</f>
        <v>РОССИЯ</v>
      </c>
      <c r="W3734" s="34"/>
      <c r="X3734" s="35"/>
      <c r="Y3734" s="35"/>
      <c r="Z3734" s="36"/>
      <c r="AA3734" s="37"/>
      <c r="AB3734" s="38"/>
      <c r="AC3734" s="39"/>
    </row>
    <row r="3735" spans="1:29" ht="10.5" customHeight="1">
      <c r="A3735" s="25">
        <v>164919</v>
      </c>
      <c r="B3735" s="26" t="s">
        <v>4940</v>
      </c>
      <c r="C3735" s="27">
        <v>1</v>
      </c>
      <c r="D3735" s="27" t="s">
        <v>1009</v>
      </c>
      <c r="E3735" s="28">
        <v>22211</v>
      </c>
      <c r="F3735" s="28">
        <v>22211</v>
      </c>
      <c r="G3735" s="28">
        <v>1110.55</v>
      </c>
      <c r="H3735" s="28">
        <v>66</v>
      </c>
      <c r="I3735" s="28">
        <v>69</v>
      </c>
      <c r="J3735" s="29">
        <v>0.82687999999999995</v>
      </c>
      <c r="K3735" s="28">
        <v>66</v>
      </c>
      <c r="L3735" s="28">
        <v>69</v>
      </c>
      <c r="M3735" s="29">
        <f t="shared" si="258"/>
        <v>0.82687999999999995</v>
      </c>
      <c r="N3735" s="30">
        <v>0</v>
      </c>
      <c r="O3735" s="27">
        <v>84</v>
      </c>
      <c r="P3735" s="27">
        <v>8418</v>
      </c>
      <c r="Q3735" s="27" t="s">
        <v>79</v>
      </c>
      <c r="R3735" s="31">
        <f>VLOOKUP(Q3735,[1]Страна!D$1:F$120,2,FALSE)</f>
        <v>0.05</v>
      </c>
      <c r="S3735" s="32" t="s">
        <v>47</v>
      </c>
      <c r="T3735" s="27" t="str">
        <f>VLOOKUP(S3735,[1]Страна!$A$2:$B$246,2,0)</f>
        <v>РОССИЯ</v>
      </c>
      <c r="W3735" s="34"/>
      <c r="X3735" s="35"/>
      <c r="Y3735" s="35"/>
      <c r="Z3735" s="36"/>
      <c r="AA3735" s="37"/>
      <c r="AB3735" s="38"/>
      <c r="AC3735" s="39"/>
    </row>
    <row r="3736" spans="1:29" ht="10.5" customHeight="1">
      <c r="A3736" s="25" t="s">
        <v>4941</v>
      </c>
      <c r="B3736" s="26" t="s">
        <v>4942</v>
      </c>
      <c r="C3736" s="27">
        <v>1</v>
      </c>
      <c r="D3736" s="27" t="s">
        <v>26</v>
      </c>
      <c r="E3736" s="28">
        <v>21543</v>
      </c>
      <c r="F3736" s="28">
        <v>21543</v>
      </c>
      <c r="G3736" s="28">
        <v>1077.1500000000001</v>
      </c>
      <c r="H3736" s="28">
        <v>66</v>
      </c>
      <c r="I3736" s="28">
        <v>71</v>
      </c>
      <c r="J3736" s="29">
        <v>0.84823199999999999</v>
      </c>
      <c r="K3736" s="28">
        <v>66</v>
      </c>
      <c r="L3736" s="28">
        <v>71</v>
      </c>
      <c r="M3736" s="29">
        <f t="shared" si="258"/>
        <v>0.84823199999999999</v>
      </c>
      <c r="N3736" s="30" t="e">
        <v>#N/A</v>
      </c>
      <c r="O3736" s="27">
        <v>84</v>
      </c>
      <c r="P3736" s="27">
        <v>8418</v>
      </c>
      <c r="Q3736" s="27" t="s">
        <v>79</v>
      </c>
      <c r="R3736" s="31">
        <f>VLOOKUP(Q3736,[1]Страна!D$1:F$120,2,FALSE)</f>
        <v>0.05</v>
      </c>
      <c r="S3736" s="32" t="s">
        <v>47</v>
      </c>
      <c r="T3736" s="27" t="str">
        <f>VLOOKUP(S3736,[1]Страна!$A$2:$B$246,2,0)</f>
        <v>РОССИЯ</v>
      </c>
      <c r="W3736" s="34"/>
      <c r="X3736" s="35"/>
      <c r="Y3736" s="35"/>
      <c r="Z3736" s="36"/>
      <c r="AA3736" s="37"/>
      <c r="AB3736" s="38"/>
      <c r="AC3736" s="39"/>
    </row>
    <row r="3737" spans="1:29" ht="10.5" customHeight="1">
      <c r="A3737" s="25">
        <v>133608</v>
      </c>
      <c r="B3737" s="26" t="s">
        <v>4943</v>
      </c>
      <c r="C3737" s="27">
        <v>1</v>
      </c>
      <c r="D3737" s="27" t="s">
        <v>26</v>
      </c>
      <c r="E3737" s="28">
        <v>21395</v>
      </c>
      <c r="F3737" s="28">
        <v>21395</v>
      </c>
      <c r="G3737" s="28">
        <v>1069.75</v>
      </c>
      <c r="H3737" s="28">
        <v>66</v>
      </c>
      <c r="I3737" s="28">
        <v>69</v>
      </c>
      <c r="J3737" s="29">
        <v>0.84823199999999999</v>
      </c>
      <c r="K3737" s="28">
        <v>66</v>
      </c>
      <c r="L3737" s="28">
        <v>69</v>
      </c>
      <c r="M3737" s="29">
        <f t="shared" si="258"/>
        <v>0.84823199999999999</v>
      </c>
      <c r="N3737" s="30">
        <v>0</v>
      </c>
      <c r="O3737" s="27">
        <v>84</v>
      </c>
      <c r="P3737" s="27">
        <v>8418</v>
      </c>
      <c r="Q3737" s="27" t="s">
        <v>79</v>
      </c>
      <c r="R3737" s="31">
        <f>VLOOKUP(Q3737,[1]Страна!D$1:F$120,2,FALSE)</f>
        <v>0.05</v>
      </c>
      <c r="S3737" s="32" t="s">
        <v>47</v>
      </c>
      <c r="T3737" s="27" t="str">
        <f>VLOOKUP(S3737,[1]Страна!$A$2:$B$246,2,0)</f>
        <v>РОССИЯ</v>
      </c>
      <c r="W3737" s="34"/>
      <c r="X3737" s="35"/>
      <c r="Y3737" s="35"/>
      <c r="Z3737" s="36"/>
      <c r="AA3737" s="37"/>
      <c r="AB3737" s="38"/>
      <c r="AC3737" s="39"/>
    </row>
    <row r="3738" spans="1:29" ht="10.5" customHeight="1">
      <c r="A3738" s="25" t="s">
        <v>4944</v>
      </c>
      <c r="B3738" s="26" t="s">
        <v>4945</v>
      </c>
      <c r="C3738" s="27">
        <v>6</v>
      </c>
      <c r="D3738" s="27" t="s">
        <v>26</v>
      </c>
      <c r="E3738" s="28">
        <v>22718</v>
      </c>
      <c r="F3738" s="28">
        <v>136308</v>
      </c>
      <c r="G3738" s="28">
        <v>6815.4000000000005</v>
      </c>
      <c r="H3738" s="28">
        <v>66</v>
      </c>
      <c r="I3738" s="28">
        <v>70</v>
      </c>
      <c r="J3738" s="29">
        <v>0.75600000000000001</v>
      </c>
      <c r="K3738" s="28">
        <v>396</v>
      </c>
      <c r="L3738" s="28">
        <v>420</v>
      </c>
      <c r="M3738" s="29">
        <f t="shared" si="258"/>
        <v>4.5359999999999996</v>
      </c>
      <c r="N3738" s="30" t="e">
        <v>#N/A</v>
      </c>
      <c r="O3738" s="27">
        <v>84</v>
      </c>
      <c r="P3738" s="27">
        <v>8418</v>
      </c>
      <c r="Q3738" s="27" t="s">
        <v>79</v>
      </c>
      <c r="R3738" s="31">
        <f>VLOOKUP(Q3738,[1]Страна!D$1:F$120,2,FALSE)</f>
        <v>0.05</v>
      </c>
      <c r="S3738" s="32" t="s">
        <v>47</v>
      </c>
      <c r="T3738" s="27" t="str">
        <f>VLOOKUP(S3738,[1]Страна!$A$2:$B$246,2,0)</f>
        <v>РОССИЯ</v>
      </c>
      <c r="W3738" s="34"/>
      <c r="X3738" s="35"/>
      <c r="Y3738" s="35"/>
      <c r="Z3738" s="36"/>
      <c r="AA3738" s="37"/>
      <c r="AB3738" s="38"/>
      <c r="AC3738" s="39"/>
    </row>
    <row r="3739" spans="1:29" ht="10.5" customHeight="1">
      <c r="A3739" s="25">
        <v>238514</v>
      </c>
      <c r="B3739" s="26" t="s">
        <v>4946</v>
      </c>
      <c r="C3739" s="27">
        <v>1</v>
      </c>
      <c r="D3739" s="27" t="s">
        <v>26</v>
      </c>
      <c r="E3739" s="28">
        <v>10752</v>
      </c>
      <c r="F3739" s="28">
        <v>10752</v>
      </c>
      <c r="G3739" s="28">
        <v>537.6</v>
      </c>
      <c r="H3739" s="28">
        <v>47</v>
      </c>
      <c r="I3739" s="28">
        <v>51</v>
      </c>
      <c r="J3739" s="29">
        <v>0.58299999999999996</v>
      </c>
      <c r="K3739" s="28">
        <v>47</v>
      </c>
      <c r="L3739" s="28">
        <v>51</v>
      </c>
      <c r="M3739" s="29">
        <v>0.58299999999999996</v>
      </c>
      <c r="N3739" s="30" t="s">
        <v>4947</v>
      </c>
      <c r="O3739" s="27">
        <v>84</v>
      </c>
      <c r="P3739" s="27">
        <v>8418</v>
      </c>
      <c r="Q3739" s="27" t="s">
        <v>79</v>
      </c>
      <c r="R3739" s="31">
        <v>0.05</v>
      </c>
      <c r="S3739" s="32" t="s">
        <v>47</v>
      </c>
      <c r="T3739" s="27" t="str">
        <f>VLOOKUP(S3739,[1]Страна!$A$2:$B$246,2,0)</f>
        <v>РОССИЯ</v>
      </c>
      <c r="W3739" s="34"/>
      <c r="X3739" s="35"/>
      <c r="Y3739" s="35"/>
      <c r="Z3739" s="36"/>
      <c r="AA3739" s="37"/>
      <c r="AB3739" s="38"/>
      <c r="AC3739" s="39"/>
    </row>
    <row r="3740" spans="1:29" ht="10.5" customHeight="1">
      <c r="A3740" s="25">
        <v>219512</v>
      </c>
      <c r="B3740" s="26" t="s">
        <v>4948</v>
      </c>
      <c r="C3740" s="27">
        <v>1</v>
      </c>
      <c r="D3740" s="27" t="s">
        <v>26</v>
      </c>
      <c r="E3740" s="28">
        <v>14620</v>
      </c>
      <c r="F3740" s="28">
        <v>14620</v>
      </c>
      <c r="G3740" s="28">
        <v>731</v>
      </c>
      <c r="H3740" s="28">
        <v>60</v>
      </c>
      <c r="I3740" s="28">
        <v>66</v>
      </c>
      <c r="J3740" s="29">
        <v>0.83538000000000001</v>
      </c>
      <c r="K3740" s="28">
        <v>60</v>
      </c>
      <c r="L3740" s="28">
        <v>66</v>
      </c>
      <c r="M3740" s="29">
        <f>C3740*J3740</f>
        <v>0.83538000000000001</v>
      </c>
      <c r="N3740" s="30">
        <v>0</v>
      </c>
      <c r="O3740" s="27">
        <v>84</v>
      </c>
      <c r="P3740" s="27">
        <v>8418</v>
      </c>
      <c r="Q3740" s="27" t="s">
        <v>4908</v>
      </c>
      <c r="R3740" s="31">
        <f>VLOOKUP(Q3740,[1]Страна!D$1:F$120,2,FALSE)</f>
        <v>0.05</v>
      </c>
      <c r="S3740" s="32" t="s">
        <v>47</v>
      </c>
      <c r="T3740" s="27" t="str">
        <f>VLOOKUP(S3740,[1]Страна!$A$2:$B$246,2,0)</f>
        <v>РОССИЯ</v>
      </c>
      <c r="W3740" s="34"/>
      <c r="X3740" s="35"/>
      <c r="Y3740" s="35"/>
      <c r="Z3740" s="36"/>
      <c r="AA3740" s="37"/>
      <c r="AB3740" s="38"/>
      <c r="AC3740" s="39"/>
    </row>
    <row r="3741" spans="1:29" ht="10.5" customHeight="1">
      <c r="A3741" s="25">
        <v>220648</v>
      </c>
      <c r="B3741" s="26" t="s">
        <v>4949</v>
      </c>
      <c r="C3741" s="27">
        <v>1</v>
      </c>
      <c r="D3741" s="27" t="s">
        <v>26</v>
      </c>
      <c r="E3741" s="28">
        <v>13616</v>
      </c>
      <c r="F3741" s="28">
        <v>13616</v>
      </c>
      <c r="G3741" s="28">
        <v>680.80000000000007</v>
      </c>
      <c r="H3741" s="28">
        <v>60</v>
      </c>
      <c r="I3741" s="28">
        <v>65</v>
      </c>
      <c r="J3741" s="29">
        <v>0.81399999999999995</v>
      </c>
      <c r="K3741" s="28">
        <v>60</v>
      </c>
      <c r="L3741" s="28">
        <v>65</v>
      </c>
      <c r="M3741" s="29">
        <v>0.81399999999999995</v>
      </c>
      <c r="N3741" s="30" t="s">
        <v>4950</v>
      </c>
      <c r="O3741" s="27">
        <v>84</v>
      </c>
      <c r="P3741" s="27">
        <v>8418</v>
      </c>
      <c r="Q3741" s="27" t="s">
        <v>79</v>
      </c>
      <c r="R3741" s="31">
        <f>VLOOKUP(Q3741,[1]Страна!D$1:F$120,2,FALSE)</f>
        <v>0.05</v>
      </c>
      <c r="S3741" s="32" t="s">
        <v>47</v>
      </c>
      <c r="T3741" s="27" t="str">
        <f>VLOOKUP(S3741,[1]Страна!$A$2:$B$246,2,0)</f>
        <v>РОССИЯ</v>
      </c>
      <c r="W3741" s="40"/>
      <c r="X3741" s="35"/>
      <c r="Y3741" s="35"/>
      <c r="Z3741" s="36"/>
      <c r="AA3741" s="37"/>
      <c r="AB3741" s="38"/>
      <c r="AC3741" s="39"/>
    </row>
    <row r="3742" spans="1:29" ht="10.5" customHeight="1">
      <c r="A3742" s="25">
        <v>220651</v>
      </c>
      <c r="B3742" s="26" t="s">
        <v>4951</v>
      </c>
      <c r="C3742" s="27">
        <v>1</v>
      </c>
      <c r="D3742" s="27" t="s">
        <v>26</v>
      </c>
      <c r="E3742" s="28">
        <v>14106</v>
      </c>
      <c r="F3742" s="28">
        <v>14106</v>
      </c>
      <c r="G3742" s="28">
        <v>705.30000000000007</v>
      </c>
      <c r="H3742" s="28">
        <v>44</v>
      </c>
      <c r="I3742" s="28">
        <v>65</v>
      </c>
      <c r="J3742" s="29">
        <v>0.878</v>
      </c>
      <c r="K3742" s="28">
        <v>44</v>
      </c>
      <c r="L3742" s="28">
        <v>65</v>
      </c>
      <c r="M3742" s="29">
        <v>0.878</v>
      </c>
      <c r="N3742" s="30" t="s">
        <v>4952</v>
      </c>
      <c r="O3742" s="27">
        <v>84</v>
      </c>
      <c r="P3742" s="27">
        <v>8418</v>
      </c>
      <c r="Q3742" s="27" t="s">
        <v>60</v>
      </c>
      <c r="R3742" s="31">
        <f>VLOOKUP(Q3742,[1]Страна!D$1:F$120,2,FALSE)</f>
        <v>0.05</v>
      </c>
      <c r="S3742" s="32" t="s">
        <v>47</v>
      </c>
      <c r="T3742" s="27" t="str">
        <f>VLOOKUP(S3742,[1]Страна!$A$2:$B$246,2,0)</f>
        <v>РОССИЯ</v>
      </c>
      <c r="W3742" s="34"/>
      <c r="X3742" s="35"/>
      <c r="Y3742" s="35"/>
      <c r="Z3742" s="36"/>
      <c r="AA3742" s="37"/>
      <c r="AB3742" s="38"/>
      <c r="AC3742" s="39"/>
    </row>
    <row r="3743" spans="1:29" ht="10.5" customHeight="1">
      <c r="A3743" s="25">
        <v>137850</v>
      </c>
      <c r="B3743" s="26" t="s">
        <v>4953</v>
      </c>
      <c r="C3743" s="27">
        <v>1</v>
      </c>
      <c r="D3743" s="27" t="s">
        <v>26</v>
      </c>
      <c r="E3743" s="28">
        <v>17051</v>
      </c>
      <c r="F3743" s="28">
        <v>17051</v>
      </c>
      <c r="G3743" s="28">
        <v>852.55000000000007</v>
      </c>
      <c r="H3743" s="28">
        <v>63</v>
      </c>
      <c r="I3743" s="28">
        <v>66</v>
      </c>
      <c r="J3743" s="29">
        <v>0.900864</v>
      </c>
      <c r="K3743" s="28">
        <v>63</v>
      </c>
      <c r="L3743" s="28">
        <v>66</v>
      </c>
      <c r="M3743" s="29">
        <f>C3743*J3743</f>
        <v>0.900864</v>
      </c>
      <c r="N3743" s="30">
        <v>0</v>
      </c>
      <c r="O3743" s="27">
        <v>84</v>
      </c>
      <c r="P3743" s="27">
        <v>8418</v>
      </c>
      <c r="Q3743" s="27" t="s">
        <v>60</v>
      </c>
      <c r="R3743" s="31">
        <f>VLOOKUP(Q3743,[1]Страна!D$1:F$120,2,FALSE)</f>
        <v>0.05</v>
      </c>
      <c r="S3743" s="32" t="s">
        <v>47</v>
      </c>
      <c r="T3743" s="27" t="str">
        <f>VLOOKUP(S3743,[1]Страна!$A$2:$B$246,2,0)</f>
        <v>РОССИЯ</v>
      </c>
      <c r="W3743" s="34"/>
      <c r="X3743" s="35"/>
      <c r="Y3743" s="35"/>
      <c r="Z3743" s="36"/>
      <c r="AA3743" s="37"/>
      <c r="AB3743" s="38"/>
      <c r="AC3743" s="39"/>
    </row>
    <row r="3744" spans="1:29" ht="10.5" customHeight="1">
      <c r="A3744" s="25">
        <v>193994</v>
      </c>
      <c r="B3744" s="26" t="s">
        <v>4954</v>
      </c>
      <c r="C3744" s="27">
        <v>2</v>
      </c>
      <c r="D3744" s="27" t="s">
        <v>26</v>
      </c>
      <c r="E3744" s="28">
        <v>17861</v>
      </c>
      <c r="F3744" s="28">
        <v>35722</v>
      </c>
      <c r="G3744" s="28">
        <v>1786.1000000000001</v>
      </c>
      <c r="H3744" s="28">
        <v>63</v>
      </c>
      <c r="I3744" s="28">
        <v>66</v>
      </c>
      <c r="J3744" s="29">
        <v>0.83979999999999999</v>
      </c>
      <c r="K3744" s="28">
        <v>126</v>
      </c>
      <c r="L3744" s="28">
        <v>132</v>
      </c>
      <c r="M3744" s="29">
        <f>C3744*J3744</f>
        <v>1.6796</v>
      </c>
      <c r="N3744" s="30">
        <v>0</v>
      </c>
      <c r="O3744" s="27">
        <v>84</v>
      </c>
      <c r="P3744" s="27">
        <v>8418</v>
      </c>
      <c r="Q3744" s="27" t="s">
        <v>79</v>
      </c>
      <c r="R3744" s="31">
        <f>VLOOKUP(Q3744,[1]Страна!D$1:F$120,2,FALSE)</f>
        <v>0.05</v>
      </c>
      <c r="S3744" s="32" t="s">
        <v>47</v>
      </c>
      <c r="T3744" s="27" t="str">
        <f>VLOOKUP(S3744,[1]Страна!$A$2:$B$246,2,0)</f>
        <v>РОССИЯ</v>
      </c>
      <c r="W3744" s="34"/>
      <c r="X3744" s="35"/>
      <c r="Y3744" s="35"/>
      <c r="Z3744" s="36"/>
      <c r="AA3744" s="37"/>
      <c r="AB3744" s="38"/>
      <c r="AC3744" s="39"/>
    </row>
    <row r="3745" spans="1:29" ht="10.5" customHeight="1">
      <c r="A3745" s="25" t="s">
        <v>4955</v>
      </c>
      <c r="B3745" s="26" t="s">
        <v>4956</v>
      </c>
      <c r="C3745" s="27">
        <v>24</v>
      </c>
      <c r="D3745" s="27" t="s">
        <v>26</v>
      </c>
      <c r="E3745" s="28"/>
      <c r="F3745" s="28"/>
      <c r="G3745" s="28"/>
      <c r="H3745" s="28">
        <v>80</v>
      </c>
      <c r="I3745" s="28">
        <v>94</v>
      </c>
      <c r="J3745" s="29">
        <v>0.971916</v>
      </c>
      <c r="K3745" s="28"/>
      <c r="L3745" s="28"/>
      <c r="M3745" s="29"/>
      <c r="N3745" s="30"/>
      <c r="O3745" s="27"/>
      <c r="P3745" s="27"/>
      <c r="Q3745" s="27" t="s">
        <v>60</v>
      </c>
      <c r="R3745" s="31">
        <f>VLOOKUP(Q3745,[1]Страна!D$1:F$120,2,FALSE)</f>
        <v>0.05</v>
      </c>
      <c r="S3745" s="32" t="s">
        <v>47</v>
      </c>
      <c r="T3745" s="27" t="str">
        <f>VLOOKUP(S3745,[1]Страна!$A$2:$B$246,2,0)</f>
        <v>РОССИЯ</v>
      </c>
      <c r="W3745" s="34"/>
      <c r="X3745" s="35"/>
      <c r="Y3745" s="35"/>
      <c r="Z3745" s="36"/>
      <c r="AA3745" s="37"/>
      <c r="AB3745" s="38"/>
      <c r="AC3745" s="39"/>
    </row>
    <row r="3746" spans="1:29" ht="10.5" customHeight="1">
      <c r="A3746" s="25" t="s">
        <v>4957</v>
      </c>
      <c r="B3746" s="26" t="s">
        <v>4958</v>
      </c>
      <c r="C3746" s="27">
        <v>17</v>
      </c>
      <c r="D3746" s="27" t="s">
        <v>26</v>
      </c>
      <c r="E3746" s="28"/>
      <c r="F3746" s="28"/>
      <c r="G3746" s="28"/>
      <c r="H3746" s="28">
        <v>80</v>
      </c>
      <c r="I3746" s="28">
        <v>94</v>
      </c>
      <c r="J3746" s="29">
        <v>0.971916</v>
      </c>
      <c r="K3746" s="28"/>
      <c r="L3746" s="28"/>
      <c r="M3746" s="29"/>
      <c r="N3746" s="30"/>
      <c r="O3746" s="27"/>
      <c r="P3746" s="27"/>
      <c r="Q3746" s="27" t="s">
        <v>60</v>
      </c>
      <c r="R3746" s="31">
        <f>VLOOKUP(Q3746,[1]Страна!D$1:F$120,2,FALSE)</f>
        <v>0.05</v>
      </c>
      <c r="S3746" s="32" t="s">
        <v>47</v>
      </c>
      <c r="T3746" s="27" t="str">
        <f>VLOOKUP(S3746,[1]Страна!$A$2:$B$246,2,0)</f>
        <v>РОССИЯ</v>
      </c>
      <c r="W3746" s="34"/>
      <c r="X3746" s="35"/>
      <c r="Y3746" s="35"/>
      <c r="Z3746" s="36"/>
      <c r="AA3746" s="37"/>
      <c r="AB3746" s="38"/>
      <c r="AC3746" s="39"/>
    </row>
    <row r="3747" spans="1:29" ht="10.5" customHeight="1">
      <c r="A3747" s="25" t="s">
        <v>4959</v>
      </c>
      <c r="B3747" s="26" t="s">
        <v>4960</v>
      </c>
      <c r="C3747" s="27">
        <v>12</v>
      </c>
      <c r="D3747" s="27" t="s">
        <v>26</v>
      </c>
      <c r="E3747" s="28"/>
      <c r="F3747" s="28"/>
      <c r="G3747" s="28"/>
      <c r="H3747" s="28">
        <v>83</v>
      </c>
      <c r="I3747" s="28">
        <v>88</v>
      </c>
      <c r="J3747" s="29">
        <v>0.971916</v>
      </c>
      <c r="K3747" s="28"/>
      <c r="L3747" s="28"/>
      <c r="M3747" s="29"/>
      <c r="N3747" s="30"/>
      <c r="O3747" s="27"/>
      <c r="P3747" s="27"/>
      <c r="Q3747" s="27" t="s">
        <v>60</v>
      </c>
      <c r="R3747" s="31">
        <f>VLOOKUP(Q3747,[1]Страна!D$1:F$120,2,FALSE)</f>
        <v>0.05</v>
      </c>
      <c r="S3747" s="32" t="s">
        <v>47</v>
      </c>
      <c r="T3747" s="27" t="str">
        <f>VLOOKUP(S3747,[1]Страна!$A$2:$B$246,2,0)</f>
        <v>РОССИЯ</v>
      </c>
      <c r="W3747" s="34"/>
      <c r="X3747" s="35"/>
      <c r="Y3747" s="35"/>
      <c r="Z3747" s="36"/>
      <c r="AA3747" s="37"/>
      <c r="AB3747" s="38"/>
      <c r="AC3747" s="39"/>
    </row>
    <row r="3748" spans="1:29" ht="10.5" customHeight="1">
      <c r="A3748" s="25" t="s">
        <v>4961</v>
      </c>
      <c r="B3748" s="26" t="s">
        <v>4962</v>
      </c>
      <c r="C3748" s="27">
        <v>12</v>
      </c>
      <c r="D3748" s="27" t="s">
        <v>26</v>
      </c>
      <c r="E3748" s="28"/>
      <c r="F3748" s="28"/>
      <c r="G3748" s="28"/>
      <c r="H3748" s="28">
        <v>83</v>
      </c>
      <c r="I3748" s="28">
        <v>91</v>
      </c>
      <c r="J3748" s="29">
        <v>0.971916</v>
      </c>
      <c r="K3748" s="28"/>
      <c r="L3748" s="28"/>
      <c r="M3748" s="29"/>
      <c r="N3748" s="30"/>
      <c r="O3748" s="27"/>
      <c r="P3748" s="27"/>
      <c r="Q3748" s="27" t="s">
        <v>60</v>
      </c>
      <c r="R3748" s="31">
        <f>VLOOKUP(Q3748,[1]Страна!D$1:F$120,2,FALSE)</f>
        <v>0.05</v>
      </c>
      <c r="S3748" s="32" t="s">
        <v>47</v>
      </c>
      <c r="T3748" s="27" t="str">
        <f>VLOOKUP(S3748,[1]Страна!$A$2:$B$246,2,0)</f>
        <v>РОССИЯ</v>
      </c>
      <c r="W3748" s="34"/>
      <c r="X3748" s="35"/>
      <c r="Y3748" s="35"/>
      <c r="Z3748" s="36"/>
      <c r="AA3748" s="37"/>
      <c r="AB3748" s="38"/>
      <c r="AC3748" s="39"/>
    </row>
    <row r="3749" spans="1:29" ht="10.5" customHeight="1">
      <c r="A3749" s="25" t="s">
        <v>4963</v>
      </c>
      <c r="B3749" s="26" t="s">
        <v>4964</v>
      </c>
      <c r="C3749" s="27">
        <v>3</v>
      </c>
      <c r="D3749" s="27" t="s">
        <v>26</v>
      </c>
      <c r="E3749" s="28"/>
      <c r="F3749" s="28"/>
      <c r="G3749" s="28"/>
      <c r="H3749" s="28">
        <v>80</v>
      </c>
      <c r="I3749" s="28">
        <v>88</v>
      </c>
      <c r="J3749" s="29">
        <v>0.971916</v>
      </c>
      <c r="K3749" s="28"/>
      <c r="L3749" s="28"/>
      <c r="M3749" s="29"/>
      <c r="N3749" s="30"/>
      <c r="O3749" s="27"/>
      <c r="P3749" s="27"/>
      <c r="Q3749" s="27" t="s">
        <v>60</v>
      </c>
      <c r="R3749" s="31">
        <f>VLOOKUP(Q3749,[1]Страна!D$1:F$120,2,FALSE)</f>
        <v>0.05</v>
      </c>
      <c r="S3749" s="32" t="s">
        <v>47</v>
      </c>
      <c r="T3749" s="27" t="str">
        <f>VLOOKUP(S3749,[1]Страна!$A$2:$B$246,2,0)</f>
        <v>РОССИЯ</v>
      </c>
      <c r="W3749" s="34"/>
      <c r="X3749" s="35"/>
      <c r="Y3749" s="35"/>
      <c r="Z3749" s="36"/>
      <c r="AA3749" s="37"/>
      <c r="AB3749" s="38"/>
      <c r="AC3749" s="39"/>
    </row>
    <row r="3750" spans="1:29" ht="10.5" customHeight="1">
      <c r="A3750" s="25" t="s">
        <v>4965</v>
      </c>
      <c r="B3750" s="26" t="s">
        <v>4966</v>
      </c>
      <c r="C3750" s="27">
        <v>3</v>
      </c>
      <c r="D3750" s="27" t="s">
        <v>26</v>
      </c>
      <c r="E3750" s="28"/>
      <c r="F3750" s="28"/>
      <c r="G3750" s="28"/>
      <c r="H3750" s="28">
        <v>80</v>
      </c>
      <c r="I3750" s="28">
        <v>88</v>
      </c>
      <c r="J3750" s="29">
        <v>0.971916</v>
      </c>
      <c r="K3750" s="28"/>
      <c r="L3750" s="28"/>
      <c r="M3750" s="29"/>
      <c r="N3750" s="30"/>
      <c r="O3750" s="27"/>
      <c r="P3750" s="27"/>
      <c r="Q3750" s="27" t="s">
        <v>60</v>
      </c>
      <c r="R3750" s="31">
        <f>VLOOKUP(Q3750,[1]Страна!D$1:F$120,2,FALSE)</f>
        <v>0.05</v>
      </c>
      <c r="S3750" s="32" t="s">
        <v>47</v>
      </c>
      <c r="T3750" s="27" t="str">
        <f>VLOOKUP(S3750,[1]Страна!$A$2:$B$246,2,0)</f>
        <v>РОССИЯ</v>
      </c>
      <c r="W3750" s="34"/>
      <c r="X3750" s="35"/>
      <c r="Y3750" s="35"/>
      <c r="Z3750" s="36"/>
      <c r="AA3750" s="37"/>
      <c r="AB3750" s="38"/>
      <c r="AC3750" s="39"/>
    </row>
    <row r="3751" spans="1:29" ht="10.5" customHeight="1">
      <c r="A3751" s="25" t="s">
        <v>4967</v>
      </c>
      <c r="B3751" s="26" t="s">
        <v>4968</v>
      </c>
      <c r="C3751" s="27">
        <v>3</v>
      </c>
      <c r="D3751" s="27" t="s">
        <v>26</v>
      </c>
      <c r="E3751" s="28"/>
      <c r="F3751" s="28"/>
      <c r="G3751" s="28"/>
      <c r="H3751" s="28">
        <v>80</v>
      </c>
      <c r="I3751" s="28">
        <v>88</v>
      </c>
      <c r="J3751" s="29">
        <v>0.971916</v>
      </c>
      <c r="K3751" s="28"/>
      <c r="L3751" s="28"/>
      <c r="M3751" s="29"/>
      <c r="N3751" s="30"/>
      <c r="O3751" s="27"/>
      <c r="P3751" s="27"/>
      <c r="Q3751" s="27" t="s">
        <v>60</v>
      </c>
      <c r="R3751" s="31">
        <f>VLOOKUP(Q3751,[1]Страна!D$1:F$120,2,FALSE)</f>
        <v>0.05</v>
      </c>
      <c r="S3751" s="32" t="s">
        <v>47</v>
      </c>
      <c r="T3751" s="27" t="str">
        <f>VLOOKUP(S3751,[1]Страна!$A$2:$B$246,2,0)</f>
        <v>РОССИЯ</v>
      </c>
      <c r="W3751" s="34"/>
      <c r="X3751" s="35"/>
      <c r="Y3751" s="35"/>
      <c r="Z3751" s="36"/>
      <c r="AA3751" s="37"/>
      <c r="AB3751" s="38"/>
      <c r="AC3751" s="39"/>
    </row>
    <row r="3752" spans="1:29" ht="10.5" customHeight="1">
      <c r="A3752" s="25" t="s">
        <v>4969</v>
      </c>
      <c r="B3752" s="26" t="s">
        <v>4970</v>
      </c>
      <c r="C3752" s="27">
        <v>4</v>
      </c>
      <c r="D3752" s="27" t="s">
        <v>26</v>
      </c>
      <c r="E3752" s="28"/>
      <c r="F3752" s="28"/>
      <c r="G3752" s="28"/>
      <c r="H3752" s="28">
        <v>80</v>
      </c>
      <c r="I3752" s="28">
        <v>88</v>
      </c>
      <c r="J3752" s="29">
        <v>0.971916</v>
      </c>
      <c r="K3752" s="28"/>
      <c r="L3752" s="28"/>
      <c r="M3752" s="29"/>
      <c r="N3752" s="30"/>
      <c r="O3752" s="27"/>
      <c r="P3752" s="27"/>
      <c r="Q3752" s="27" t="s">
        <v>60</v>
      </c>
      <c r="R3752" s="31">
        <f>VLOOKUP(Q3752,[1]Страна!D$1:F$120,2,FALSE)</f>
        <v>0.05</v>
      </c>
      <c r="S3752" s="32" t="s">
        <v>47</v>
      </c>
      <c r="T3752" s="27" t="str">
        <f>VLOOKUP(S3752,[1]Страна!$A$2:$B$246,2,0)</f>
        <v>РОССИЯ</v>
      </c>
      <c r="W3752" s="34"/>
      <c r="X3752" s="35"/>
      <c r="Y3752" s="35"/>
      <c r="Z3752" s="36"/>
      <c r="AA3752" s="37"/>
      <c r="AB3752" s="38"/>
      <c r="AC3752" s="39"/>
    </row>
    <row r="3753" spans="1:29" ht="10.5" customHeight="1">
      <c r="A3753" s="25" t="s">
        <v>4971</v>
      </c>
      <c r="B3753" s="26" t="s">
        <v>4972</v>
      </c>
      <c r="C3753" s="27">
        <v>3</v>
      </c>
      <c r="D3753" s="27" t="s">
        <v>26</v>
      </c>
      <c r="E3753" s="28"/>
      <c r="F3753" s="28"/>
      <c r="G3753" s="28"/>
      <c r="H3753" s="28">
        <v>80</v>
      </c>
      <c r="I3753" s="28">
        <v>88</v>
      </c>
      <c r="J3753" s="29">
        <v>0.971916</v>
      </c>
      <c r="K3753" s="28"/>
      <c r="L3753" s="28"/>
      <c r="M3753" s="29"/>
      <c r="N3753" s="30"/>
      <c r="O3753" s="27"/>
      <c r="P3753" s="27"/>
      <c r="Q3753" s="27" t="s">
        <v>60</v>
      </c>
      <c r="R3753" s="31">
        <f>VLOOKUP(Q3753,[1]Страна!D$1:F$120,2,FALSE)</f>
        <v>0.05</v>
      </c>
      <c r="S3753" s="32" t="s">
        <v>47</v>
      </c>
      <c r="T3753" s="27" t="str">
        <f>VLOOKUP(S3753,[1]Страна!$A$2:$B$246,2,0)</f>
        <v>РОССИЯ</v>
      </c>
      <c r="W3753" s="34"/>
      <c r="X3753" s="35"/>
      <c r="Y3753" s="35"/>
      <c r="Z3753" s="36"/>
      <c r="AA3753" s="37"/>
      <c r="AB3753" s="38"/>
      <c r="AC3753" s="39"/>
    </row>
    <row r="3754" spans="1:29" ht="10.5" customHeight="1">
      <c r="A3754" s="25" t="s">
        <v>4973</v>
      </c>
      <c r="B3754" s="26" t="s">
        <v>4974</v>
      </c>
      <c r="C3754" s="27">
        <v>3</v>
      </c>
      <c r="D3754" s="27" t="s">
        <v>26</v>
      </c>
      <c r="E3754" s="28"/>
      <c r="F3754" s="28"/>
      <c r="G3754" s="28"/>
      <c r="H3754" s="28">
        <v>85</v>
      </c>
      <c r="I3754" s="28">
        <v>88</v>
      </c>
      <c r="J3754" s="29">
        <v>0.971916</v>
      </c>
      <c r="K3754" s="28"/>
      <c r="L3754" s="28"/>
      <c r="M3754" s="29"/>
      <c r="N3754" s="30"/>
      <c r="O3754" s="27"/>
      <c r="P3754" s="27"/>
      <c r="Q3754" s="27" t="s">
        <v>60</v>
      </c>
      <c r="R3754" s="31">
        <f>VLOOKUP(Q3754,[1]Страна!D$1:F$120,2,FALSE)</f>
        <v>0.05</v>
      </c>
      <c r="S3754" s="32" t="s">
        <v>47</v>
      </c>
      <c r="T3754" s="27" t="str">
        <f>VLOOKUP(S3754,[1]Страна!$A$2:$B$246,2,0)</f>
        <v>РОССИЯ</v>
      </c>
      <c r="W3754" s="34"/>
      <c r="X3754" s="35"/>
      <c r="Y3754" s="35"/>
      <c r="Z3754" s="36"/>
      <c r="AA3754" s="37"/>
      <c r="AB3754" s="38"/>
      <c r="AC3754" s="39"/>
    </row>
    <row r="3755" spans="1:29" ht="10.5" customHeight="1">
      <c r="A3755" s="25">
        <v>132656</v>
      </c>
      <c r="B3755" s="26" t="s">
        <v>4975</v>
      </c>
      <c r="C3755" s="27">
        <v>2</v>
      </c>
      <c r="D3755" s="27" t="s">
        <v>26</v>
      </c>
      <c r="E3755" s="28">
        <v>18240</v>
      </c>
      <c r="F3755" s="28">
        <v>36480</v>
      </c>
      <c r="G3755" s="28">
        <v>1824</v>
      </c>
      <c r="H3755" s="28">
        <v>63</v>
      </c>
      <c r="I3755" s="28">
        <v>70</v>
      </c>
      <c r="J3755" s="29">
        <v>0.75600000000000001</v>
      </c>
      <c r="K3755" s="28">
        <v>126</v>
      </c>
      <c r="L3755" s="28">
        <v>140</v>
      </c>
      <c r="M3755" s="29">
        <f>C3755*J3755</f>
        <v>1.512</v>
      </c>
      <c r="N3755" s="30">
        <v>0</v>
      </c>
      <c r="O3755" s="27">
        <v>84</v>
      </c>
      <c r="P3755" s="27">
        <v>8418</v>
      </c>
      <c r="Q3755" s="27" t="s">
        <v>79</v>
      </c>
      <c r="R3755" s="31">
        <f>VLOOKUP(Q3755,[1]Страна!D$1:F$120,2,FALSE)</f>
        <v>0.05</v>
      </c>
      <c r="S3755" s="32" t="s">
        <v>47</v>
      </c>
      <c r="T3755" s="27" t="str">
        <f>VLOOKUP(S3755,[1]Страна!$A$2:$B$246,2,0)</f>
        <v>РОССИЯ</v>
      </c>
      <c r="W3755" s="34"/>
      <c r="X3755" s="35"/>
      <c r="Y3755" s="35"/>
      <c r="Z3755" s="36"/>
      <c r="AA3755" s="37"/>
      <c r="AB3755" s="38"/>
      <c r="AC3755" s="39"/>
    </row>
    <row r="3756" spans="1:29" ht="10.5" customHeight="1">
      <c r="A3756" s="25">
        <v>193995</v>
      </c>
      <c r="B3756" s="26" t="s">
        <v>4976</v>
      </c>
      <c r="C3756" s="27">
        <v>1</v>
      </c>
      <c r="D3756" s="27" t="s">
        <v>26</v>
      </c>
      <c r="E3756" s="28">
        <v>16883</v>
      </c>
      <c r="F3756" s="28">
        <v>16883</v>
      </c>
      <c r="G3756" s="28">
        <v>844.15000000000009</v>
      </c>
      <c r="H3756" s="28">
        <v>69</v>
      </c>
      <c r="I3756" s="28">
        <v>73</v>
      </c>
      <c r="J3756" s="29">
        <v>0.85799999999999998</v>
      </c>
      <c r="K3756" s="28">
        <v>69</v>
      </c>
      <c r="L3756" s="28">
        <v>73</v>
      </c>
      <c r="M3756" s="29">
        <f>C3756*J3756</f>
        <v>0.85799999999999998</v>
      </c>
      <c r="N3756" s="30">
        <v>8016361866942</v>
      </c>
      <c r="O3756" s="27">
        <v>84</v>
      </c>
      <c r="P3756" s="27">
        <v>8418</v>
      </c>
      <c r="Q3756" s="27" t="s">
        <v>79</v>
      </c>
      <c r="R3756" s="31">
        <f>VLOOKUP(Q3756,[1]Страна!D$1:F$120,2,FALSE)</f>
        <v>0.05</v>
      </c>
      <c r="S3756" s="32" t="s">
        <v>47</v>
      </c>
      <c r="T3756" s="27" t="str">
        <f>VLOOKUP(S3756,[1]Страна!$A$2:$B$246,2,0)</f>
        <v>РОССИЯ</v>
      </c>
      <c r="W3756" s="34"/>
      <c r="X3756" s="35"/>
      <c r="Y3756" s="35"/>
      <c r="Z3756" s="36"/>
      <c r="AA3756" s="37"/>
      <c r="AB3756" s="38"/>
      <c r="AC3756" s="39"/>
    </row>
    <row r="3757" spans="1:29" ht="10.5" customHeight="1">
      <c r="A3757" s="41">
        <v>39701</v>
      </c>
      <c r="B3757" s="42" t="s">
        <v>4977</v>
      </c>
      <c r="C3757" s="43">
        <v>1</v>
      </c>
      <c r="D3757" s="44" t="s">
        <v>26</v>
      </c>
      <c r="E3757" s="45">
        <v>5840</v>
      </c>
      <c r="F3757" s="45">
        <v>5840</v>
      </c>
      <c r="G3757" s="46">
        <v>292</v>
      </c>
      <c r="H3757" s="46">
        <v>16</v>
      </c>
      <c r="I3757" s="46">
        <v>21.6</v>
      </c>
      <c r="J3757" s="47">
        <v>0.12397</v>
      </c>
      <c r="K3757" s="46">
        <v>16</v>
      </c>
      <c r="L3757" s="46">
        <v>21.6</v>
      </c>
      <c r="M3757" s="47">
        <v>0.12397</v>
      </c>
      <c r="N3757" s="48" t="s">
        <v>4978</v>
      </c>
      <c r="O3757" s="49">
        <v>84</v>
      </c>
      <c r="P3757" s="49">
        <v>8418</v>
      </c>
      <c r="Q3757" s="49" t="s">
        <v>4854</v>
      </c>
      <c r="R3757" s="50">
        <v>0.05</v>
      </c>
      <c r="S3757" s="51" t="s">
        <v>28</v>
      </c>
      <c r="T3757" s="27" t="str">
        <f>VLOOKUP(S3757,[1]Страна!$A$2:$B$246,2,0)</f>
        <v>КИТАЙ</v>
      </c>
      <c r="W3757" s="34"/>
      <c r="X3757" s="35"/>
      <c r="Y3757" s="35"/>
      <c r="Z3757" s="36"/>
      <c r="AA3757" s="37"/>
      <c r="AB3757" s="38"/>
      <c r="AC3757" s="39"/>
    </row>
    <row r="3758" spans="1:29" ht="10.5" customHeight="1">
      <c r="A3758" s="25">
        <v>39889</v>
      </c>
      <c r="B3758" s="26" t="s">
        <v>4979</v>
      </c>
      <c r="C3758" s="27">
        <v>1</v>
      </c>
      <c r="D3758" s="27" t="s">
        <v>26</v>
      </c>
      <c r="E3758" s="28">
        <v>10039</v>
      </c>
      <c r="F3758" s="28">
        <v>10039</v>
      </c>
      <c r="G3758" s="28">
        <v>501.95000000000005</v>
      </c>
      <c r="H3758" s="28">
        <v>54</v>
      </c>
      <c r="I3758" s="28">
        <v>60</v>
      </c>
      <c r="J3758" s="29">
        <v>0.26527800000000001</v>
      </c>
      <c r="K3758" s="28">
        <v>54</v>
      </c>
      <c r="L3758" s="28">
        <v>60</v>
      </c>
      <c r="M3758" s="29">
        <f t="shared" ref="M3758:M3769" si="259">C3758*J3758</f>
        <v>0.26527800000000001</v>
      </c>
      <c r="N3758" s="30">
        <v>8806323372839</v>
      </c>
      <c r="O3758" s="27">
        <v>84</v>
      </c>
      <c r="P3758" s="27">
        <v>8418</v>
      </c>
      <c r="Q3758" s="27" t="s">
        <v>4854</v>
      </c>
      <c r="R3758" s="31">
        <f>VLOOKUP(Q3758,[1]Страна!D$1:F$120,2,FALSE)</f>
        <v>0.05</v>
      </c>
      <c r="S3758" s="32" t="s">
        <v>28</v>
      </c>
      <c r="T3758" s="27" t="str">
        <f>VLOOKUP(S3758,[1]Страна!$A$2:$B$246,2,0)</f>
        <v>КИТАЙ</v>
      </c>
      <c r="W3758" s="34"/>
      <c r="X3758" s="35"/>
      <c r="Y3758" s="35"/>
      <c r="Z3758" s="36"/>
      <c r="AA3758" s="37"/>
      <c r="AB3758" s="38"/>
      <c r="AC3758" s="39"/>
    </row>
    <row r="3759" spans="1:29" ht="10.5" customHeight="1">
      <c r="A3759" s="25">
        <v>60621</v>
      </c>
      <c r="B3759" s="26" t="s">
        <v>4980</v>
      </c>
      <c r="C3759" s="27">
        <v>2</v>
      </c>
      <c r="D3759" s="27" t="s">
        <v>26</v>
      </c>
      <c r="E3759" s="28">
        <v>16145</v>
      </c>
      <c r="F3759" s="28">
        <v>32290</v>
      </c>
      <c r="G3759" s="28">
        <v>1614.5</v>
      </c>
      <c r="H3759" s="28">
        <v>73</v>
      </c>
      <c r="I3759" s="28">
        <v>75</v>
      </c>
      <c r="J3759" s="29">
        <v>0.71101599999999998</v>
      </c>
      <c r="K3759" s="28">
        <v>146</v>
      </c>
      <c r="L3759" s="28">
        <v>150</v>
      </c>
      <c r="M3759" s="29">
        <f t="shared" si="259"/>
        <v>1.422032</v>
      </c>
      <c r="N3759" s="30">
        <v>4627081191005</v>
      </c>
      <c r="O3759" s="27">
        <v>84</v>
      </c>
      <c r="P3759" s="27">
        <v>8418</v>
      </c>
      <c r="Q3759" s="27" t="s">
        <v>79</v>
      </c>
      <c r="R3759" s="31">
        <f>VLOOKUP(Q3759,[1]Страна!D$1:F$120,2,FALSE)</f>
        <v>0.05</v>
      </c>
      <c r="S3759" s="32" t="s">
        <v>47</v>
      </c>
      <c r="T3759" s="27" t="str">
        <f>VLOOKUP(S3759,[1]Страна!$A$2:$B$246,2,0)</f>
        <v>РОССИЯ</v>
      </c>
      <c r="W3759" s="40"/>
      <c r="X3759" s="35"/>
      <c r="Y3759" s="35"/>
      <c r="Z3759" s="36"/>
      <c r="AA3759" s="37"/>
      <c r="AB3759" s="38"/>
      <c r="AC3759" s="39"/>
    </row>
    <row r="3760" spans="1:29" ht="10.5" customHeight="1">
      <c r="A3760" s="25">
        <v>60622</v>
      </c>
      <c r="B3760" s="26" t="s">
        <v>4981</v>
      </c>
      <c r="C3760" s="27">
        <v>1</v>
      </c>
      <c r="D3760" s="27" t="s">
        <v>26</v>
      </c>
      <c r="E3760" s="28">
        <v>18071</v>
      </c>
      <c r="F3760" s="28">
        <v>18071</v>
      </c>
      <c r="G3760" s="28">
        <v>903.55000000000007</v>
      </c>
      <c r="H3760" s="28">
        <v>70</v>
      </c>
      <c r="I3760" s="28">
        <v>78</v>
      </c>
      <c r="J3760" s="29">
        <v>0.77490000000000003</v>
      </c>
      <c r="K3760" s="28">
        <v>70</v>
      </c>
      <c r="L3760" s="28">
        <v>78</v>
      </c>
      <c r="M3760" s="29">
        <f t="shared" si="259"/>
        <v>0.77490000000000003</v>
      </c>
      <c r="N3760" s="30">
        <v>4627081191012</v>
      </c>
      <c r="O3760" s="27">
        <v>84</v>
      </c>
      <c r="P3760" s="27">
        <v>8418</v>
      </c>
      <c r="Q3760" s="27" t="s">
        <v>60</v>
      </c>
      <c r="R3760" s="31">
        <f>VLOOKUP(Q3760,[1]Страна!D$1:F$120,2,FALSE)</f>
        <v>0.05</v>
      </c>
      <c r="S3760" s="32" t="s">
        <v>47</v>
      </c>
      <c r="T3760" s="27" t="str">
        <f>VLOOKUP(S3760,[1]Страна!$A$2:$B$246,2,0)</f>
        <v>РОССИЯ</v>
      </c>
      <c r="W3760" s="34"/>
      <c r="X3760" s="35"/>
      <c r="Y3760" s="35"/>
      <c r="Z3760" s="36"/>
      <c r="AA3760" s="37"/>
      <c r="AB3760" s="38"/>
      <c r="AC3760" s="39"/>
    </row>
    <row r="3761" spans="1:29" ht="10.5" customHeight="1">
      <c r="A3761" s="25">
        <v>126273</v>
      </c>
      <c r="B3761" s="26" t="s">
        <v>4982</v>
      </c>
      <c r="C3761" s="27">
        <v>1</v>
      </c>
      <c r="D3761" s="27" t="s">
        <v>26</v>
      </c>
      <c r="E3761" s="28">
        <v>19491</v>
      </c>
      <c r="F3761" s="28">
        <v>19491</v>
      </c>
      <c r="G3761" s="28">
        <v>974.55000000000007</v>
      </c>
      <c r="H3761" s="28">
        <v>73</v>
      </c>
      <c r="I3761" s="28">
        <v>82</v>
      </c>
      <c r="J3761" s="29">
        <v>0.85881600000000002</v>
      </c>
      <c r="K3761" s="28">
        <v>73</v>
      </c>
      <c r="L3761" s="28">
        <v>82</v>
      </c>
      <c r="M3761" s="29">
        <f t="shared" si="259"/>
        <v>0.85881600000000002</v>
      </c>
      <c r="N3761" s="30">
        <v>3838942068218</v>
      </c>
      <c r="O3761" s="27">
        <v>84</v>
      </c>
      <c r="P3761" s="27">
        <v>8418</v>
      </c>
      <c r="Q3761" s="27" t="s">
        <v>79</v>
      </c>
      <c r="R3761" s="31">
        <f>VLOOKUP(Q3761,[1]Страна!D$1:F$120,2,FALSE)</f>
        <v>0.05</v>
      </c>
      <c r="S3761" s="32" t="s">
        <v>514</v>
      </c>
      <c r="T3761" s="27" t="str">
        <f>VLOOKUP(S3761,[1]Страна!$A$2:$B$246,2,0)</f>
        <v>СЕРБИЯ</v>
      </c>
      <c r="W3761" s="34"/>
      <c r="X3761" s="35"/>
      <c r="Y3761" s="35"/>
      <c r="Z3761" s="36"/>
      <c r="AA3761" s="37"/>
      <c r="AB3761" s="38"/>
      <c r="AC3761" s="39"/>
    </row>
    <row r="3762" spans="1:29" ht="10.5" customHeight="1">
      <c r="A3762" s="25">
        <v>41919</v>
      </c>
      <c r="B3762" s="26" t="s">
        <v>4983</v>
      </c>
      <c r="C3762" s="27">
        <v>1</v>
      </c>
      <c r="D3762" s="27" t="s">
        <v>26</v>
      </c>
      <c r="E3762" s="28">
        <v>31102</v>
      </c>
      <c r="F3762" s="28">
        <v>31102</v>
      </c>
      <c r="G3762" s="28">
        <v>1555.1000000000001</v>
      </c>
      <c r="H3762" s="28">
        <v>68</v>
      </c>
      <c r="I3762" s="28">
        <v>70.5</v>
      </c>
      <c r="J3762" s="29">
        <v>0.88349999999999995</v>
      </c>
      <c r="K3762" s="28">
        <v>68</v>
      </c>
      <c r="L3762" s="28">
        <v>70.5</v>
      </c>
      <c r="M3762" s="29">
        <f t="shared" si="259"/>
        <v>0.88349999999999995</v>
      </c>
      <c r="N3762" s="30">
        <v>0</v>
      </c>
      <c r="O3762" s="27">
        <v>84</v>
      </c>
      <c r="P3762" s="27">
        <v>8418</v>
      </c>
      <c r="Q3762" s="27" t="s">
        <v>79</v>
      </c>
      <c r="R3762" s="31">
        <f>VLOOKUP(Q3762,[1]Страна!D$1:F$120,2,FALSE)</f>
        <v>0.05</v>
      </c>
      <c r="S3762" s="32" t="s">
        <v>514</v>
      </c>
      <c r="T3762" s="27" t="str">
        <f>VLOOKUP(S3762,[1]Страна!$A$2:$B$246,2,0)</f>
        <v>СЕРБИЯ</v>
      </c>
      <c r="W3762" s="34"/>
      <c r="X3762" s="35"/>
      <c r="Y3762" s="35"/>
      <c r="Z3762" s="36"/>
      <c r="AA3762" s="37"/>
      <c r="AB3762" s="38"/>
      <c r="AC3762" s="39"/>
    </row>
    <row r="3763" spans="1:29" ht="10.5" customHeight="1">
      <c r="A3763" s="25">
        <v>209951</v>
      </c>
      <c r="B3763" s="26" t="s">
        <v>4984</v>
      </c>
      <c r="C3763" s="27">
        <v>1</v>
      </c>
      <c r="D3763" s="27" t="s">
        <v>26</v>
      </c>
      <c r="E3763" s="28">
        <v>34373</v>
      </c>
      <c r="F3763" s="28">
        <v>34373</v>
      </c>
      <c r="G3763" s="28">
        <v>1718.65</v>
      </c>
      <c r="H3763" s="28">
        <v>61</v>
      </c>
      <c r="I3763" s="28">
        <v>66</v>
      </c>
      <c r="J3763" s="29">
        <v>0.90457600000000005</v>
      </c>
      <c r="K3763" s="28">
        <v>61</v>
      </c>
      <c r="L3763" s="28">
        <v>66</v>
      </c>
      <c r="M3763" s="29">
        <f t="shared" si="259"/>
        <v>0.90457600000000005</v>
      </c>
      <c r="N3763" s="30">
        <v>3838942077487</v>
      </c>
      <c r="O3763" s="27">
        <v>84</v>
      </c>
      <c r="P3763" s="27">
        <v>8418</v>
      </c>
      <c r="Q3763" s="27" t="s">
        <v>79</v>
      </c>
      <c r="R3763" s="31">
        <f>VLOOKUP(Q3763,[1]Страна!D$1:F$120,2,FALSE)</f>
        <v>0.05</v>
      </c>
      <c r="S3763" s="32" t="s">
        <v>514</v>
      </c>
      <c r="T3763" s="27" t="str">
        <f>VLOOKUP(S3763,[1]Страна!$A$2:$B$246,2,0)</f>
        <v>СЕРБИЯ</v>
      </c>
      <c r="W3763" s="34"/>
      <c r="X3763" s="35"/>
      <c r="Y3763" s="35"/>
      <c r="Z3763" s="36"/>
      <c r="AA3763" s="37"/>
      <c r="AB3763" s="38"/>
      <c r="AC3763" s="39"/>
    </row>
    <row r="3764" spans="1:29" ht="10.5" customHeight="1">
      <c r="A3764" s="25">
        <v>211690</v>
      </c>
      <c r="B3764" s="26" t="s">
        <v>4985</v>
      </c>
      <c r="C3764" s="27">
        <v>1</v>
      </c>
      <c r="D3764" s="27" t="s">
        <v>26</v>
      </c>
      <c r="E3764" s="28">
        <v>25143</v>
      </c>
      <c r="F3764" s="28">
        <v>25143</v>
      </c>
      <c r="G3764" s="28">
        <v>1257.1500000000001</v>
      </c>
      <c r="H3764" s="28">
        <v>60</v>
      </c>
      <c r="I3764" s="28">
        <v>65</v>
      </c>
      <c r="J3764" s="29">
        <v>0.97335000000000005</v>
      </c>
      <c r="K3764" s="28">
        <v>60</v>
      </c>
      <c r="L3764" s="28">
        <v>65</v>
      </c>
      <c r="M3764" s="29">
        <f t="shared" si="259"/>
        <v>0.97335000000000005</v>
      </c>
      <c r="N3764" s="30">
        <v>0</v>
      </c>
      <c r="O3764" s="27">
        <v>84</v>
      </c>
      <c r="P3764" s="27">
        <v>8418</v>
      </c>
      <c r="Q3764" s="27" t="s">
        <v>79</v>
      </c>
      <c r="R3764" s="31">
        <f>VLOOKUP(Q3764,[1]Страна!D$1:F$120,2,FALSE)</f>
        <v>0.05</v>
      </c>
      <c r="S3764" s="32" t="s">
        <v>514</v>
      </c>
      <c r="T3764" s="27" t="str">
        <f>VLOOKUP(S3764,[1]Страна!$A$2:$B$246,2,0)</f>
        <v>СЕРБИЯ</v>
      </c>
      <c r="W3764" s="34"/>
      <c r="X3764" s="35"/>
      <c r="Y3764" s="35"/>
      <c r="Z3764" s="36"/>
      <c r="AA3764" s="37"/>
      <c r="AB3764" s="38"/>
      <c r="AC3764" s="39"/>
    </row>
    <row r="3765" spans="1:29" ht="10.5" customHeight="1">
      <c r="A3765" s="25">
        <v>126274</v>
      </c>
      <c r="B3765" s="26" t="s">
        <v>4986</v>
      </c>
      <c r="C3765" s="27">
        <v>1</v>
      </c>
      <c r="D3765" s="27" t="s">
        <v>26</v>
      </c>
      <c r="E3765" s="28">
        <v>26361</v>
      </c>
      <c r="F3765" s="28">
        <v>26361</v>
      </c>
      <c r="G3765" s="28">
        <v>1318.0500000000002</v>
      </c>
      <c r="H3765" s="28">
        <v>60</v>
      </c>
      <c r="I3765" s="28">
        <v>65</v>
      </c>
      <c r="J3765" s="29">
        <v>0.96036999999999995</v>
      </c>
      <c r="K3765" s="28">
        <v>60</v>
      </c>
      <c r="L3765" s="28">
        <v>65</v>
      </c>
      <c r="M3765" s="29">
        <f t="shared" si="259"/>
        <v>0.96036999999999995</v>
      </c>
      <c r="N3765" s="30">
        <v>0</v>
      </c>
      <c r="O3765" s="27">
        <v>84</v>
      </c>
      <c r="P3765" s="27">
        <v>8418</v>
      </c>
      <c r="Q3765" s="27" t="s">
        <v>79</v>
      </c>
      <c r="R3765" s="31">
        <f>VLOOKUP(Q3765,[1]Страна!D$1:F$120,2,FALSE)</f>
        <v>0.05</v>
      </c>
      <c r="S3765" s="32" t="s">
        <v>514</v>
      </c>
      <c r="T3765" s="27" t="str">
        <f>VLOOKUP(S3765,[1]Страна!$A$2:$B$246,2,0)</f>
        <v>СЕРБИЯ</v>
      </c>
      <c r="W3765" s="34"/>
      <c r="X3765" s="35"/>
      <c r="Y3765" s="35"/>
      <c r="Z3765" s="36"/>
      <c r="AA3765" s="37"/>
      <c r="AB3765" s="38"/>
      <c r="AC3765" s="39"/>
    </row>
    <row r="3766" spans="1:29" ht="10.5" customHeight="1">
      <c r="A3766" s="25">
        <v>32570</v>
      </c>
      <c r="B3766" s="26" t="s">
        <v>4987</v>
      </c>
      <c r="C3766" s="27">
        <v>1</v>
      </c>
      <c r="D3766" s="27" t="s">
        <v>26</v>
      </c>
      <c r="E3766" s="28">
        <v>16692</v>
      </c>
      <c r="F3766" s="28">
        <v>16692</v>
      </c>
      <c r="G3766" s="28">
        <v>834.6</v>
      </c>
      <c r="H3766" s="28">
        <v>59.3</v>
      </c>
      <c r="I3766" s="28">
        <v>61.8</v>
      </c>
      <c r="J3766" s="29">
        <v>0.74370000000000003</v>
      </c>
      <c r="K3766" s="28">
        <v>59.3</v>
      </c>
      <c r="L3766" s="28">
        <v>61.8</v>
      </c>
      <c r="M3766" s="29">
        <f t="shared" si="259"/>
        <v>0.74370000000000003</v>
      </c>
      <c r="N3766" s="30">
        <v>3838942671326</v>
      </c>
      <c r="O3766" s="27">
        <v>84</v>
      </c>
      <c r="P3766" s="27">
        <v>8418</v>
      </c>
      <c r="Q3766" s="27" t="s">
        <v>79</v>
      </c>
      <c r="R3766" s="31">
        <f>VLOOKUP(Q3766,[1]Страна!D$1:F$120,2,FALSE)</f>
        <v>0.05</v>
      </c>
      <c r="S3766" s="32" t="s">
        <v>514</v>
      </c>
      <c r="T3766" s="27" t="str">
        <f>VLOOKUP(S3766,[1]Страна!$A$2:$B$246,2,0)</f>
        <v>СЕРБИЯ</v>
      </c>
      <c r="W3766" s="34"/>
      <c r="X3766" s="35"/>
      <c r="Y3766" s="35"/>
      <c r="Z3766" s="36"/>
      <c r="AA3766" s="37"/>
      <c r="AB3766" s="38"/>
      <c r="AC3766" s="39"/>
    </row>
    <row r="3767" spans="1:29" ht="10.5" customHeight="1">
      <c r="A3767" s="25">
        <v>41976</v>
      </c>
      <c r="B3767" s="26" t="s">
        <v>4988</v>
      </c>
      <c r="C3767" s="27">
        <v>1</v>
      </c>
      <c r="D3767" s="27" t="s">
        <v>26</v>
      </c>
      <c r="E3767" s="28">
        <v>19622</v>
      </c>
      <c r="F3767" s="28">
        <v>19622</v>
      </c>
      <c r="G3767" s="28">
        <v>981.1</v>
      </c>
      <c r="H3767" s="28">
        <v>59.3</v>
      </c>
      <c r="I3767" s="28">
        <v>61.8</v>
      </c>
      <c r="J3767" s="29">
        <v>0.67535999999999996</v>
      </c>
      <c r="K3767" s="28">
        <v>59.3</v>
      </c>
      <c r="L3767" s="28">
        <v>61.8</v>
      </c>
      <c r="M3767" s="29">
        <f t="shared" si="259"/>
        <v>0.67535999999999996</v>
      </c>
      <c r="N3767" s="30">
        <v>3838942671333</v>
      </c>
      <c r="O3767" s="27">
        <v>84</v>
      </c>
      <c r="P3767" s="27">
        <v>8418</v>
      </c>
      <c r="Q3767" s="27" t="s">
        <v>79</v>
      </c>
      <c r="R3767" s="31">
        <f>VLOOKUP(Q3767,[1]Страна!D$1:F$120,2,FALSE)</f>
        <v>0.05</v>
      </c>
      <c r="S3767" s="32" t="s">
        <v>514</v>
      </c>
      <c r="T3767" s="27" t="str">
        <f>VLOOKUP(S3767,[1]Страна!$A$2:$B$246,2,0)</f>
        <v>СЕРБИЯ</v>
      </c>
      <c r="W3767" s="34"/>
      <c r="X3767" s="35"/>
      <c r="Y3767" s="35"/>
      <c r="Z3767" s="36"/>
      <c r="AA3767" s="37"/>
      <c r="AB3767" s="38"/>
      <c r="AC3767" s="39"/>
    </row>
    <row r="3768" spans="1:29" ht="10.5" customHeight="1">
      <c r="A3768" s="25">
        <v>41994</v>
      </c>
      <c r="B3768" s="26" t="s">
        <v>4989</v>
      </c>
      <c r="C3768" s="27">
        <v>1</v>
      </c>
      <c r="D3768" s="27" t="s">
        <v>26</v>
      </c>
      <c r="E3768" s="28">
        <v>20205</v>
      </c>
      <c r="F3768" s="28">
        <v>20205</v>
      </c>
      <c r="G3768" s="28">
        <v>1010.25</v>
      </c>
      <c r="H3768" s="28">
        <v>60.5</v>
      </c>
      <c r="I3768" s="28">
        <v>63</v>
      </c>
      <c r="J3768" s="29">
        <v>0.71502399999999999</v>
      </c>
      <c r="K3768" s="28">
        <v>60.5</v>
      </c>
      <c r="L3768" s="28">
        <v>63</v>
      </c>
      <c r="M3768" s="29">
        <f t="shared" si="259"/>
        <v>0.71502399999999999</v>
      </c>
      <c r="N3768" s="30">
        <v>0</v>
      </c>
      <c r="O3768" s="27">
        <v>84</v>
      </c>
      <c r="P3768" s="27">
        <v>8418</v>
      </c>
      <c r="Q3768" s="27" t="s">
        <v>79</v>
      </c>
      <c r="R3768" s="31">
        <f>VLOOKUP(Q3768,[1]Страна!D$1:F$120,2,FALSE)</f>
        <v>0.05</v>
      </c>
      <c r="S3768" s="32" t="s">
        <v>514</v>
      </c>
      <c r="T3768" s="27" t="str">
        <f>VLOOKUP(S3768,[1]Страна!$A$2:$B$246,2,0)</f>
        <v>СЕРБИЯ</v>
      </c>
      <c r="W3768" s="34"/>
      <c r="X3768" s="35"/>
      <c r="Y3768" s="35"/>
      <c r="Z3768" s="36"/>
      <c r="AA3768" s="37"/>
      <c r="AB3768" s="38"/>
      <c r="AC3768" s="39"/>
    </row>
    <row r="3769" spans="1:29" ht="10.5" customHeight="1">
      <c r="A3769" s="25">
        <v>74561</v>
      </c>
      <c r="B3769" s="26" t="s">
        <v>4990</v>
      </c>
      <c r="C3769" s="27">
        <v>1</v>
      </c>
      <c r="D3769" s="27" t="s">
        <v>26</v>
      </c>
      <c r="E3769" s="28">
        <v>11594</v>
      </c>
      <c r="F3769" s="28">
        <v>11594</v>
      </c>
      <c r="G3769" s="28">
        <v>579.70000000000005</v>
      </c>
      <c r="H3769" s="28">
        <v>42</v>
      </c>
      <c r="I3769" s="28">
        <v>43</v>
      </c>
      <c r="J3769" s="29">
        <v>0.29771399999999998</v>
      </c>
      <c r="K3769" s="28">
        <v>42</v>
      </c>
      <c r="L3769" s="28">
        <v>43</v>
      </c>
      <c r="M3769" s="29">
        <f t="shared" si="259"/>
        <v>0.29771399999999998</v>
      </c>
      <c r="N3769" s="30">
        <v>5906006704414</v>
      </c>
      <c r="O3769" s="27">
        <v>84</v>
      </c>
      <c r="P3769" s="27">
        <v>8418</v>
      </c>
      <c r="Q3769" s="27" t="s">
        <v>4854</v>
      </c>
      <c r="R3769" s="31">
        <f>VLOOKUP(Q3769,[1]Страна!D$1:F$120,2,FALSE)</f>
        <v>0.05</v>
      </c>
      <c r="S3769" s="32" t="s">
        <v>28</v>
      </c>
      <c r="T3769" s="27" t="str">
        <f>VLOOKUP(S3769,[1]Страна!$A$2:$B$246,2,0)</f>
        <v>КИТАЙ</v>
      </c>
      <c r="W3769" s="34"/>
      <c r="X3769" s="35"/>
      <c r="Y3769" s="35"/>
      <c r="Z3769" s="36"/>
      <c r="AA3769" s="37"/>
      <c r="AB3769" s="38"/>
      <c r="AC3769" s="39"/>
    </row>
    <row r="3770" spans="1:29" ht="10.5" customHeight="1">
      <c r="A3770" s="25">
        <v>30152</v>
      </c>
      <c r="B3770" s="26" t="s">
        <v>4991</v>
      </c>
      <c r="C3770" s="27">
        <v>2</v>
      </c>
      <c r="D3770" s="27" t="s">
        <v>26</v>
      </c>
      <c r="E3770" s="28">
        <v>7633</v>
      </c>
      <c r="F3770" s="28">
        <v>15266</v>
      </c>
      <c r="G3770" s="28">
        <v>763.3</v>
      </c>
      <c r="H3770" s="28">
        <v>24</v>
      </c>
      <c r="I3770" s="28">
        <v>27</v>
      </c>
      <c r="J3770" s="29">
        <v>0.25950000000000001</v>
      </c>
      <c r="K3770" s="28">
        <v>48</v>
      </c>
      <c r="L3770" s="28">
        <v>54</v>
      </c>
      <c r="M3770" s="29">
        <v>0.51900000000000002</v>
      </c>
      <c r="N3770" s="30">
        <v>6943619714705</v>
      </c>
      <c r="O3770" s="27">
        <v>84</v>
      </c>
      <c r="P3770" s="27">
        <v>8418</v>
      </c>
      <c r="Q3770" s="27" t="s">
        <v>4854</v>
      </c>
      <c r="R3770" s="31">
        <f>VLOOKUP(Q3770,[1]Страна!D$1:F$120,2,FALSE)</f>
        <v>0.05</v>
      </c>
      <c r="S3770" s="32" t="s">
        <v>28</v>
      </c>
      <c r="T3770" s="27" t="str">
        <f>VLOOKUP(S3770,[1]Страна!$A$2:$B$246,2,0)</f>
        <v>КИТАЙ</v>
      </c>
      <c r="W3770" s="34"/>
      <c r="X3770" s="35"/>
      <c r="Y3770" s="35"/>
      <c r="Z3770" s="36"/>
      <c r="AA3770" s="37"/>
      <c r="AB3770" s="38"/>
      <c r="AC3770" s="39"/>
    </row>
    <row r="3771" spans="1:29" ht="10.5" customHeight="1">
      <c r="A3771" s="25">
        <v>191010</v>
      </c>
      <c r="B3771" s="26" t="s">
        <v>4992</v>
      </c>
      <c r="C3771" s="27">
        <v>1</v>
      </c>
      <c r="D3771" s="27" t="s">
        <v>26</v>
      </c>
      <c r="E3771" s="28">
        <v>10311</v>
      </c>
      <c r="F3771" s="28">
        <v>10311</v>
      </c>
      <c r="G3771" s="28">
        <v>515.55000000000007</v>
      </c>
      <c r="H3771" s="28">
        <v>31</v>
      </c>
      <c r="I3771" s="28">
        <v>34</v>
      </c>
      <c r="J3771" s="29">
        <v>0.36992999999999998</v>
      </c>
      <c r="K3771" s="28">
        <v>31</v>
      </c>
      <c r="L3771" s="28">
        <v>34</v>
      </c>
      <c r="M3771" s="29">
        <f t="shared" ref="M3771:M3783" si="260">C3771*J3771</f>
        <v>0.36992999999999998</v>
      </c>
      <c r="N3771" s="30">
        <v>0</v>
      </c>
      <c r="O3771" s="27">
        <v>84</v>
      </c>
      <c r="P3771" s="27">
        <v>8418</v>
      </c>
      <c r="Q3771" s="27" t="s">
        <v>4854</v>
      </c>
      <c r="R3771" s="31">
        <f>VLOOKUP(Q3771,[1]Страна!D$1:F$120,2,FALSE)</f>
        <v>0.05</v>
      </c>
      <c r="S3771" s="32" t="s">
        <v>28</v>
      </c>
      <c r="T3771" s="27" t="str">
        <f>VLOOKUP(S3771,[1]Страна!$A$2:$B$246,2,0)</f>
        <v>КИТАЙ</v>
      </c>
      <c r="W3771" s="34"/>
      <c r="X3771" s="35"/>
      <c r="Y3771" s="35"/>
      <c r="Z3771" s="36"/>
      <c r="AA3771" s="37"/>
      <c r="AB3771" s="38"/>
      <c r="AC3771" s="39"/>
    </row>
    <row r="3772" spans="1:29" ht="10.5" customHeight="1">
      <c r="A3772" s="25">
        <v>175704</v>
      </c>
      <c r="B3772" s="26" t="s">
        <v>4993</v>
      </c>
      <c r="C3772" s="27">
        <v>1</v>
      </c>
      <c r="D3772" s="27" t="s">
        <v>26</v>
      </c>
      <c r="E3772" s="28">
        <v>11382</v>
      </c>
      <c r="F3772" s="28">
        <v>11382</v>
      </c>
      <c r="G3772" s="28">
        <v>569.1</v>
      </c>
      <c r="H3772" s="28">
        <v>45</v>
      </c>
      <c r="I3772" s="28">
        <v>49</v>
      </c>
      <c r="J3772" s="29">
        <v>0.4602</v>
      </c>
      <c r="K3772" s="28">
        <v>45</v>
      </c>
      <c r="L3772" s="28">
        <v>49</v>
      </c>
      <c r="M3772" s="29">
        <f t="shared" si="260"/>
        <v>0.4602</v>
      </c>
      <c r="N3772" s="30">
        <v>0</v>
      </c>
      <c r="O3772" s="27">
        <v>84</v>
      </c>
      <c r="P3772" s="27">
        <v>8418</v>
      </c>
      <c r="Q3772" s="27" t="s">
        <v>79</v>
      </c>
      <c r="R3772" s="31">
        <f>VLOOKUP(Q3772,[1]Страна!D$1:F$120,2,FALSE)</f>
        <v>0.05</v>
      </c>
      <c r="S3772" s="32" t="s">
        <v>28</v>
      </c>
      <c r="T3772" s="27" t="str">
        <f>VLOOKUP(S3772,[1]Страна!$A$2:$B$246,2,0)</f>
        <v>КИТАЙ</v>
      </c>
      <c r="W3772" s="34"/>
      <c r="X3772" s="35"/>
      <c r="Y3772" s="35"/>
      <c r="Z3772" s="36"/>
      <c r="AA3772" s="37"/>
      <c r="AB3772" s="38"/>
      <c r="AC3772" s="39"/>
    </row>
    <row r="3773" spans="1:29" ht="10.5" customHeight="1">
      <c r="A3773" s="25">
        <v>191020</v>
      </c>
      <c r="B3773" s="26" t="s">
        <v>4994</v>
      </c>
      <c r="C3773" s="27">
        <v>1</v>
      </c>
      <c r="D3773" s="27" t="s">
        <v>26</v>
      </c>
      <c r="E3773" s="28">
        <v>13124</v>
      </c>
      <c r="F3773" s="28">
        <v>13124</v>
      </c>
      <c r="G3773" s="28">
        <v>656.2</v>
      </c>
      <c r="H3773" s="28">
        <v>52</v>
      </c>
      <c r="I3773" s="28">
        <v>56.5</v>
      </c>
      <c r="J3773" s="29">
        <v>0.55842400000000003</v>
      </c>
      <c r="K3773" s="28">
        <v>52</v>
      </c>
      <c r="L3773" s="28">
        <v>56.5</v>
      </c>
      <c r="M3773" s="29">
        <f t="shared" si="260"/>
        <v>0.55842400000000003</v>
      </c>
      <c r="N3773" s="30">
        <v>0</v>
      </c>
      <c r="O3773" s="27">
        <v>84</v>
      </c>
      <c r="P3773" s="27">
        <v>8418</v>
      </c>
      <c r="Q3773" s="27" t="s">
        <v>79</v>
      </c>
      <c r="R3773" s="31">
        <f>VLOOKUP(Q3773,[1]Страна!D$1:F$120,2,FALSE)</f>
        <v>0.05</v>
      </c>
      <c r="S3773" s="32" t="s">
        <v>28</v>
      </c>
      <c r="T3773" s="27" t="str">
        <f>VLOOKUP(S3773,[1]Страна!$A$2:$B$246,2,0)</f>
        <v>КИТАЙ</v>
      </c>
      <c r="W3773" s="34"/>
      <c r="X3773" s="35"/>
      <c r="Y3773" s="35"/>
      <c r="Z3773" s="36"/>
      <c r="AA3773" s="37"/>
      <c r="AB3773" s="38"/>
      <c r="AC3773" s="39"/>
    </row>
    <row r="3774" spans="1:29" ht="10.5" customHeight="1">
      <c r="A3774" s="25">
        <v>175706</v>
      </c>
      <c r="B3774" s="26" t="s">
        <v>4995</v>
      </c>
      <c r="C3774" s="27">
        <v>1</v>
      </c>
      <c r="D3774" s="27" t="s">
        <v>26</v>
      </c>
      <c r="E3774" s="28">
        <v>10991</v>
      </c>
      <c r="F3774" s="28">
        <v>10991</v>
      </c>
      <c r="G3774" s="28">
        <v>549.55000000000007</v>
      </c>
      <c r="H3774" s="28">
        <v>44</v>
      </c>
      <c r="I3774" s="28">
        <v>48.5</v>
      </c>
      <c r="J3774" s="29">
        <v>0.50123600000000001</v>
      </c>
      <c r="K3774" s="28">
        <v>44</v>
      </c>
      <c r="L3774" s="28">
        <v>48.5</v>
      </c>
      <c r="M3774" s="29">
        <f t="shared" si="260"/>
        <v>0.50123600000000001</v>
      </c>
      <c r="N3774" s="30">
        <v>0</v>
      </c>
      <c r="O3774" s="27">
        <v>84</v>
      </c>
      <c r="P3774" s="27">
        <v>8418</v>
      </c>
      <c r="Q3774" s="27" t="s">
        <v>79</v>
      </c>
      <c r="R3774" s="31">
        <f>VLOOKUP(Q3774,[1]Страна!D$1:F$120,2,FALSE)</f>
        <v>0.05</v>
      </c>
      <c r="S3774" s="32" t="s">
        <v>28</v>
      </c>
      <c r="T3774" s="27" t="str">
        <f>VLOOKUP(S3774,[1]Страна!$A$2:$B$246,2,0)</f>
        <v>КИТАЙ</v>
      </c>
      <c r="W3774" s="34"/>
      <c r="X3774" s="35"/>
      <c r="Y3774" s="35"/>
      <c r="Z3774" s="36"/>
      <c r="AA3774" s="37"/>
      <c r="AB3774" s="38"/>
      <c r="AC3774" s="39"/>
    </row>
    <row r="3775" spans="1:29" ht="10.5" customHeight="1">
      <c r="A3775" s="25">
        <v>30642</v>
      </c>
      <c r="B3775" s="26" t="s">
        <v>4996</v>
      </c>
      <c r="C3775" s="27">
        <v>1</v>
      </c>
      <c r="D3775" s="27" t="s">
        <v>26</v>
      </c>
      <c r="E3775" s="28">
        <v>17502</v>
      </c>
      <c r="F3775" s="28">
        <v>17502</v>
      </c>
      <c r="G3775" s="28">
        <v>875.1</v>
      </c>
      <c r="H3775" s="28">
        <v>67</v>
      </c>
      <c r="I3775" s="28">
        <v>73</v>
      </c>
      <c r="J3775" s="29">
        <v>0.58533599999999997</v>
      </c>
      <c r="K3775" s="28">
        <v>67</v>
      </c>
      <c r="L3775" s="28">
        <v>73</v>
      </c>
      <c r="M3775" s="29">
        <f t="shared" si="260"/>
        <v>0.58533599999999997</v>
      </c>
      <c r="N3775" s="30">
        <v>6943619728733</v>
      </c>
      <c r="O3775" s="27">
        <v>84</v>
      </c>
      <c r="P3775" s="27">
        <v>8418</v>
      </c>
      <c r="Q3775" s="27" t="s">
        <v>79</v>
      </c>
      <c r="R3775" s="31">
        <f>VLOOKUP(Q3775,[1]Страна!D$1:F$120,2,FALSE)</f>
        <v>0.05</v>
      </c>
      <c r="S3775" s="32" t="s">
        <v>28</v>
      </c>
      <c r="T3775" s="27" t="str">
        <f>VLOOKUP(S3775,[1]Страна!$A$2:$B$246,2,0)</f>
        <v>КИТАЙ</v>
      </c>
      <c r="W3775" s="34"/>
      <c r="X3775" s="35"/>
      <c r="Y3775" s="35"/>
      <c r="Z3775" s="36"/>
      <c r="AA3775" s="37"/>
      <c r="AB3775" s="38"/>
      <c r="AC3775" s="39"/>
    </row>
    <row r="3776" spans="1:29" ht="10.5" customHeight="1">
      <c r="A3776" s="25">
        <v>211698</v>
      </c>
      <c r="B3776" s="26" t="s">
        <v>4997</v>
      </c>
      <c r="C3776" s="27">
        <v>1</v>
      </c>
      <c r="D3776" s="27" t="s">
        <v>26</v>
      </c>
      <c r="E3776" s="28">
        <v>14272</v>
      </c>
      <c r="F3776" s="28">
        <v>14272</v>
      </c>
      <c r="G3776" s="28">
        <v>713.6</v>
      </c>
      <c r="H3776" s="28">
        <v>50</v>
      </c>
      <c r="I3776" s="28">
        <v>56</v>
      </c>
      <c r="J3776" s="29">
        <v>0.58533599999999997</v>
      </c>
      <c r="K3776" s="28">
        <v>50</v>
      </c>
      <c r="L3776" s="28">
        <v>56</v>
      </c>
      <c r="M3776" s="29">
        <f t="shared" si="260"/>
        <v>0.58533599999999997</v>
      </c>
      <c r="N3776" s="30">
        <v>6921727009258</v>
      </c>
      <c r="O3776" s="27">
        <v>84</v>
      </c>
      <c r="P3776" s="27">
        <v>8418</v>
      </c>
      <c r="Q3776" s="27" t="s">
        <v>79</v>
      </c>
      <c r="R3776" s="31">
        <f>VLOOKUP(Q3776,[1]Страна!D$1:F$120,2,FALSE)</f>
        <v>0.05</v>
      </c>
      <c r="S3776" s="32" t="s">
        <v>28</v>
      </c>
      <c r="T3776" s="27" t="str">
        <f>VLOOKUP(S3776,[1]Страна!$A$2:$B$246,2,0)</f>
        <v>КИТАЙ</v>
      </c>
      <c r="W3776" s="34"/>
      <c r="X3776" s="35"/>
      <c r="Y3776" s="35"/>
      <c r="Z3776" s="36"/>
      <c r="AA3776" s="37"/>
      <c r="AB3776" s="38"/>
      <c r="AC3776" s="39"/>
    </row>
    <row r="3777" spans="1:29" ht="10.5" customHeight="1">
      <c r="A3777" s="25">
        <v>198371</v>
      </c>
      <c r="B3777" s="26" t="s">
        <v>4998</v>
      </c>
      <c r="C3777" s="27">
        <v>1</v>
      </c>
      <c r="D3777" s="27" t="s">
        <v>26</v>
      </c>
      <c r="E3777" s="28">
        <v>14875</v>
      </c>
      <c r="F3777" s="28">
        <v>14875</v>
      </c>
      <c r="G3777" s="28">
        <v>743.75</v>
      </c>
      <c r="H3777" s="28">
        <v>50</v>
      </c>
      <c r="I3777" s="28">
        <v>56</v>
      </c>
      <c r="J3777" s="29">
        <v>0.58197200000000004</v>
      </c>
      <c r="K3777" s="28">
        <v>50</v>
      </c>
      <c r="L3777" s="28">
        <v>56</v>
      </c>
      <c r="M3777" s="29">
        <f t="shared" si="260"/>
        <v>0.58197200000000004</v>
      </c>
      <c r="N3777" s="30">
        <v>0</v>
      </c>
      <c r="O3777" s="27">
        <v>84</v>
      </c>
      <c r="P3777" s="27">
        <v>8418</v>
      </c>
      <c r="Q3777" s="27" t="s">
        <v>79</v>
      </c>
      <c r="R3777" s="31">
        <f>VLOOKUP(Q3777,[1]Страна!D$1:F$120,2,FALSE)</f>
        <v>0.05</v>
      </c>
      <c r="S3777" s="32" t="s">
        <v>28</v>
      </c>
      <c r="T3777" s="27" t="str">
        <f>VLOOKUP(S3777,[1]Страна!$A$2:$B$246,2,0)</f>
        <v>КИТАЙ</v>
      </c>
      <c r="W3777" s="34"/>
      <c r="X3777" s="35"/>
      <c r="Y3777" s="35"/>
      <c r="Z3777" s="36"/>
      <c r="AA3777" s="37"/>
      <c r="AB3777" s="38"/>
      <c r="AC3777" s="39"/>
    </row>
    <row r="3778" spans="1:29" ht="10.5" customHeight="1">
      <c r="A3778" s="25">
        <v>175703</v>
      </c>
      <c r="B3778" s="26" t="s">
        <v>4999</v>
      </c>
      <c r="C3778" s="27">
        <v>1</v>
      </c>
      <c r="D3778" s="27" t="s">
        <v>26</v>
      </c>
      <c r="E3778" s="28">
        <v>14884</v>
      </c>
      <c r="F3778" s="28">
        <v>14884</v>
      </c>
      <c r="G3778" s="28">
        <v>744.2</v>
      </c>
      <c r="H3778" s="28">
        <v>55</v>
      </c>
      <c r="I3778" s="28">
        <v>60</v>
      </c>
      <c r="J3778" s="29">
        <v>0.87740399999999996</v>
      </c>
      <c r="K3778" s="28">
        <v>55</v>
      </c>
      <c r="L3778" s="28">
        <v>60</v>
      </c>
      <c r="M3778" s="29">
        <f t="shared" si="260"/>
        <v>0.87740399999999996</v>
      </c>
      <c r="N3778" s="30">
        <v>0</v>
      </c>
      <c r="O3778" s="27">
        <v>84</v>
      </c>
      <c r="P3778" s="27">
        <v>8418</v>
      </c>
      <c r="Q3778" s="27" t="s">
        <v>79</v>
      </c>
      <c r="R3778" s="31">
        <f>VLOOKUP(Q3778,[1]Страна!D$1:F$120,2,FALSE)</f>
        <v>0.05</v>
      </c>
      <c r="S3778" s="32" t="s">
        <v>28</v>
      </c>
      <c r="T3778" s="27" t="str">
        <f>VLOOKUP(S3778,[1]Страна!$A$2:$B$246,2,0)</f>
        <v>КИТАЙ</v>
      </c>
      <c r="W3778" s="34"/>
      <c r="X3778" s="35"/>
      <c r="Y3778" s="35"/>
      <c r="Z3778" s="36"/>
      <c r="AA3778" s="37"/>
      <c r="AB3778" s="38"/>
      <c r="AC3778" s="39"/>
    </row>
    <row r="3779" spans="1:29" ht="10.5" customHeight="1">
      <c r="A3779" s="25">
        <v>198369</v>
      </c>
      <c r="B3779" s="26" t="s">
        <v>5000</v>
      </c>
      <c r="C3779" s="27">
        <v>1</v>
      </c>
      <c r="D3779" s="27" t="s">
        <v>26</v>
      </c>
      <c r="E3779" s="28">
        <v>13354</v>
      </c>
      <c r="F3779" s="28">
        <v>13354</v>
      </c>
      <c r="G3779" s="28">
        <v>667.7</v>
      </c>
      <c r="H3779" s="28">
        <v>50.5</v>
      </c>
      <c r="I3779" s="28">
        <v>55</v>
      </c>
      <c r="J3779" s="29">
        <v>0.57193799999999995</v>
      </c>
      <c r="K3779" s="28">
        <v>50.5</v>
      </c>
      <c r="L3779" s="28">
        <v>55</v>
      </c>
      <c r="M3779" s="29">
        <f t="shared" si="260"/>
        <v>0.57193799999999995</v>
      </c>
      <c r="N3779" s="30">
        <v>0</v>
      </c>
      <c r="O3779" s="27">
        <v>84</v>
      </c>
      <c r="P3779" s="27">
        <v>8418</v>
      </c>
      <c r="Q3779" s="27" t="s">
        <v>79</v>
      </c>
      <c r="R3779" s="31">
        <f>VLOOKUP(Q3779,[1]Страна!D$1:F$120,2,FALSE)</f>
        <v>0.05</v>
      </c>
      <c r="S3779" s="32" t="s">
        <v>28</v>
      </c>
      <c r="T3779" s="27" t="str">
        <f>VLOOKUP(S3779,[1]Страна!$A$2:$B$246,2,0)</f>
        <v>КИТАЙ</v>
      </c>
      <c r="W3779" s="34"/>
      <c r="X3779" s="35"/>
      <c r="Y3779" s="35"/>
      <c r="Z3779" s="36"/>
      <c r="AA3779" s="37"/>
      <c r="AB3779" s="38"/>
      <c r="AC3779" s="39"/>
    </row>
    <row r="3780" spans="1:29" ht="10.5" customHeight="1">
      <c r="A3780" s="25">
        <v>191019</v>
      </c>
      <c r="B3780" s="26" t="s">
        <v>5001</v>
      </c>
      <c r="C3780" s="27">
        <v>1</v>
      </c>
      <c r="D3780" s="27" t="s">
        <v>26</v>
      </c>
      <c r="E3780" s="28">
        <v>12954</v>
      </c>
      <c r="F3780" s="28">
        <v>12954</v>
      </c>
      <c r="G3780" s="28">
        <v>647.70000000000005</v>
      </c>
      <c r="H3780" s="28">
        <v>50.5</v>
      </c>
      <c r="I3780" s="28">
        <v>55</v>
      </c>
      <c r="J3780" s="29">
        <v>0.59542799999999996</v>
      </c>
      <c r="K3780" s="28">
        <v>50.5</v>
      </c>
      <c r="L3780" s="28">
        <v>55</v>
      </c>
      <c r="M3780" s="29">
        <f t="shared" si="260"/>
        <v>0.59542799999999996</v>
      </c>
      <c r="N3780" s="30">
        <v>0</v>
      </c>
      <c r="O3780" s="27">
        <v>84</v>
      </c>
      <c r="P3780" s="27">
        <v>8418</v>
      </c>
      <c r="Q3780" s="27" t="s">
        <v>79</v>
      </c>
      <c r="R3780" s="31">
        <f>VLOOKUP(Q3780,[1]Страна!D$1:F$120,2,FALSE)</f>
        <v>0.05</v>
      </c>
      <c r="S3780" s="32" t="s">
        <v>28</v>
      </c>
      <c r="T3780" s="27" t="str">
        <f>VLOOKUP(S3780,[1]Страна!$A$2:$B$246,2,0)</f>
        <v>КИТАЙ</v>
      </c>
      <c r="W3780" s="34"/>
      <c r="X3780" s="35"/>
      <c r="Y3780" s="35"/>
      <c r="Z3780" s="36"/>
      <c r="AA3780" s="37"/>
      <c r="AB3780" s="38"/>
      <c r="AC3780" s="39"/>
    </row>
    <row r="3781" spans="1:29" ht="10.5" customHeight="1">
      <c r="A3781" s="25">
        <v>52763</v>
      </c>
      <c r="B3781" s="26" t="s">
        <v>5002</v>
      </c>
      <c r="C3781" s="27">
        <v>1</v>
      </c>
      <c r="D3781" s="27" t="s">
        <v>26</v>
      </c>
      <c r="E3781" s="28">
        <v>21622</v>
      </c>
      <c r="F3781" s="28">
        <v>21622</v>
      </c>
      <c r="G3781" s="28">
        <v>1081.1000000000001</v>
      </c>
      <c r="H3781" s="28">
        <v>67</v>
      </c>
      <c r="I3781" s="28">
        <v>73.5</v>
      </c>
      <c r="J3781" s="29">
        <v>0.81288899999999997</v>
      </c>
      <c r="K3781" s="28">
        <v>67</v>
      </c>
      <c r="L3781" s="28">
        <v>73.5</v>
      </c>
      <c r="M3781" s="29">
        <f t="shared" si="260"/>
        <v>0.81288899999999997</v>
      </c>
      <c r="N3781" s="30">
        <v>0</v>
      </c>
      <c r="O3781" s="27">
        <v>84</v>
      </c>
      <c r="P3781" s="27">
        <v>8418</v>
      </c>
      <c r="Q3781" s="27" t="s">
        <v>79</v>
      </c>
      <c r="R3781" s="31">
        <f>VLOOKUP(Q3781,[1]Страна!D$1:F$120,2,FALSE)</f>
        <v>0.05</v>
      </c>
      <c r="S3781" s="32" t="s">
        <v>28</v>
      </c>
      <c r="T3781" s="27" t="str">
        <f>VLOOKUP(S3781,[1]Страна!$A$2:$B$246,2,0)</f>
        <v>КИТАЙ</v>
      </c>
      <c r="W3781" s="34"/>
      <c r="X3781" s="35"/>
      <c r="Y3781" s="35"/>
      <c r="Z3781" s="36"/>
      <c r="AA3781" s="37"/>
      <c r="AB3781" s="38"/>
      <c r="AC3781" s="39"/>
    </row>
    <row r="3782" spans="1:29" ht="10.5" customHeight="1">
      <c r="A3782" s="25">
        <v>37463</v>
      </c>
      <c r="B3782" s="26" t="s">
        <v>5003</v>
      </c>
      <c r="C3782" s="27">
        <v>1</v>
      </c>
      <c r="D3782" s="27" t="s">
        <v>26</v>
      </c>
      <c r="E3782" s="28">
        <v>25083</v>
      </c>
      <c r="F3782" s="28">
        <v>25083</v>
      </c>
      <c r="G3782" s="28">
        <v>1254.1500000000001</v>
      </c>
      <c r="H3782" s="28">
        <v>78</v>
      </c>
      <c r="I3782" s="28">
        <v>86</v>
      </c>
      <c r="J3782" s="29">
        <v>0.92832999999999999</v>
      </c>
      <c r="K3782" s="28">
        <v>78</v>
      </c>
      <c r="L3782" s="28">
        <v>86</v>
      </c>
      <c r="M3782" s="29">
        <f t="shared" si="260"/>
        <v>0.92832999999999999</v>
      </c>
      <c r="N3782" s="30">
        <v>6943619728832</v>
      </c>
      <c r="O3782" s="27">
        <v>84</v>
      </c>
      <c r="P3782" s="27">
        <v>8418</v>
      </c>
      <c r="Q3782" s="27" t="s">
        <v>79</v>
      </c>
      <c r="R3782" s="31">
        <f>VLOOKUP(Q3782,[1]Страна!D$1:F$120,2,FALSE)</f>
        <v>0.05</v>
      </c>
      <c r="S3782" s="32" t="s">
        <v>28</v>
      </c>
      <c r="T3782" s="27" t="str">
        <f>VLOOKUP(S3782,[1]Страна!$A$2:$B$246,2,0)</f>
        <v>КИТАЙ</v>
      </c>
      <c r="W3782" s="34"/>
      <c r="X3782" s="35"/>
      <c r="Y3782" s="35"/>
      <c r="Z3782" s="36"/>
      <c r="AA3782" s="37"/>
      <c r="AB3782" s="38"/>
      <c r="AC3782" s="39"/>
    </row>
    <row r="3783" spans="1:29" ht="10.5" customHeight="1">
      <c r="A3783" s="25">
        <v>38757</v>
      </c>
      <c r="B3783" s="26" t="s">
        <v>5004</v>
      </c>
      <c r="C3783" s="27">
        <v>1</v>
      </c>
      <c r="D3783" s="27" t="s">
        <v>26</v>
      </c>
      <c r="E3783" s="28">
        <v>26257</v>
      </c>
      <c r="F3783" s="28">
        <v>26257</v>
      </c>
      <c r="G3783" s="28">
        <v>1312.8500000000001</v>
      </c>
      <c r="H3783" s="28">
        <v>78</v>
      </c>
      <c r="I3783" s="28">
        <v>86</v>
      </c>
      <c r="J3783" s="29">
        <v>0.93600000000000005</v>
      </c>
      <c r="K3783" s="28">
        <v>78</v>
      </c>
      <c r="L3783" s="28">
        <v>86</v>
      </c>
      <c r="M3783" s="29">
        <f t="shared" si="260"/>
        <v>0.93600000000000005</v>
      </c>
      <c r="N3783" s="30">
        <v>6943619731559</v>
      </c>
      <c r="O3783" s="27">
        <v>84</v>
      </c>
      <c r="P3783" s="27">
        <v>8418</v>
      </c>
      <c r="Q3783" s="27" t="s">
        <v>79</v>
      </c>
      <c r="R3783" s="31">
        <f>VLOOKUP(Q3783,[1]Страна!D$1:F$120,2,FALSE)</f>
        <v>0.05</v>
      </c>
      <c r="S3783" s="32" t="s">
        <v>28</v>
      </c>
      <c r="T3783" s="27" t="str">
        <f>VLOOKUP(S3783,[1]Страна!$A$2:$B$246,2,0)</f>
        <v>КИТАЙ</v>
      </c>
      <c r="W3783" s="34"/>
      <c r="X3783" s="35"/>
      <c r="Y3783" s="35"/>
      <c r="Z3783" s="36"/>
      <c r="AA3783" s="37"/>
      <c r="AB3783" s="38"/>
      <c r="AC3783" s="39"/>
    </row>
    <row r="3784" spans="1:29" ht="10.5" customHeight="1">
      <c r="A3784" s="25">
        <v>38758</v>
      </c>
      <c r="B3784" s="26" t="s">
        <v>5005</v>
      </c>
      <c r="C3784" s="27">
        <v>1</v>
      </c>
      <c r="D3784" s="27" t="s">
        <v>26</v>
      </c>
      <c r="E3784" s="28">
        <v>26767</v>
      </c>
      <c r="F3784" s="28">
        <v>26767</v>
      </c>
      <c r="G3784" s="28">
        <v>1338.35</v>
      </c>
      <c r="H3784" s="28">
        <v>85</v>
      </c>
      <c r="I3784" s="28">
        <v>93</v>
      </c>
      <c r="J3784" s="29">
        <v>0.99456</v>
      </c>
      <c r="K3784" s="28">
        <v>85</v>
      </c>
      <c r="L3784" s="28">
        <v>93</v>
      </c>
      <c r="M3784" s="29">
        <v>0.99456</v>
      </c>
      <c r="N3784" s="30">
        <v>6943619731979</v>
      </c>
      <c r="O3784" s="27">
        <v>84</v>
      </c>
      <c r="P3784" s="27">
        <v>8418</v>
      </c>
      <c r="Q3784" s="27" t="s">
        <v>60</v>
      </c>
      <c r="R3784" s="31">
        <f>VLOOKUP(Q3784,[1]Страна!D$1:F$120,2,FALSE)</f>
        <v>0.05</v>
      </c>
      <c r="S3784" s="32" t="s">
        <v>28</v>
      </c>
      <c r="T3784" s="27" t="str">
        <f>VLOOKUP(S3784,[1]Страна!$A$2:$B$246,2,0)</f>
        <v>КИТАЙ</v>
      </c>
      <c r="W3784" s="34"/>
      <c r="X3784" s="35"/>
      <c r="Y3784" s="35"/>
      <c r="Z3784" s="36"/>
      <c r="AA3784" s="37"/>
      <c r="AB3784" s="38"/>
      <c r="AC3784" s="39"/>
    </row>
    <row r="3785" spans="1:29" ht="10.5" customHeight="1">
      <c r="A3785" s="25">
        <v>38760</v>
      </c>
      <c r="B3785" s="26" t="s">
        <v>5006</v>
      </c>
      <c r="C3785" s="27">
        <v>1</v>
      </c>
      <c r="D3785" s="27" t="s">
        <v>26</v>
      </c>
      <c r="E3785" s="28">
        <v>46903</v>
      </c>
      <c r="F3785" s="28">
        <v>46903</v>
      </c>
      <c r="G3785" s="28">
        <v>2345.15</v>
      </c>
      <c r="H3785" s="28">
        <v>96</v>
      </c>
      <c r="I3785" s="28">
        <v>106</v>
      </c>
      <c r="J3785" s="29">
        <v>1.192464</v>
      </c>
      <c r="K3785" s="28">
        <v>96</v>
      </c>
      <c r="L3785" s="28">
        <v>106</v>
      </c>
      <c r="M3785" s="29">
        <f t="shared" ref="M3785:M3791" si="261">C3785*J3785</f>
        <v>1.192464</v>
      </c>
      <c r="N3785" s="30">
        <v>6943619730989</v>
      </c>
      <c r="O3785" s="27">
        <v>84</v>
      </c>
      <c r="P3785" s="27">
        <v>8418</v>
      </c>
      <c r="Q3785" s="27" t="s">
        <v>60</v>
      </c>
      <c r="R3785" s="31">
        <f>VLOOKUP(Q3785,[1]Страна!D$1:F$120,2,FALSE)</f>
        <v>0.05</v>
      </c>
      <c r="S3785" s="32" t="s">
        <v>28</v>
      </c>
      <c r="T3785" s="27" t="str">
        <f>VLOOKUP(S3785,[1]Страна!$A$2:$B$246,2,0)</f>
        <v>КИТАЙ</v>
      </c>
      <c r="W3785" s="34"/>
      <c r="X3785" s="35"/>
      <c r="Y3785" s="35"/>
      <c r="Z3785" s="36"/>
      <c r="AA3785" s="37"/>
      <c r="AB3785" s="38"/>
      <c r="AC3785" s="39"/>
    </row>
    <row r="3786" spans="1:29" ht="10.5" customHeight="1">
      <c r="A3786" s="25">
        <v>37464</v>
      </c>
      <c r="B3786" s="26" t="s">
        <v>5007</v>
      </c>
      <c r="C3786" s="27">
        <v>1</v>
      </c>
      <c r="D3786" s="27" t="s">
        <v>26</v>
      </c>
      <c r="E3786" s="28">
        <v>38913</v>
      </c>
      <c r="F3786" s="28">
        <v>38913</v>
      </c>
      <c r="G3786" s="28">
        <v>1945.65</v>
      </c>
      <c r="H3786" s="28">
        <v>96</v>
      </c>
      <c r="I3786" s="28">
        <v>106</v>
      </c>
      <c r="J3786" s="29">
        <v>1.1946460000000001</v>
      </c>
      <c r="K3786" s="28">
        <v>96</v>
      </c>
      <c r="L3786" s="28">
        <v>106</v>
      </c>
      <c r="M3786" s="29">
        <f t="shared" si="261"/>
        <v>1.1946460000000001</v>
      </c>
      <c r="N3786" s="30">
        <v>6943619728788</v>
      </c>
      <c r="O3786" s="27">
        <v>84</v>
      </c>
      <c r="P3786" s="27">
        <v>8418</v>
      </c>
      <c r="Q3786" s="27" t="s">
        <v>4854</v>
      </c>
      <c r="R3786" s="31">
        <f>VLOOKUP(Q3786,[1]Страна!D$1:F$120,2,FALSE)</f>
        <v>0.05</v>
      </c>
      <c r="S3786" s="32" t="s">
        <v>28</v>
      </c>
      <c r="T3786" s="27" t="str">
        <f>VLOOKUP(S3786,[1]Страна!$A$2:$B$246,2,0)</f>
        <v>КИТАЙ</v>
      </c>
      <c r="W3786" s="34"/>
      <c r="X3786" s="35"/>
      <c r="Y3786" s="35"/>
      <c r="Z3786" s="36"/>
      <c r="AA3786" s="37"/>
      <c r="AB3786" s="38"/>
      <c r="AC3786" s="39"/>
    </row>
    <row r="3787" spans="1:29" ht="10.5" customHeight="1">
      <c r="A3787" s="25">
        <v>39300</v>
      </c>
      <c r="B3787" s="26" t="s">
        <v>5008</v>
      </c>
      <c r="C3787" s="27">
        <v>1</v>
      </c>
      <c r="D3787" s="27" t="s">
        <v>26</v>
      </c>
      <c r="E3787" s="28">
        <v>37477</v>
      </c>
      <c r="F3787" s="28">
        <v>37477</v>
      </c>
      <c r="G3787" s="28">
        <v>1873.8500000000001</v>
      </c>
      <c r="H3787" s="28">
        <v>87.6</v>
      </c>
      <c r="I3787" s="28">
        <v>96</v>
      </c>
      <c r="J3787" s="29">
        <v>1.192464</v>
      </c>
      <c r="K3787" s="28">
        <v>87.6</v>
      </c>
      <c r="L3787" s="28">
        <v>96</v>
      </c>
      <c r="M3787" s="29">
        <f t="shared" si="261"/>
        <v>1.192464</v>
      </c>
      <c r="N3787" s="30">
        <v>6943619733270</v>
      </c>
      <c r="O3787" s="27">
        <v>84</v>
      </c>
      <c r="P3787" s="27">
        <v>8418</v>
      </c>
      <c r="Q3787" s="27" t="s">
        <v>60</v>
      </c>
      <c r="R3787" s="31">
        <f>VLOOKUP(Q3787,[1]Страна!D$1:F$120,2,FALSE)</f>
        <v>0.05</v>
      </c>
      <c r="S3787" s="32" t="s">
        <v>28</v>
      </c>
      <c r="T3787" s="27" t="str">
        <f>VLOOKUP(S3787,[1]Страна!$A$2:$B$246,2,0)</f>
        <v>КИТАЙ</v>
      </c>
      <c r="W3787" s="34"/>
      <c r="X3787" s="35"/>
      <c r="Y3787" s="35"/>
      <c r="Z3787" s="36"/>
      <c r="AA3787" s="37"/>
      <c r="AB3787" s="38"/>
      <c r="AC3787" s="39"/>
    </row>
    <row r="3788" spans="1:29" ht="10.5" customHeight="1">
      <c r="A3788" s="25">
        <v>39301</v>
      </c>
      <c r="B3788" s="26" t="s">
        <v>5009</v>
      </c>
      <c r="C3788" s="27">
        <v>1</v>
      </c>
      <c r="D3788" s="27" t="s">
        <v>26</v>
      </c>
      <c r="E3788" s="28">
        <v>40265</v>
      </c>
      <c r="F3788" s="28">
        <v>40265</v>
      </c>
      <c r="G3788" s="28">
        <v>2013.25</v>
      </c>
      <c r="H3788" s="28">
        <v>87.6</v>
      </c>
      <c r="I3788" s="28">
        <v>96</v>
      </c>
      <c r="J3788" s="29">
        <v>1.1946460000000001</v>
      </c>
      <c r="K3788" s="28">
        <v>87.6</v>
      </c>
      <c r="L3788" s="28">
        <v>96</v>
      </c>
      <c r="M3788" s="29">
        <f t="shared" si="261"/>
        <v>1.1946460000000001</v>
      </c>
      <c r="N3788" s="30">
        <v>0</v>
      </c>
      <c r="O3788" s="27">
        <v>84</v>
      </c>
      <c r="P3788" s="27">
        <v>8418</v>
      </c>
      <c r="Q3788" s="27" t="s">
        <v>60</v>
      </c>
      <c r="R3788" s="31">
        <f>VLOOKUP(Q3788,[1]Страна!D$1:F$120,2,FALSE)</f>
        <v>0.05</v>
      </c>
      <c r="S3788" s="32" t="s">
        <v>28</v>
      </c>
      <c r="T3788" s="27" t="str">
        <f>VLOOKUP(S3788,[1]Страна!$A$2:$B$246,2,0)</f>
        <v>КИТАЙ</v>
      </c>
      <c r="W3788" s="34"/>
      <c r="X3788" s="35"/>
      <c r="Y3788" s="35"/>
      <c r="Z3788" s="36"/>
      <c r="AA3788" s="37"/>
      <c r="AB3788" s="38"/>
      <c r="AC3788" s="39"/>
    </row>
    <row r="3789" spans="1:29" ht="10.5" customHeight="1">
      <c r="A3789" s="25">
        <v>60085</v>
      </c>
      <c r="B3789" s="26" t="s">
        <v>5010</v>
      </c>
      <c r="C3789" s="27">
        <v>1</v>
      </c>
      <c r="D3789" s="27" t="s">
        <v>26</v>
      </c>
      <c r="E3789" s="28">
        <v>45968</v>
      </c>
      <c r="F3789" s="28">
        <v>45968</v>
      </c>
      <c r="G3789" s="28">
        <v>2298.4</v>
      </c>
      <c r="H3789" s="28">
        <v>106</v>
      </c>
      <c r="I3789" s="28">
        <v>116</v>
      </c>
      <c r="J3789" s="29">
        <v>1.2597</v>
      </c>
      <c r="K3789" s="28">
        <v>106</v>
      </c>
      <c r="L3789" s="28">
        <v>116</v>
      </c>
      <c r="M3789" s="29">
        <f t="shared" si="261"/>
        <v>1.2597</v>
      </c>
      <c r="N3789" s="30">
        <v>0</v>
      </c>
      <c r="O3789" s="27">
        <v>84</v>
      </c>
      <c r="P3789" s="27">
        <v>8418</v>
      </c>
      <c r="Q3789" s="27" t="s">
        <v>60</v>
      </c>
      <c r="R3789" s="31">
        <f>VLOOKUP(Q3789,[1]Страна!D$1:F$120,2,FALSE)</f>
        <v>0.05</v>
      </c>
      <c r="S3789" s="32" t="s">
        <v>28</v>
      </c>
      <c r="T3789" s="27" t="str">
        <f>VLOOKUP(S3789,[1]Страна!$A$2:$B$246,2,0)</f>
        <v>КИТАЙ</v>
      </c>
      <c r="W3789" s="34"/>
      <c r="X3789" s="35"/>
      <c r="Y3789" s="35"/>
      <c r="Z3789" s="36"/>
      <c r="AA3789" s="37"/>
      <c r="AB3789" s="38"/>
      <c r="AC3789" s="39"/>
    </row>
    <row r="3790" spans="1:29" ht="10.5" customHeight="1">
      <c r="A3790" s="25">
        <v>43514</v>
      </c>
      <c r="B3790" s="26" t="s">
        <v>5011</v>
      </c>
      <c r="C3790" s="27">
        <v>1</v>
      </c>
      <c r="D3790" s="27" t="s">
        <v>26</v>
      </c>
      <c r="E3790" s="28">
        <v>31081</v>
      </c>
      <c r="F3790" s="28">
        <v>31081</v>
      </c>
      <c r="G3790" s="28">
        <v>1554.0500000000002</v>
      </c>
      <c r="H3790" s="28">
        <v>72</v>
      </c>
      <c r="I3790" s="28">
        <v>80</v>
      </c>
      <c r="J3790" s="29">
        <v>0.89992499999999997</v>
      </c>
      <c r="K3790" s="28">
        <v>72</v>
      </c>
      <c r="L3790" s="28">
        <v>80</v>
      </c>
      <c r="M3790" s="29">
        <f t="shared" si="261"/>
        <v>0.89992499999999997</v>
      </c>
      <c r="N3790" s="30">
        <v>0</v>
      </c>
      <c r="O3790" s="27">
        <v>84</v>
      </c>
      <c r="P3790" s="27">
        <v>8418</v>
      </c>
      <c r="Q3790" s="27" t="s">
        <v>4854</v>
      </c>
      <c r="R3790" s="31">
        <f>VLOOKUP(Q3790,[1]Страна!D$1:F$120,2,FALSE)</f>
        <v>0.05</v>
      </c>
      <c r="S3790" s="32" t="s">
        <v>28</v>
      </c>
      <c r="T3790" s="27" t="str">
        <f>VLOOKUP(S3790,[1]Страна!$A$2:$B$246,2,0)</f>
        <v>КИТАЙ</v>
      </c>
      <c r="W3790" s="34"/>
      <c r="X3790" s="35"/>
      <c r="Y3790" s="35"/>
      <c r="Z3790" s="36"/>
      <c r="AA3790" s="37"/>
      <c r="AB3790" s="38"/>
      <c r="AC3790" s="39"/>
    </row>
    <row r="3791" spans="1:29" ht="10.5" customHeight="1">
      <c r="A3791" s="25">
        <v>208343</v>
      </c>
      <c r="B3791" s="26" t="s">
        <v>5012</v>
      </c>
      <c r="C3791" s="27">
        <v>1</v>
      </c>
      <c r="D3791" s="27" t="s">
        <v>26</v>
      </c>
      <c r="E3791" s="28">
        <v>43631</v>
      </c>
      <c r="F3791" s="28">
        <v>43631</v>
      </c>
      <c r="G3791" s="28">
        <v>2181.5500000000002</v>
      </c>
      <c r="H3791" s="28">
        <v>94</v>
      </c>
      <c r="I3791" s="28">
        <v>107</v>
      </c>
      <c r="J3791" s="29">
        <v>1.3592599999999999</v>
      </c>
      <c r="K3791" s="28">
        <v>94</v>
      </c>
      <c r="L3791" s="28">
        <v>107</v>
      </c>
      <c r="M3791" s="29">
        <f t="shared" si="261"/>
        <v>1.3592599999999999</v>
      </c>
      <c r="N3791" s="30">
        <v>6921727014948</v>
      </c>
      <c r="O3791" s="27">
        <v>84</v>
      </c>
      <c r="P3791" s="27">
        <v>8418</v>
      </c>
      <c r="Q3791" s="27" t="s">
        <v>60</v>
      </c>
      <c r="R3791" s="31">
        <f>VLOOKUP(Q3791,[1]Страна!D$1:F$120,2,FALSE)</f>
        <v>0.05</v>
      </c>
      <c r="S3791" s="32" t="s">
        <v>28</v>
      </c>
      <c r="T3791" s="27" t="str">
        <f>VLOOKUP(S3791,[1]Страна!$A$2:$B$246,2,0)</f>
        <v>КИТАЙ</v>
      </c>
      <c r="W3791" s="34"/>
      <c r="X3791" s="35"/>
      <c r="Y3791" s="35"/>
      <c r="Z3791" s="36"/>
      <c r="AA3791" s="37"/>
      <c r="AB3791" s="38"/>
      <c r="AC3791" s="39"/>
    </row>
    <row r="3792" spans="1:29" ht="10.5" customHeight="1">
      <c r="A3792" s="25" t="s">
        <v>5013</v>
      </c>
      <c r="B3792" s="26" t="s">
        <v>5014</v>
      </c>
      <c r="C3792" s="27">
        <v>5</v>
      </c>
      <c r="D3792" s="27" t="s">
        <v>26</v>
      </c>
      <c r="E3792" s="28"/>
      <c r="F3792" s="28"/>
      <c r="G3792" s="28"/>
      <c r="H3792" s="28">
        <v>60</v>
      </c>
      <c r="I3792" s="28">
        <v>68</v>
      </c>
      <c r="J3792" s="29">
        <v>0.74099999999999999</v>
      </c>
      <c r="K3792" s="28">
        <f t="shared" ref="K3792:K3797" si="262">H3792*C3792</f>
        <v>300</v>
      </c>
      <c r="L3792" s="28">
        <f t="shared" ref="L3792:L3797" si="263">I3792*C3792</f>
        <v>340</v>
      </c>
      <c r="M3792" s="29">
        <f t="shared" ref="M3792:M3797" si="264">J3792*C3792</f>
        <v>3.7050000000000001</v>
      </c>
      <c r="N3792" s="30"/>
      <c r="O3792" s="27">
        <v>84</v>
      </c>
      <c r="P3792" s="27">
        <v>8418</v>
      </c>
      <c r="Q3792" s="27" t="s">
        <v>60</v>
      </c>
      <c r="R3792" s="31">
        <f>VLOOKUP(Q3792,[1]Страна!D$1:F$120,2,FALSE)</f>
        <v>0.05</v>
      </c>
      <c r="S3792" s="32" t="s">
        <v>555</v>
      </c>
      <c r="T3792" s="27" t="str">
        <f>VLOOKUP(S3792,[1]Страна!$A$2:$B$246,2,0)</f>
        <v>ТАИЛАНД</v>
      </c>
      <c r="W3792" s="34"/>
      <c r="X3792" s="35"/>
      <c r="Y3792" s="35"/>
      <c r="Z3792" s="36"/>
      <c r="AA3792" s="37"/>
      <c r="AB3792" s="38"/>
      <c r="AC3792" s="39"/>
    </row>
    <row r="3793" spans="1:29" ht="10.5" customHeight="1">
      <c r="A3793" s="25" t="s">
        <v>5015</v>
      </c>
      <c r="B3793" s="26" t="s">
        <v>5016</v>
      </c>
      <c r="C3793" s="27">
        <v>4</v>
      </c>
      <c r="D3793" s="27" t="s">
        <v>26</v>
      </c>
      <c r="E3793" s="28"/>
      <c r="F3793" s="28"/>
      <c r="G3793" s="28"/>
      <c r="H3793" s="28">
        <v>60</v>
      </c>
      <c r="I3793" s="28">
        <v>68</v>
      </c>
      <c r="J3793" s="29">
        <v>0.74099999999999999</v>
      </c>
      <c r="K3793" s="28">
        <f t="shared" si="262"/>
        <v>240</v>
      </c>
      <c r="L3793" s="28">
        <f t="shared" si="263"/>
        <v>272</v>
      </c>
      <c r="M3793" s="29">
        <f t="shared" si="264"/>
        <v>2.964</v>
      </c>
      <c r="N3793" s="30"/>
      <c r="O3793" s="27">
        <v>84</v>
      </c>
      <c r="P3793" s="27">
        <v>8418</v>
      </c>
      <c r="Q3793" s="27" t="s">
        <v>60</v>
      </c>
      <c r="R3793" s="31">
        <f>VLOOKUP(Q3793,[1]Страна!D$1:F$120,2,FALSE)</f>
        <v>0.05</v>
      </c>
      <c r="S3793" s="32" t="s">
        <v>555</v>
      </c>
      <c r="T3793" s="27" t="str">
        <f>VLOOKUP(S3793,[1]Страна!$A$2:$B$246,2,0)</f>
        <v>ТАИЛАНД</v>
      </c>
      <c r="W3793" s="34"/>
      <c r="X3793" s="35"/>
      <c r="Y3793" s="35"/>
      <c r="Z3793" s="36"/>
      <c r="AA3793" s="37"/>
      <c r="AB3793" s="38"/>
      <c r="AC3793" s="39"/>
    </row>
    <row r="3794" spans="1:29" ht="10.5" customHeight="1">
      <c r="A3794" s="25" t="s">
        <v>5017</v>
      </c>
      <c r="B3794" s="26" t="s">
        <v>5018</v>
      </c>
      <c r="C3794" s="27">
        <v>5</v>
      </c>
      <c r="D3794" s="27" t="s">
        <v>26</v>
      </c>
      <c r="E3794" s="28"/>
      <c r="F3794" s="28"/>
      <c r="G3794" s="28"/>
      <c r="H3794" s="28">
        <v>64</v>
      </c>
      <c r="I3794" s="28">
        <v>72</v>
      </c>
      <c r="J3794" s="29">
        <v>0.74099999999999999</v>
      </c>
      <c r="K3794" s="28">
        <f t="shared" si="262"/>
        <v>320</v>
      </c>
      <c r="L3794" s="28">
        <f t="shared" si="263"/>
        <v>360</v>
      </c>
      <c r="M3794" s="29">
        <f t="shared" si="264"/>
        <v>3.7050000000000001</v>
      </c>
      <c r="N3794" s="30"/>
      <c r="O3794" s="27">
        <v>84</v>
      </c>
      <c r="P3794" s="27">
        <v>8418</v>
      </c>
      <c r="Q3794" s="27" t="s">
        <v>60</v>
      </c>
      <c r="R3794" s="31">
        <f>VLOOKUP(Q3794,[1]Страна!D$1:F$120,2,FALSE)</f>
        <v>0.05</v>
      </c>
      <c r="S3794" s="32" t="s">
        <v>555</v>
      </c>
      <c r="T3794" s="27" t="str">
        <f>VLOOKUP(S3794,[1]Страна!$A$2:$B$246,2,0)</f>
        <v>ТАИЛАНД</v>
      </c>
      <c r="W3794" s="34"/>
      <c r="X3794" s="35"/>
      <c r="Y3794" s="35"/>
      <c r="Z3794" s="36"/>
      <c r="AA3794" s="37"/>
      <c r="AB3794" s="38"/>
      <c r="AC3794" s="39"/>
    </row>
    <row r="3795" spans="1:29" ht="10.5" customHeight="1">
      <c r="A3795" s="25" t="s">
        <v>5019</v>
      </c>
      <c r="B3795" s="26" t="s">
        <v>5020</v>
      </c>
      <c r="C3795" s="27">
        <v>5</v>
      </c>
      <c r="D3795" s="27" t="s">
        <v>26</v>
      </c>
      <c r="E3795" s="28"/>
      <c r="F3795" s="28"/>
      <c r="G3795" s="28"/>
      <c r="H3795" s="28">
        <v>66</v>
      </c>
      <c r="I3795" s="28">
        <v>74</v>
      </c>
      <c r="J3795" s="29">
        <v>0.74099999999999999</v>
      </c>
      <c r="K3795" s="28">
        <f t="shared" si="262"/>
        <v>330</v>
      </c>
      <c r="L3795" s="28">
        <f t="shared" si="263"/>
        <v>370</v>
      </c>
      <c r="M3795" s="29">
        <f t="shared" si="264"/>
        <v>3.7050000000000001</v>
      </c>
      <c r="N3795" s="30"/>
      <c r="O3795" s="27">
        <v>84</v>
      </c>
      <c r="P3795" s="27">
        <v>8418</v>
      </c>
      <c r="Q3795" s="27" t="s">
        <v>60</v>
      </c>
      <c r="R3795" s="31">
        <f>VLOOKUP(Q3795,[1]Страна!D$1:F$120,2,FALSE)</f>
        <v>0.05</v>
      </c>
      <c r="S3795" s="32" t="s">
        <v>555</v>
      </c>
      <c r="T3795" s="27" t="str">
        <f>VLOOKUP(S3795,[1]Страна!$A$2:$B$246,2,0)</f>
        <v>ТАИЛАНД</v>
      </c>
      <c r="W3795" s="34"/>
      <c r="X3795" s="35"/>
      <c r="Y3795" s="35"/>
      <c r="Z3795" s="36"/>
      <c r="AA3795" s="37"/>
      <c r="AB3795" s="38"/>
      <c r="AC3795" s="39"/>
    </row>
    <row r="3796" spans="1:29" ht="10.5" customHeight="1">
      <c r="A3796" s="25" t="s">
        <v>5021</v>
      </c>
      <c r="B3796" s="26" t="s">
        <v>5022</v>
      </c>
      <c r="C3796" s="27">
        <v>5</v>
      </c>
      <c r="D3796" s="27" t="s">
        <v>26</v>
      </c>
      <c r="E3796" s="28"/>
      <c r="F3796" s="28"/>
      <c r="G3796" s="28"/>
      <c r="H3796" s="28">
        <v>68</v>
      </c>
      <c r="I3796" s="28">
        <v>76</v>
      </c>
      <c r="J3796" s="29">
        <v>0.74099999999999999</v>
      </c>
      <c r="K3796" s="28">
        <f t="shared" si="262"/>
        <v>340</v>
      </c>
      <c r="L3796" s="28">
        <f t="shared" si="263"/>
        <v>380</v>
      </c>
      <c r="M3796" s="29">
        <f t="shared" si="264"/>
        <v>3.7050000000000001</v>
      </c>
      <c r="N3796" s="30"/>
      <c r="O3796" s="27">
        <v>84</v>
      </c>
      <c r="P3796" s="27">
        <v>8418</v>
      </c>
      <c r="Q3796" s="27" t="s">
        <v>60</v>
      </c>
      <c r="R3796" s="31">
        <f>VLOOKUP(Q3796,[1]Страна!D$1:F$120,2,FALSE)</f>
        <v>0.05</v>
      </c>
      <c r="S3796" s="32" t="s">
        <v>555</v>
      </c>
      <c r="T3796" s="27" t="str">
        <f>VLOOKUP(S3796,[1]Страна!$A$2:$B$246,2,0)</f>
        <v>ТАИЛАНД</v>
      </c>
      <c r="W3796" s="34"/>
      <c r="X3796" s="35"/>
      <c r="Y3796" s="35"/>
      <c r="Z3796" s="36"/>
      <c r="AA3796" s="37"/>
      <c r="AB3796" s="38"/>
      <c r="AC3796" s="39"/>
    </row>
    <row r="3797" spans="1:29" ht="10.5" customHeight="1">
      <c r="A3797" s="25" t="s">
        <v>5023</v>
      </c>
      <c r="B3797" s="26" t="s">
        <v>5024</v>
      </c>
      <c r="C3797" s="27">
        <v>5</v>
      </c>
      <c r="D3797" s="27" t="s">
        <v>26</v>
      </c>
      <c r="E3797" s="28"/>
      <c r="F3797" s="28"/>
      <c r="G3797" s="28"/>
      <c r="H3797" s="28">
        <v>68</v>
      </c>
      <c r="I3797" s="28">
        <v>76</v>
      </c>
      <c r="J3797" s="29">
        <v>0.74099999999999999</v>
      </c>
      <c r="K3797" s="28">
        <f t="shared" si="262"/>
        <v>340</v>
      </c>
      <c r="L3797" s="28">
        <f t="shared" si="263"/>
        <v>380</v>
      </c>
      <c r="M3797" s="29">
        <f t="shared" si="264"/>
        <v>3.7050000000000001</v>
      </c>
      <c r="N3797" s="30"/>
      <c r="O3797" s="27">
        <v>84</v>
      </c>
      <c r="P3797" s="27">
        <v>8418</v>
      </c>
      <c r="Q3797" s="27" t="s">
        <v>60</v>
      </c>
      <c r="R3797" s="31">
        <f>VLOOKUP(Q3797,[1]Страна!D$1:F$120,2,FALSE)</f>
        <v>0.05</v>
      </c>
      <c r="S3797" s="32" t="s">
        <v>555</v>
      </c>
      <c r="T3797" s="27" t="str">
        <f>VLOOKUP(S3797,[1]Страна!$A$2:$B$246,2,0)</f>
        <v>ТАИЛАНД</v>
      </c>
      <c r="W3797" s="34"/>
      <c r="X3797" s="35"/>
      <c r="Y3797" s="35"/>
      <c r="Z3797" s="36"/>
      <c r="AA3797" s="37"/>
      <c r="AB3797" s="38"/>
      <c r="AC3797" s="39"/>
    </row>
    <row r="3798" spans="1:29" ht="10.5" customHeight="1">
      <c r="A3798" s="25" t="s">
        <v>5025</v>
      </c>
      <c r="B3798" s="26" t="s">
        <v>5026</v>
      </c>
      <c r="C3798" s="27">
        <v>1</v>
      </c>
      <c r="D3798" s="27" t="s">
        <v>220</v>
      </c>
      <c r="E3798" s="28">
        <v>513</v>
      </c>
      <c r="F3798" s="28">
        <v>513</v>
      </c>
      <c r="G3798" s="28"/>
      <c r="H3798" s="28">
        <f>K3798/C3798</f>
        <v>65</v>
      </c>
      <c r="I3798" s="28">
        <f>L3798/C3798</f>
        <v>70</v>
      </c>
      <c r="J3798" s="29">
        <v>0.86659200000000003</v>
      </c>
      <c r="K3798" s="28">
        <v>65</v>
      </c>
      <c r="L3798" s="28">
        <v>70</v>
      </c>
      <c r="M3798" s="29"/>
      <c r="N3798" s="30"/>
      <c r="O3798" s="27">
        <v>84</v>
      </c>
      <c r="P3798" s="27">
        <v>8418</v>
      </c>
      <c r="Q3798" s="27" t="s">
        <v>60</v>
      </c>
      <c r="R3798" s="31">
        <f>VLOOKUP(Q3798,[1]Страна!D$1:F$120,2,FALSE)</f>
        <v>0.05</v>
      </c>
      <c r="S3798" s="32" t="s">
        <v>555</v>
      </c>
      <c r="T3798" s="27" t="str">
        <f>VLOOKUP(S3798,[1]Страна!$A$2:$B$246,2,0)</f>
        <v>ТАИЛАНД</v>
      </c>
      <c r="W3798" s="34"/>
      <c r="X3798" s="35"/>
      <c r="Y3798" s="35"/>
      <c r="Z3798" s="36"/>
      <c r="AA3798" s="37"/>
      <c r="AB3798" s="38"/>
      <c r="AC3798" s="39"/>
    </row>
    <row r="3799" spans="1:29" ht="10.5" customHeight="1">
      <c r="A3799" s="25" t="s">
        <v>5027</v>
      </c>
      <c r="B3799" s="26" t="s">
        <v>5028</v>
      </c>
      <c r="C3799" s="27">
        <v>2</v>
      </c>
      <c r="D3799" s="27" t="s">
        <v>220</v>
      </c>
      <c r="E3799" s="28">
        <v>590</v>
      </c>
      <c r="F3799" s="28">
        <f>C3799*E3799</f>
        <v>1180</v>
      </c>
      <c r="G3799" s="28"/>
      <c r="H3799" s="28">
        <v>75</v>
      </c>
      <c r="I3799" s="28">
        <v>83</v>
      </c>
      <c r="J3799" s="29">
        <v>1.0314000000000001</v>
      </c>
      <c r="K3799" s="28">
        <v>150</v>
      </c>
      <c r="L3799" s="28">
        <v>166</v>
      </c>
      <c r="M3799" s="29">
        <f>C3799*J3799</f>
        <v>2.0628000000000002</v>
      </c>
      <c r="N3799" s="30"/>
      <c r="O3799" s="27"/>
      <c r="P3799" s="27"/>
      <c r="Q3799" s="27" t="s">
        <v>60</v>
      </c>
      <c r="R3799" s="31">
        <f>VLOOKUP(Q3799,[1]Страна!D$1:F$120,2,FALSE)</f>
        <v>0.05</v>
      </c>
      <c r="S3799" s="32" t="s">
        <v>555</v>
      </c>
      <c r="T3799" s="27" t="str">
        <f>VLOOKUP(S3799,[1]Страна!$A$2:$B$246,2,0)</f>
        <v>ТАИЛАНД</v>
      </c>
      <c r="W3799" s="34"/>
      <c r="X3799" s="35"/>
      <c r="Y3799" s="35"/>
      <c r="Z3799" s="36"/>
      <c r="AA3799" s="37"/>
      <c r="AB3799" s="38"/>
      <c r="AC3799" s="39"/>
    </row>
    <row r="3800" spans="1:29" ht="10.5" customHeight="1">
      <c r="A3800" s="25" t="s">
        <v>5029</v>
      </c>
      <c r="B3800" s="26" t="s">
        <v>5028</v>
      </c>
      <c r="C3800" s="27">
        <v>1</v>
      </c>
      <c r="D3800" s="27" t="s">
        <v>220</v>
      </c>
      <c r="E3800" s="28">
        <v>586</v>
      </c>
      <c r="F3800" s="28">
        <v>586</v>
      </c>
      <c r="G3800" s="28"/>
      <c r="H3800" s="28">
        <f>K3800/C3800</f>
        <v>78</v>
      </c>
      <c r="I3800" s="28">
        <f>L3800/C3800</f>
        <v>83</v>
      </c>
      <c r="J3800" s="29">
        <v>1.131</v>
      </c>
      <c r="K3800" s="28">
        <v>78</v>
      </c>
      <c r="L3800" s="28">
        <v>83</v>
      </c>
      <c r="M3800" s="29"/>
      <c r="N3800" s="30"/>
      <c r="O3800" s="27">
        <v>84</v>
      </c>
      <c r="P3800" s="27">
        <v>8418</v>
      </c>
      <c r="Q3800" s="27" t="s">
        <v>60</v>
      </c>
      <c r="R3800" s="31">
        <f>VLOOKUP(Q3800,[1]Страна!D$1:F$120,2,FALSE)</f>
        <v>0.05</v>
      </c>
      <c r="S3800" s="32" t="s">
        <v>555</v>
      </c>
      <c r="T3800" s="27" t="str">
        <f>VLOOKUP(S3800,[1]Страна!$A$2:$B$246,2,0)</f>
        <v>ТАИЛАНД</v>
      </c>
      <c r="W3800" s="34"/>
      <c r="X3800" s="35"/>
      <c r="Y3800" s="35"/>
      <c r="Z3800" s="36"/>
      <c r="AA3800" s="37"/>
      <c r="AB3800" s="38"/>
      <c r="AC3800" s="39"/>
    </row>
    <row r="3801" spans="1:29" ht="10.5" customHeight="1">
      <c r="A3801" s="25" t="s">
        <v>5030</v>
      </c>
      <c r="B3801" s="26" t="s">
        <v>5031</v>
      </c>
      <c r="C3801" s="27">
        <v>2</v>
      </c>
      <c r="D3801" s="27" t="s">
        <v>220</v>
      </c>
      <c r="E3801" s="28">
        <v>632</v>
      </c>
      <c r="F3801" s="28">
        <f t="shared" ref="F3801:F3807" si="265">C3801*E3801</f>
        <v>1264</v>
      </c>
      <c r="G3801" s="28"/>
      <c r="H3801" s="28">
        <v>99</v>
      </c>
      <c r="I3801" s="28">
        <v>107</v>
      </c>
      <c r="J3801" s="29">
        <v>1.3320000000000001</v>
      </c>
      <c r="K3801" s="28">
        <v>198</v>
      </c>
      <c r="L3801" s="28">
        <v>214</v>
      </c>
      <c r="M3801" s="29">
        <f t="shared" ref="M3801:M3807" si="266">C3801*J3801</f>
        <v>2.6640000000000001</v>
      </c>
      <c r="N3801" s="30"/>
      <c r="O3801" s="27"/>
      <c r="P3801" s="27"/>
      <c r="Q3801" s="27" t="s">
        <v>60</v>
      </c>
      <c r="R3801" s="31">
        <f>VLOOKUP(Q3801,[1]Страна!D$1:F$120,2,FALSE)</f>
        <v>0.05</v>
      </c>
      <c r="S3801" s="32" t="s">
        <v>555</v>
      </c>
      <c r="T3801" s="27" t="str">
        <f>VLOOKUP(S3801,[1]Страна!$A$2:$B$246,2,0)</f>
        <v>ТАИЛАНД</v>
      </c>
      <c r="W3801" s="34"/>
      <c r="X3801" s="35"/>
      <c r="Y3801" s="35"/>
      <c r="Z3801" s="36"/>
      <c r="AA3801" s="37"/>
      <c r="AB3801" s="38"/>
      <c r="AC3801" s="39"/>
    </row>
    <row r="3802" spans="1:29" ht="10.5" customHeight="1">
      <c r="A3802" s="25" t="s">
        <v>5032</v>
      </c>
      <c r="B3802" s="26" t="s">
        <v>5033</v>
      </c>
      <c r="C3802" s="27">
        <v>1</v>
      </c>
      <c r="D3802" s="27" t="s">
        <v>220</v>
      </c>
      <c r="E3802" s="28">
        <v>655</v>
      </c>
      <c r="F3802" s="28">
        <f t="shared" si="265"/>
        <v>655</v>
      </c>
      <c r="G3802" s="28"/>
      <c r="H3802" s="28">
        <v>88</v>
      </c>
      <c r="I3802" s="28">
        <v>96</v>
      </c>
      <c r="J3802" s="29">
        <v>1.3320000000000001</v>
      </c>
      <c r="K3802" s="28">
        <v>88</v>
      </c>
      <c r="L3802" s="28">
        <v>96</v>
      </c>
      <c r="M3802" s="29">
        <f t="shared" si="266"/>
        <v>1.3320000000000001</v>
      </c>
      <c r="N3802" s="30"/>
      <c r="O3802" s="27"/>
      <c r="P3802" s="27"/>
      <c r="Q3802" s="27" t="s">
        <v>60</v>
      </c>
      <c r="R3802" s="31">
        <f>VLOOKUP(Q3802,[1]Страна!D$1:F$120,2,FALSE)</f>
        <v>0.05</v>
      </c>
      <c r="S3802" s="32" t="s">
        <v>555</v>
      </c>
      <c r="T3802" s="27" t="str">
        <f>VLOOKUP(S3802,[1]Страна!$A$2:$B$246,2,0)</f>
        <v>ТАИЛАНД</v>
      </c>
      <c r="W3802" s="34"/>
      <c r="X3802" s="35"/>
      <c r="Y3802" s="35"/>
      <c r="Z3802" s="36"/>
      <c r="AA3802" s="37"/>
      <c r="AB3802" s="38"/>
      <c r="AC3802" s="39"/>
    </row>
    <row r="3803" spans="1:29" ht="10.5" customHeight="1">
      <c r="A3803" s="25" t="s">
        <v>5034</v>
      </c>
      <c r="B3803" s="26" t="s">
        <v>5035</v>
      </c>
      <c r="C3803" s="27">
        <v>1</v>
      </c>
      <c r="D3803" s="27" t="s">
        <v>220</v>
      </c>
      <c r="E3803" s="28">
        <v>782</v>
      </c>
      <c r="F3803" s="28">
        <f t="shared" si="265"/>
        <v>782</v>
      </c>
      <c r="G3803" s="28"/>
      <c r="H3803" s="28">
        <v>95</v>
      </c>
      <c r="I3803" s="28">
        <v>103</v>
      </c>
      <c r="J3803" s="29">
        <v>1.4059999999999999</v>
      </c>
      <c r="K3803" s="28">
        <v>95</v>
      </c>
      <c r="L3803" s="28">
        <v>103</v>
      </c>
      <c r="M3803" s="29">
        <f t="shared" si="266"/>
        <v>1.4059999999999999</v>
      </c>
      <c r="N3803" s="30"/>
      <c r="O3803" s="27"/>
      <c r="P3803" s="27"/>
      <c r="Q3803" s="27" t="s">
        <v>60</v>
      </c>
      <c r="R3803" s="31">
        <f>VLOOKUP(Q3803,[1]Страна!D$1:F$120,2,FALSE)</f>
        <v>0.05</v>
      </c>
      <c r="S3803" s="32" t="s">
        <v>555</v>
      </c>
      <c r="T3803" s="27" t="str">
        <f>VLOOKUP(S3803,[1]Страна!$A$2:$B$246,2,0)</f>
        <v>ТАИЛАНД</v>
      </c>
      <c r="W3803" s="34"/>
      <c r="X3803" s="35"/>
      <c r="Y3803" s="35"/>
      <c r="Z3803" s="36"/>
      <c r="AA3803" s="37"/>
      <c r="AB3803" s="38"/>
      <c r="AC3803" s="39"/>
    </row>
    <row r="3804" spans="1:29" ht="10.5" customHeight="1">
      <c r="A3804" s="25" t="s">
        <v>5036</v>
      </c>
      <c r="B3804" s="26" t="s">
        <v>5037</v>
      </c>
      <c r="C3804" s="27">
        <v>2</v>
      </c>
      <c r="D3804" s="27" t="s">
        <v>220</v>
      </c>
      <c r="E3804" s="28">
        <v>807</v>
      </c>
      <c r="F3804" s="28">
        <f t="shared" si="265"/>
        <v>1614</v>
      </c>
      <c r="G3804" s="28"/>
      <c r="H3804" s="28">
        <v>95</v>
      </c>
      <c r="I3804" s="28">
        <v>103</v>
      </c>
      <c r="J3804" s="29">
        <v>1.4059999999999999</v>
      </c>
      <c r="K3804" s="28">
        <v>190</v>
      </c>
      <c r="L3804" s="28">
        <v>206</v>
      </c>
      <c r="M3804" s="29">
        <f t="shared" si="266"/>
        <v>2.8119999999999998</v>
      </c>
      <c r="N3804" s="30"/>
      <c r="O3804" s="27"/>
      <c r="P3804" s="27"/>
      <c r="Q3804" s="27" t="s">
        <v>60</v>
      </c>
      <c r="R3804" s="31">
        <f>VLOOKUP(Q3804,[1]Страна!D$1:F$120,2,FALSE)</f>
        <v>0.05</v>
      </c>
      <c r="S3804" s="32" t="s">
        <v>555</v>
      </c>
      <c r="T3804" s="27" t="str">
        <f>VLOOKUP(S3804,[1]Страна!$A$2:$B$246,2,0)</f>
        <v>ТАИЛАНД</v>
      </c>
      <c r="W3804" s="34"/>
      <c r="X3804" s="35"/>
      <c r="Y3804" s="35"/>
      <c r="Z3804" s="36"/>
      <c r="AA3804" s="37"/>
      <c r="AB3804" s="38"/>
      <c r="AC3804" s="39"/>
    </row>
    <row r="3805" spans="1:29" ht="10.5" customHeight="1">
      <c r="A3805" s="25" t="s">
        <v>5038</v>
      </c>
      <c r="B3805" s="26" t="s">
        <v>5039</v>
      </c>
      <c r="C3805" s="27">
        <v>1</v>
      </c>
      <c r="D3805" s="27" t="s">
        <v>220</v>
      </c>
      <c r="E3805" s="28">
        <v>895</v>
      </c>
      <c r="F3805" s="28">
        <f t="shared" si="265"/>
        <v>895</v>
      </c>
      <c r="G3805" s="28"/>
      <c r="H3805" s="28">
        <v>106</v>
      </c>
      <c r="I3805" s="28">
        <v>114</v>
      </c>
      <c r="J3805" s="29">
        <v>1.58175</v>
      </c>
      <c r="K3805" s="28">
        <v>106</v>
      </c>
      <c r="L3805" s="28">
        <v>114</v>
      </c>
      <c r="M3805" s="29">
        <f t="shared" si="266"/>
        <v>1.58175</v>
      </c>
      <c r="N3805" s="30"/>
      <c r="O3805" s="27"/>
      <c r="P3805" s="27"/>
      <c r="Q3805" s="27" t="s">
        <v>60</v>
      </c>
      <c r="R3805" s="31">
        <f>VLOOKUP(Q3805,[1]Страна!D$1:F$120,2,FALSE)</f>
        <v>0.05</v>
      </c>
      <c r="S3805" s="32" t="s">
        <v>555</v>
      </c>
      <c r="T3805" s="27" t="str">
        <f>VLOOKUP(S3805,[1]Страна!$A$2:$B$246,2,0)</f>
        <v>ТАИЛАНД</v>
      </c>
      <c r="W3805" s="34"/>
      <c r="X3805" s="35"/>
      <c r="Y3805" s="35"/>
      <c r="Z3805" s="36"/>
      <c r="AA3805" s="37"/>
      <c r="AB3805" s="38"/>
      <c r="AC3805" s="39"/>
    </row>
    <row r="3806" spans="1:29" ht="10.5" customHeight="1">
      <c r="A3806" s="25" t="s">
        <v>5040</v>
      </c>
      <c r="B3806" s="26" t="s">
        <v>5041</v>
      </c>
      <c r="C3806" s="27">
        <v>1</v>
      </c>
      <c r="D3806" s="27" t="s">
        <v>220</v>
      </c>
      <c r="E3806" s="28">
        <v>924</v>
      </c>
      <c r="F3806" s="28">
        <f t="shared" si="265"/>
        <v>924</v>
      </c>
      <c r="G3806" s="28"/>
      <c r="H3806" s="28">
        <v>106</v>
      </c>
      <c r="I3806" s="28">
        <v>114</v>
      </c>
      <c r="J3806" s="29">
        <v>1.58175</v>
      </c>
      <c r="K3806" s="28">
        <v>106</v>
      </c>
      <c r="L3806" s="28">
        <v>114</v>
      </c>
      <c r="M3806" s="29">
        <f t="shared" si="266"/>
        <v>1.58175</v>
      </c>
      <c r="N3806" s="30"/>
      <c r="O3806" s="27"/>
      <c r="P3806" s="27"/>
      <c r="Q3806" s="27" t="s">
        <v>60</v>
      </c>
      <c r="R3806" s="31">
        <f>VLOOKUP(Q3806,[1]Страна!D$1:F$120,2,FALSE)</f>
        <v>0.05</v>
      </c>
      <c r="S3806" s="32" t="s">
        <v>555</v>
      </c>
      <c r="T3806" s="27" t="str">
        <f>VLOOKUP(S3806,[1]Страна!$A$2:$B$246,2,0)</f>
        <v>ТАИЛАНД</v>
      </c>
      <c r="W3806" s="34"/>
      <c r="X3806" s="35"/>
      <c r="Y3806" s="35"/>
      <c r="Z3806" s="36"/>
      <c r="AA3806" s="37"/>
      <c r="AB3806" s="38"/>
      <c r="AC3806" s="39"/>
    </row>
    <row r="3807" spans="1:29" ht="10.5" customHeight="1">
      <c r="A3807" s="25" t="s">
        <v>5042</v>
      </c>
      <c r="B3807" s="26" t="s">
        <v>5043</v>
      </c>
      <c r="C3807" s="27">
        <v>2</v>
      </c>
      <c r="D3807" s="27" t="s">
        <v>220</v>
      </c>
      <c r="E3807" s="28">
        <v>571</v>
      </c>
      <c r="F3807" s="28">
        <f t="shared" si="265"/>
        <v>1142</v>
      </c>
      <c r="G3807" s="28"/>
      <c r="H3807" s="28">
        <v>65</v>
      </c>
      <c r="I3807" s="28">
        <v>70</v>
      </c>
      <c r="J3807" s="29">
        <v>0.89249999999999996</v>
      </c>
      <c r="K3807" s="28">
        <v>130</v>
      </c>
      <c r="L3807" s="28">
        <v>140</v>
      </c>
      <c r="M3807" s="29">
        <f t="shared" si="266"/>
        <v>1.7849999999999999</v>
      </c>
      <c r="N3807" s="30"/>
      <c r="O3807" s="27"/>
      <c r="P3807" s="27"/>
      <c r="Q3807" s="27" t="s">
        <v>60</v>
      </c>
      <c r="R3807" s="31">
        <f>VLOOKUP(Q3807,[1]Страна!D$1:F$120,2,FALSE)</f>
        <v>0.05</v>
      </c>
      <c r="S3807" s="32" t="s">
        <v>555</v>
      </c>
      <c r="T3807" s="27" t="str">
        <f>VLOOKUP(S3807,[1]Страна!$A$2:$B$246,2,0)</f>
        <v>ТАИЛАНД</v>
      </c>
      <c r="W3807" s="34"/>
      <c r="X3807" s="35"/>
      <c r="Y3807" s="35"/>
      <c r="Z3807" s="36"/>
      <c r="AA3807" s="37"/>
      <c r="AB3807" s="38"/>
      <c r="AC3807" s="39"/>
    </row>
    <row r="3808" spans="1:29" ht="10.5" customHeight="1">
      <c r="A3808" s="25" t="s">
        <v>5044</v>
      </c>
      <c r="B3808" s="26" t="s">
        <v>5043</v>
      </c>
      <c r="C3808" s="27">
        <v>1</v>
      </c>
      <c r="D3808" s="27" t="s">
        <v>220</v>
      </c>
      <c r="E3808" s="28">
        <v>567</v>
      </c>
      <c r="F3808" s="28">
        <v>567</v>
      </c>
      <c r="G3808" s="28"/>
      <c r="H3808" s="28">
        <f>K3808/C3808</f>
        <v>70</v>
      </c>
      <c r="I3808" s="28">
        <f>L3808/C3808</f>
        <v>76</v>
      </c>
      <c r="J3808" s="29">
        <v>1.026</v>
      </c>
      <c r="K3808" s="28">
        <v>70</v>
      </c>
      <c r="L3808" s="28">
        <v>76</v>
      </c>
      <c r="M3808" s="29"/>
      <c r="N3808" s="30"/>
      <c r="O3808" s="27">
        <v>84</v>
      </c>
      <c r="P3808" s="27">
        <v>8418</v>
      </c>
      <c r="Q3808" s="27" t="s">
        <v>60</v>
      </c>
      <c r="R3808" s="31">
        <f>VLOOKUP(Q3808,[1]Страна!D$1:F$120,2,FALSE)</f>
        <v>0.05</v>
      </c>
      <c r="S3808" s="32" t="s">
        <v>555</v>
      </c>
      <c r="T3808" s="27" t="str">
        <f>VLOOKUP(S3808,[1]Страна!$A$2:$B$246,2,0)</f>
        <v>ТАИЛАНД</v>
      </c>
      <c r="W3808" s="34"/>
      <c r="X3808" s="35"/>
      <c r="Y3808" s="35"/>
      <c r="Z3808" s="36"/>
      <c r="AA3808" s="37"/>
      <c r="AB3808" s="38"/>
      <c r="AC3808" s="39"/>
    </row>
    <row r="3809" spans="1:29" ht="10.5" customHeight="1">
      <c r="A3809" s="25" t="s">
        <v>5045</v>
      </c>
      <c r="B3809" s="26" t="s">
        <v>5046</v>
      </c>
      <c r="C3809" s="27">
        <v>2</v>
      </c>
      <c r="D3809" s="27" t="s">
        <v>220</v>
      </c>
      <c r="E3809" s="28">
        <v>571</v>
      </c>
      <c r="F3809" s="28">
        <f>C3809*E3809</f>
        <v>1142</v>
      </c>
      <c r="G3809" s="28"/>
      <c r="H3809" s="28">
        <v>65</v>
      </c>
      <c r="I3809" s="28">
        <v>70</v>
      </c>
      <c r="J3809" s="29">
        <v>0.89249999999999996</v>
      </c>
      <c r="K3809" s="28">
        <v>130</v>
      </c>
      <c r="L3809" s="28">
        <v>140</v>
      </c>
      <c r="M3809" s="29">
        <f>C3809*J3809</f>
        <v>1.7849999999999999</v>
      </c>
      <c r="N3809" s="30"/>
      <c r="O3809" s="27"/>
      <c r="P3809" s="27"/>
      <c r="Q3809" s="27" t="s">
        <v>60</v>
      </c>
      <c r="R3809" s="31">
        <f>VLOOKUP(Q3809,[1]Страна!D$1:F$120,2,FALSE)</f>
        <v>0.05</v>
      </c>
      <c r="S3809" s="32" t="s">
        <v>555</v>
      </c>
      <c r="T3809" s="27" t="str">
        <f>VLOOKUP(S3809,[1]Страна!$A$2:$B$246,2,0)</f>
        <v>ТАИЛАНД</v>
      </c>
      <c r="W3809" s="34"/>
      <c r="X3809" s="35"/>
      <c r="Y3809" s="35"/>
      <c r="Z3809" s="36"/>
      <c r="AA3809" s="37"/>
      <c r="AB3809" s="38"/>
      <c r="AC3809" s="39"/>
    </row>
    <row r="3810" spans="1:29" ht="10.5" customHeight="1">
      <c r="A3810" s="25" t="s">
        <v>5047</v>
      </c>
      <c r="B3810" s="26" t="s">
        <v>5046</v>
      </c>
      <c r="C3810" s="27">
        <v>1</v>
      </c>
      <c r="D3810" s="27" t="s">
        <v>220</v>
      </c>
      <c r="E3810" s="28">
        <v>567</v>
      </c>
      <c r="F3810" s="28">
        <v>567</v>
      </c>
      <c r="G3810" s="28"/>
      <c r="H3810" s="28">
        <f>K3810/C3810</f>
        <v>69</v>
      </c>
      <c r="I3810" s="28">
        <f>L3810/C3810</f>
        <v>75</v>
      </c>
      <c r="J3810" s="29">
        <v>0.86659200000000003</v>
      </c>
      <c r="K3810" s="28">
        <v>69</v>
      </c>
      <c r="L3810" s="28">
        <v>75</v>
      </c>
      <c r="M3810" s="29"/>
      <c r="N3810" s="30"/>
      <c r="O3810" s="27">
        <v>84</v>
      </c>
      <c r="P3810" s="27">
        <v>8418</v>
      </c>
      <c r="Q3810" s="27" t="s">
        <v>60</v>
      </c>
      <c r="R3810" s="31">
        <f>VLOOKUP(Q3810,[1]Страна!D$1:F$120,2,FALSE)</f>
        <v>0.05</v>
      </c>
      <c r="S3810" s="32" t="s">
        <v>555</v>
      </c>
      <c r="T3810" s="27" t="str">
        <f>VLOOKUP(S3810,[1]Страна!$A$2:$B$246,2,0)</f>
        <v>ТАИЛАНД</v>
      </c>
      <c r="W3810" s="34"/>
      <c r="X3810" s="35"/>
      <c r="Y3810" s="35"/>
      <c r="Z3810" s="36"/>
      <c r="AA3810" s="37"/>
      <c r="AB3810" s="38"/>
      <c r="AC3810" s="39"/>
    </row>
    <row r="3811" spans="1:29" ht="10.5" customHeight="1">
      <c r="A3811" s="25" t="s">
        <v>5048</v>
      </c>
      <c r="B3811" s="26" t="s">
        <v>5049</v>
      </c>
      <c r="C3811" s="27">
        <v>1</v>
      </c>
      <c r="D3811" s="27" t="s">
        <v>220</v>
      </c>
      <c r="E3811" s="28">
        <v>630</v>
      </c>
      <c r="F3811" s="28">
        <f>C3811*E3811</f>
        <v>630</v>
      </c>
      <c r="G3811" s="28"/>
      <c r="H3811" s="28">
        <v>75</v>
      </c>
      <c r="I3811" s="28">
        <v>83</v>
      </c>
      <c r="J3811" s="29">
        <v>0.98568</v>
      </c>
      <c r="K3811" s="28">
        <v>75</v>
      </c>
      <c r="L3811" s="28">
        <v>83</v>
      </c>
      <c r="M3811" s="29">
        <f>C3811*J3811</f>
        <v>0.98568</v>
      </c>
      <c r="N3811" s="30"/>
      <c r="O3811" s="27"/>
      <c r="P3811" s="27"/>
      <c r="Q3811" s="27" t="s">
        <v>60</v>
      </c>
      <c r="R3811" s="31">
        <f>VLOOKUP(Q3811,[1]Страна!D$1:F$120,2,FALSE)</f>
        <v>0.05</v>
      </c>
      <c r="S3811" s="32" t="s">
        <v>555</v>
      </c>
      <c r="T3811" s="27" t="str">
        <f>VLOOKUP(S3811,[1]Страна!$A$2:$B$246,2,0)</f>
        <v>ТАИЛАНД</v>
      </c>
      <c r="W3811" s="34"/>
      <c r="X3811" s="35"/>
      <c r="Y3811" s="35"/>
      <c r="Z3811" s="36"/>
      <c r="AA3811" s="37"/>
      <c r="AB3811" s="38"/>
      <c r="AC3811" s="39"/>
    </row>
    <row r="3812" spans="1:29" ht="10.5" customHeight="1">
      <c r="A3812" s="25" t="s">
        <v>5050</v>
      </c>
      <c r="B3812" s="26" t="s">
        <v>5049</v>
      </c>
      <c r="C3812" s="27">
        <v>1</v>
      </c>
      <c r="D3812" s="27" t="s">
        <v>220</v>
      </c>
      <c r="E3812" s="28">
        <v>637</v>
      </c>
      <c r="F3812" s="28">
        <f>C3812*E3812</f>
        <v>637</v>
      </c>
      <c r="G3812" s="28"/>
      <c r="H3812" s="28">
        <v>75</v>
      </c>
      <c r="I3812" s="28">
        <v>83</v>
      </c>
      <c r="J3812" s="29">
        <v>0.98568</v>
      </c>
      <c r="K3812" s="28">
        <v>75</v>
      </c>
      <c r="L3812" s="28">
        <v>83</v>
      </c>
      <c r="M3812" s="29">
        <f>C3812*J3812</f>
        <v>0.98568</v>
      </c>
      <c r="N3812" s="30"/>
      <c r="O3812" s="27"/>
      <c r="P3812" s="27"/>
      <c r="Q3812" s="27" t="s">
        <v>60</v>
      </c>
      <c r="R3812" s="31">
        <f>VLOOKUP(Q3812,[1]Страна!D$1:F$120,2,FALSE)</f>
        <v>0.05</v>
      </c>
      <c r="S3812" s="32" t="s">
        <v>555</v>
      </c>
      <c r="T3812" s="27" t="str">
        <f>VLOOKUP(S3812,[1]Страна!$A$2:$B$246,2,0)</f>
        <v>ТАИЛАНД</v>
      </c>
      <c r="W3812" s="34"/>
      <c r="X3812" s="35"/>
      <c r="Y3812" s="35"/>
      <c r="Z3812" s="36"/>
      <c r="AA3812" s="37"/>
      <c r="AB3812" s="38"/>
      <c r="AC3812" s="39"/>
    </row>
    <row r="3813" spans="1:29" ht="10.5" customHeight="1">
      <c r="A3813" s="25" t="s">
        <v>5051</v>
      </c>
      <c r="B3813" s="26" t="s">
        <v>5049</v>
      </c>
      <c r="C3813" s="27">
        <v>1</v>
      </c>
      <c r="D3813" s="27" t="s">
        <v>220</v>
      </c>
      <c r="E3813" s="28">
        <v>633</v>
      </c>
      <c r="F3813" s="28">
        <v>633</v>
      </c>
      <c r="G3813" s="28"/>
      <c r="H3813" s="28">
        <f>K3813/C3813</f>
        <v>86</v>
      </c>
      <c r="I3813" s="28">
        <f>L3813/C3813</f>
        <v>92</v>
      </c>
      <c r="J3813" s="29">
        <v>1.131</v>
      </c>
      <c r="K3813" s="28">
        <v>86</v>
      </c>
      <c r="L3813" s="28">
        <v>92</v>
      </c>
      <c r="M3813" s="29"/>
      <c r="N3813" s="30"/>
      <c r="O3813" s="27">
        <v>84</v>
      </c>
      <c r="P3813" s="27">
        <v>8418</v>
      </c>
      <c r="Q3813" s="27" t="s">
        <v>60</v>
      </c>
      <c r="R3813" s="31">
        <f>VLOOKUP(Q3813,[1]Страна!D$1:F$120,2,FALSE)</f>
        <v>0.05</v>
      </c>
      <c r="S3813" s="32" t="s">
        <v>555</v>
      </c>
      <c r="T3813" s="27" t="str">
        <f>VLOOKUP(S3813,[1]Страна!$A$2:$B$246,2,0)</f>
        <v>ТАИЛАНД</v>
      </c>
      <c r="W3813" s="34"/>
      <c r="X3813" s="35"/>
      <c r="Y3813" s="35"/>
      <c r="Z3813" s="36"/>
      <c r="AA3813" s="37"/>
      <c r="AB3813" s="38"/>
      <c r="AC3813" s="39"/>
    </row>
    <row r="3814" spans="1:29" ht="10.5" customHeight="1">
      <c r="A3814" s="25" t="s">
        <v>5052</v>
      </c>
      <c r="B3814" s="26" t="s">
        <v>5053</v>
      </c>
      <c r="C3814" s="27">
        <v>2</v>
      </c>
      <c r="D3814" s="27" t="s">
        <v>220</v>
      </c>
      <c r="E3814" s="28">
        <v>637</v>
      </c>
      <c r="F3814" s="28">
        <f>C3814*E3814</f>
        <v>1274</v>
      </c>
      <c r="G3814" s="28"/>
      <c r="H3814" s="28">
        <v>75</v>
      </c>
      <c r="I3814" s="28">
        <v>83</v>
      </c>
      <c r="J3814" s="29">
        <v>0.98568</v>
      </c>
      <c r="K3814" s="28">
        <v>150</v>
      </c>
      <c r="L3814" s="28">
        <v>166</v>
      </c>
      <c r="M3814" s="29">
        <f>C3814*J3814</f>
        <v>1.97136</v>
      </c>
      <c r="N3814" s="30"/>
      <c r="O3814" s="27"/>
      <c r="P3814" s="27"/>
      <c r="Q3814" s="27" t="s">
        <v>60</v>
      </c>
      <c r="R3814" s="31">
        <f>VLOOKUP(Q3814,[1]Страна!D$1:F$120,2,FALSE)</f>
        <v>0.05</v>
      </c>
      <c r="S3814" s="32" t="s">
        <v>555</v>
      </c>
      <c r="T3814" s="27" t="str">
        <f>VLOOKUP(S3814,[1]Страна!$A$2:$B$246,2,0)</f>
        <v>ТАИЛАНД</v>
      </c>
      <c r="W3814" s="34"/>
      <c r="X3814" s="35"/>
      <c r="Y3814" s="35"/>
      <c r="Z3814" s="36"/>
      <c r="AA3814" s="37"/>
      <c r="AB3814" s="38"/>
      <c r="AC3814" s="39"/>
    </row>
    <row r="3815" spans="1:29" ht="10.5" customHeight="1">
      <c r="A3815" s="25" t="s">
        <v>5054</v>
      </c>
      <c r="B3815" s="26" t="s">
        <v>5053</v>
      </c>
      <c r="C3815" s="27">
        <v>1</v>
      </c>
      <c r="D3815" s="27" t="s">
        <v>220</v>
      </c>
      <c r="E3815" s="28">
        <v>633</v>
      </c>
      <c r="F3815" s="28">
        <v>633</v>
      </c>
      <c r="G3815" s="28"/>
      <c r="H3815" s="28">
        <f>K3815/C3815</f>
        <v>86</v>
      </c>
      <c r="I3815" s="28">
        <f>L3815/C3815</f>
        <v>92</v>
      </c>
      <c r="J3815" s="29">
        <v>1.131</v>
      </c>
      <c r="K3815" s="28">
        <v>86</v>
      </c>
      <c r="L3815" s="28">
        <v>92</v>
      </c>
      <c r="M3815" s="29"/>
      <c r="N3815" s="30"/>
      <c r="O3815" s="27">
        <v>84</v>
      </c>
      <c r="P3815" s="27">
        <v>8418</v>
      </c>
      <c r="Q3815" s="27" t="s">
        <v>60</v>
      </c>
      <c r="R3815" s="31">
        <f>VLOOKUP(Q3815,[1]Страна!D$1:F$120,2,FALSE)</f>
        <v>0.05</v>
      </c>
      <c r="S3815" s="32" t="s">
        <v>555</v>
      </c>
      <c r="T3815" s="27" t="str">
        <f>VLOOKUP(S3815,[1]Страна!$A$2:$B$246,2,0)</f>
        <v>ТАИЛАНД</v>
      </c>
      <c r="W3815" s="34"/>
      <c r="X3815" s="35"/>
      <c r="Y3815" s="35"/>
      <c r="Z3815" s="36"/>
      <c r="AA3815" s="37"/>
      <c r="AB3815" s="38"/>
      <c r="AC3815" s="39"/>
    </row>
    <row r="3816" spans="1:29" ht="10.5" customHeight="1">
      <c r="A3816" s="25" t="s">
        <v>5055</v>
      </c>
      <c r="B3816" s="26" t="s">
        <v>5056</v>
      </c>
      <c r="C3816" s="27">
        <v>2</v>
      </c>
      <c r="D3816" s="27" t="s">
        <v>220</v>
      </c>
      <c r="E3816" s="28">
        <v>700</v>
      </c>
      <c r="F3816" s="28">
        <f t="shared" ref="F3816:F3821" si="267">C3816*E3816</f>
        <v>1400</v>
      </c>
      <c r="G3816" s="28"/>
      <c r="H3816" s="28">
        <v>97</v>
      </c>
      <c r="I3816" s="28">
        <v>105</v>
      </c>
      <c r="J3816" s="29">
        <v>1.17937</v>
      </c>
      <c r="K3816" s="28">
        <v>194</v>
      </c>
      <c r="L3816" s="28">
        <v>210</v>
      </c>
      <c r="M3816" s="29">
        <f t="shared" ref="M3816:M3821" si="268">C3816*J3816</f>
        <v>2.3587400000000001</v>
      </c>
      <c r="N3816" s="30"/>
      <c r="O3816" s="27"/>
      <c r="P3816" s="27"/>
      <c r="Q3816" s="27" t="s">
        <v>60</v>
      </c>
      <c r="R3816" s="31">
        <f>VLOOKUP(Q3816,[1]Страна!D$1:F$120,2,FALSE)</f>
        <v>0.05</v>
      </c>
      <c r="S3816" s="32" t="s">
        <v>555</v>
      </c>
      <c r="T3816" s="27" t="str">
        <f>VLOOKUP(S3816,[1]Страна!$A$2:$B$246,2,0)</f>
        <v>ТАИЛАНД</v>
      </c>
      <c r="W3816" s="34"/>
      <c r="X3816" s="35"/>
      <c r="Y3816" s="35"/>
      <c r="Z3816" s="36"/>
      <c r="AA3816" s="37"/>
      <c r="AB3816" s="38"/>
      <c r="AC3816" s="39"/>
    </row>
    <row r="3817" spans="1:29" ht="10.5" customHeight="1">
      <c r="A3817" s="25" t="s">
        <v>5057</v>
      </c>
      <c r="B3817" s="26" t="s">
        <v>5058</v>
      </c>
      <c r="C3817" s="27">
        <v>2</v>
      </c>
      <c r="D3817" s="27" t="s">
        <v>220</v>
      </c>
      <c r="E3817" s="28">
        <v>692</v>
      </c>
      <c r="F3817" s="28">
        <f t="shared" si="267"/>
        <v>1384</v>
      </c>
      <c r="G3817" s="28"/>
      <c r="H3817" s="28">
        <v>97</v>
      </c>
      <c r="I3817" s="28">
        <v>105</v>
      </c>
      <c r="J3817" s="29">
        <v>1.17937</v>
      </c>
      <c r="K3817" s="28">
        <v>194</v>
      </c>
      <c r="L3817" s="28">
        <v>210</v>
      </c>
      <c r="M3817" s="29">
        <f t="shared" si="268"/>
        <v>2.3587400000000001</v>
      </c>
      <c r="N3817" s="30"/>
      <c r="O3817" s="27"/>
      <c r="P3817" s="27"/>
      <c r="Q3817" s="27" t="s">
        <v>60</v>
      </c>
      <c r="R3817" s="31">
        <f>VLOOKUP(Q3817,[1]Страна!D$1:F$120,2,FALSE)</f>
        <v>0.05</v>
      </c>
      <c r="S3817" s="32" t="s">
        <v>555</v>
      </c>
      <c r="T3817" s="27" t="str">
        <f>VLOOKUP(S3817,[1]Страна!$A$2:$B$246,2,0)</f>
        <v>ТАИЛАНД</v>
      </c>
      <c r="W3817" s="34"/>
      <c r="X3817" s="35"/>
      <c r="Y3817" s="35"/>
      <c r="Z3817" s="36"/>
      <c r="AA3817" s="37"/>
      <c r="AB3817" s="38"/>
      <c r="AC3817" s="39"/>
    </row>
    <row r="3818" spans="1:29" ht="10.5" customHeight="1">
      <c r="A3818" s="25" t="s">
        <v>5059</v>
      </c>
      <c r="B3818" s="26" t="s">
        <v>5060</v>
      </c>
      <c r="C3818" s="27">
        <v>2</v>
      </c>
      <c r="D3818" s="27" t="s">
        <v>220</v>
      </c>
      <c r="E3818" s="28">
        <v>798</v>
      </c>
      <c r="F3818" s="28">
        <f t="shared" si="267"/>
        <v>1596</v>
      </c>
      <c r="G3818" s="28"/>
      <c r="H3818" s="28">
        <v>105</v>
      </c>
      <c r="I3818" s="28">
        <v>113</v>
      </c>
      <c r="J3818" s="29">
        <v>1.42272</v>
      </c>
      <c r="K3818" s="28">
        <v>210</v>
      </c>
      <c r="L3818" s="28">
        <v>226</v>
      </c>
      <c r="M3818" s="29">
        <f t="shared" si="268"/>
        <v>2.84544</v>
      </c>
      <c r="N3818" s="30"/>
      <c r="O3818" s="27"/>
      <c r="P3818" s="27"/>
      <c r="Q3818" s="27" t="s">
        <v>60</v>
      </c>
      <c r="R3818" s="31">
        <f>VLOOKUP(Q3818,[1]Страна!D$1:F$120,2,FALSE)</f>
        <v>0.05</v>
      </c>
      <c r="S3818" s="32" t="s">
        <v>555</v>
      </c>
      <c r="T3818" s="27" t="str">
        <f>VLOOKUP(S3818,[1]Страна!$A$2:$B$246,2,0)</f>
        <v>ТАИЛАНД</v>
      </c>
      <c r="W3818" s="34"/>
      <c r="X3818" s="35"/>
      <c r="Y3818" s="35"/>
      <c r="Z3818" s="36"/>
      <c r="AA3818" s="37"/>
      <c r="AB3818" s="38"/>
      <c r="AC3818" s="39"/>
    </row>
    <row r="3819" spans="1:29" ht="10.5" customHeight="1">
      <c r="A3819" s="25" t="s">
        <v>5061</v>
      </c>
      <c r="B3819" s="26" t="s">
        <v>5062</v>
      </c>
      <c r="C3819" s="27">
        <v>2</v>
      </c>
      <c r="D3819" s="27" t="s">
        <v>220</v>
      </c>
      <c r="E3819" s="28">
        <v>913</v>
      </c>
      <c r="F3819" s="28">
        <f t="shared" si="267"/>
        <v>1826</v>
      </c>
      <c r="G3819" s="28"/>
      <c r="H3819" s="28">
        <v>116</v>
      </c>
      <c r="I3819" s="28">
        <v>125</v>
      </c>
      <c r="J3819" s="29">
        <v>1.58175</v>
      </c>
      <c r="K3819" s="28">
        <v>232</v>
      </c>
      <c r="L3819" s="28">
        <v>250</v>
      </c>
      <c r="M3819" s="29">
        <f t="shared" si="268"/>
        <v>3.1635</v>
      </c>
      <c r="N3819" s="30"/>
      <c r="O3819" s="27"/>
      <c r="P3819" s="27"/>
      <c r="Q3819" s="27" t="s">
        <v>60</v>
      </c>
      <c r="R3819" s="31">
        <f>VLOOKUP(Q3819,[1]Страна!D$1:F$120,2,FALSE)</f>
        <v>0.05</v>
      </c>
      <c r="S3819" s="32" t="s">
        <v>555</v>
      </c>
      <c r="T3819" s="27" t="str">
        <f>VLOOKUP(S3819,[1]Страна!$A$2:$B$246,2,0)</f>
        <v>ТАИЛАНД</v>
      </c>
      <c r="W3819" s="34"/>
      <c r="X3819" s="35"/>
      <c r="Y3819" s="35"/>
      <c r="Z3819" s="36"/>
      <c r="AA3819" s="37"/>
      <c r="AB3819" s="38"/>
      <c r="AC3819" s="39"/>
    </row>
    <row r="3820" spans="1:29" ht="10.5" customHeight="1">
      <c r="A3820" s="25" t="s">
        <v>5063</v>
      </c>
      <c r="B3820" s="26" t="s">
        <v>5064</v>
      </c>
      <c r="C3820" s="27">
        <v>1</v>
      </c>
      <c r="D3820" s="27" t="s">
        <v>220</v>
      </c>
      <c r="E3820" s="28">
        <v>925</v>
      </c>
      <c r="F3820" s="28">
        <f t="shared" si="267"/>
        <v>925</v>
      </c>
      <c r="G3820" s="28"/>
      <c r="H3820" s="28">
        <v>99</v>
      </c>
      <c r="I3820" s="28">
        <v>107</v>
      </c>
      <c r="J3820" s="29">
        <v>1.3320000000000001</v>
      </c>
      <c r="K3820" s="28">
        <v>99</v>
      </c>
      <c r="L3820" s="28">
        <v>107</v>
      </c>
      <c r="M3820" s="29">
        <f t="shared" si="268"/>
        <v>1.3320000000000001</v>
      </c>
      <c r="N3820" s="30"/>
      <c r="O3820" s="27"/>
      <c r="P3820" s="27"/>
      <c r="Q3820" s="27" t="s">
        <v>60</v>
      </c>
      <c r="R3820" s="31">
        <f>VLOOKUP(Q3820,[1]Страна!D$1:F$120,2,FALSE)</f>
        <v>0.05</v>
      </c>
      <c r="S3820" s="32" t="s">
        <v>555</v>
      </c>
      <c r="T3820" s="27" t="str">
        <f>VLOOKUP(S3820,[1]Страна!$A$2:$B$246,2,0)</f>
        <v>ТАИЛАНД</v>
      </c>
      <c r="W3820" s="34"/>
      <c r="X3820" s="35"/>
      <c r="Y3820" s="35"/>
      <c r="Z3820" s="36"/>
      <c r="AA3820" s="37"/>
      <c r="AB3820" s="38"/>
      <c r="AC3820" s="39"/>
    </row>
    <row r="3821" spans="1:29" ht="10.5" customHeight="1">
      <c r="A3821" s="25" t="s">
        <v>5065</v>
      </c>
      <c r="B3821" s="26" t="s">
        <v>5066</v>
      </c>
      <c r="C3821" s="27">
        <v>2</v>
      </c>
      <c r="D3821" s="27" t="s">
        <v>220</v>
      </c>
      <c r="E3821" s="28">
        <v>821</v>
      </c>
      <c r="F3821" s="28">
        <f t="shared" si="267"/>
        <v>1642</v>
      </c>
      <c r="G3821" s="28"/>
      <c r="H3821" s="28">
        <v>97</v>
      </c>
      <c r="I3821" s="28">
        <v>105</v>
      </c>
      <c r="J3821" s="29">
        <v>1.3320000000000001</v>
      </c>
      <c r="K3821" s="28">
        <v>194</v>
      </c>
      <c r="L3821" s="28">
        <v>210</v>
      </c>
      <c r="M3821" s="29">
        <f t="shared" si="268"/>
        <v>2.6640000000000001</v>
      </c>
      <c r="N3821" s="30"/>
      <c r="O3821" s="27"/>
      <c r="P3821" s="27"/>
      <c r="Q3821" s="27" t="s">
        <v>60</v>
      </c>
      <c r="R3821" s="31">
        <f>VLOOKUP(Q3821,[1]Страна!D$1:F$120,2,FALSE)</f>
        <v>0.05</v>
      </c>
      <c r="S3821" s="32" t="s">
        <v>555</v>
      </c>
      <c r="T3821" s="27" t="str">
        <f>VLOOKUP(S3821,[1]Страна!$A$2:$B$246,2,0)</f>
        <v>ТАИЛАНД</v>
      </c>
      <c r="W3821" s="34"/>
      <c r="X3821" s="35"/>
      <c r="Y3821" s="35"/>
      <c r="Z3821" s="36"/>
      <c r="AA3821" s="37"/>
      <c r="AB3821" s="38"/>
      <c r="AC3821" s="39"/>
    </row>
    <row r="3822" spans="1:29" ht="10.5" customHeight="1">
      <c r="A3822" s="25" t="s">
        <v>5067</v>
      </c>
      <c r="B3822" s="26" t="s">
        <v>5066</v>
      </c>
      <c r="C3822" s="27">
        <v>1</v>
      </c>
      <c r="D3822" s="27" t="s">
        <v>26</v>
      </c>
      <c r="E3822" s="28"/>
      <c r="F3822" s="28"/>
      <c r="G3822" s="28"/>
      <c r="H3822" s="28">
        <v>91.9</v>
      </c>
      <c r="I3822" s="28">
        <v>100</v>
      </c>
      <c r="J3822" s="29">
        <v>1.4592000000000001</v>
      </c>
      <c r="K3822" s="28">
        <f>H3822*C3822</f>
        <v>91.9</v>
      </c>
      <c r="L3822" s="28">
        <f>I3822*C3822</f>
        <v>100</v>
      </c>
      <c r="M3822" s="29">
        <f>J3822*C3822</f>
        <v>1.4592000000000001</v>
      </c>
      <c r="N3822" s="30"/>
      <c r="O3822" s="27">
        <v>84</v>
      </c>
      <c r="P3822" s="27">
        <v>8418</v>
      </c>
      <c r="Q3822" s="27" t="s">
        <v>60</v>
      </c>
      <c r="R3822" s="31">
        <f>VLOOKUP(Q3822,[1]Страна!D$1:F$120,2,FALSE)</f>
        <v>0.05</v>
      </c>
      <c r="S3822" s="32" t="s">
        <v>555</v>
      </c>
      <c r="T3822" s="27" t="str">
        <f>VLOOKUP(S3822,[1]Страна!$A$2:$B$246,2,0)</f>
        <v>ТАИЛАНД</v>
      </c>
      <c r="W3822" s="34"/>
      <c r="X3822" s="35"/>
      <c r="Y3822" s="35"/>
      <c r="Z3822" s="36"/>
      <c r="AA3822" s="37"/>
      <c r="AB3822" s="38"/>
      <c r="AC3822" s="39"/>
    </row>
    <row r="3823" spans="1:29" ht="10.5" customHeight="1">
      <c r="A3823" s="25" t="s">
        <v>5068</v>
      </c>
      <c r="B3823" s="26" t="s">
        <v>5069</v>
      </c>
      <c r="C3823" s="27">
        <v>1</v>
      </c>
      <c r="D3823" s="27" t="s">
        <v>220</v>
      </c>
      <c r="E3823" s="28">
        <v>821</v>
      </c>
      <c r="F3823" s="28">
        <f>C3823*E3823</f>
        <v>821</v>
      </c>
      <c r="G3823" s="28"/>
      <c r="H3823" s="28">
        <v>98</v>
      </c>
      <c r="I3823" s="28">
        <v>106</v>
      </c>
      <c r="J3823" s="29">
        <v>1.3320000000000001</v>
      </c>
      <c r="K3823" s="28">
        <v>98</v>
      </c>
      <c r="L3823" s="28">
        <v>106</v>
      </c>
      <c r="M3823" s="29">
        <f>C3823*J3823</f>
        <v>1.3320000000000001</v>
      </c>
      <c r="N3823" s="30"/>
      <c r="O3823" s="27"/>
      <c r="P3823" s="27"/>
      <c r="Q3823" s="27" t="s">
        <v>60</v>
      </c>
      <c r="R3823" s="31">
        <f>VLOOKUP(Q3823,[1]Страна!D$1:F$120,2,FALSE)</f>
        <v>0.05</v>
      </c>
      <c r="S3823" s="32" t="s">
        <v>555</v>
      </c>
      <c r="T3823" s="27" t="str">
        <f>VLOOKUP(S3823,[1]Страна!$A$2:$B$246,2,0)</f>
        <v>ТАИЛАНД</v>
      </c>
      <c r="W3823" s="34"/>
      <c r="X3823" s="35"/>
      <c r="Y3823" s="35"/>
      <c r="Z3823" s="36"/>
      <c r="AA3823" s="37"/>
      <c r="AB3823" s="38"/>
      <c r="AC3823" s="39"/>
    </row>
    <row r="3824" spans="1:29" ht="10.5" customHeight="1">
      <c r="A3824" s="25" t="s">
        <v>5070</v>
      </c>
      <c r="B3824" s="26" t="s">
        <v>5071</v>
      </c>
      <c r="C3824" s="27">
        <v>1</v>
      </c>
      <c r="D3824" s="27" t="s">
        <v>220</v>
      </c>
      <c r="E3824" s="28">
        <v>821</v>
      </c>
      <c r="F3824" s="28">
        <f>C3824*E3824</f>
        <v>821</v>
      </c>
      <c r="G3824" s="28"/>
      <c r="H3824" s="28">
        <v>98</v>
      </c>
      <c r="I3824" s="28">
        <v>106</v>
      </c>
      <c r="J3824" s="29">
        <v>1.3320000000000001</v>
      </c>
      <c r="K3824" s="28">
        <v>98</v>
      </c>
      <c r="L3824" s="28">
        <v>106</v>
      </c>
      <c r="M3824" s="29">
        <f>C3824*J3824</f>
        <v>1.3320000000000001</v>
      </c>
      <c r="N3824" s="30"/>
      <c r="O3824" s="27"/>
      <c r="P3824" s="27"/>
      <c r="Q3824" s="27" t="s">
        <v>60</v>
      </c>
      <c r="R3824" s="31">
        <f>VLOOKUP(Q3824,[1]Страна!D$1:F$120,2,FALSE)</f>
        <v>0.05</v>
      </c>
      <c r="S3824" s="32" t="s">
        <v>555</v>
      </c>
      <c r="T3824" s="27" t="str">
        <f>VLOOKUP(S3824,[1]Страна!$A$2:$B$246,2,0)</f>
        <v>ТАИЛАНД</v>
      </c>
      <c r="W3824" s="34"/>
      <c r="X3824" s="35"/>
      <c r="Y3824" s="35"/>
      <c r="Z3824" s="36"/>
      <c r="AA3824" s="37"/>
      <c r="AB3824" s="38"/>
      <c r="AC3824" s="39"/>
    </row>
    <row r="3825" spans="1:29" ht="10.5" customHeight="1">
      <c r="A3825" s="25" t="s">
        <v>5072</v>
      </c>
      <c r="B3825" s="26" t="s">
        <v>5073</v>
      </c>
      <c r="C3825" s="27">
        <v>1</v>
      </c>
      <c r="D3825" s="27" t="s">
        <v>220</v>
      </c>
      <c r="E3825" s="28">
        <v>815</v>
      </c>
      <c r="F3825" s="28">
        <f>C3825*E3825</f>
        <v>815</v>
      </c>
      <c r="G3825" s="28"/>
      <c r="H3825" s="28">
        <v>98</v>
      </c>
      <c r="I3825" s="28">
        <v>106</v>
      </c>
      <c r="J3825" s="29">
        <v>1.3320000000000001</v>
      </c>
      <c r="K3825" s="28">
        <v>98</v>
      </c>
      <c r="L3825" s="28">
        <v>106</v>
      </c>
      <c r="M3825" s="29">
        <f>C3825*J3825</f>
        <v>1.3320000000000001</v>
      </c>
      <c r="N3825" s="30"/>
      <c r="O3825" s="27"/>
      <c r="P3825" s="27"/>
      <c r="Q3825" s="27" t="s">
        <v>60</v>
      </c>
      <c r="R3825" s="31">
        <f>VLOOKUP(Q3825,[1]Страна!D$1:F$120,2,FALSE)</f>
        <v>0.05</v>
      </c>
      <c r="S3825" s="32" t="s">
        <v>555</v>
      </c>
      <c r="T3825" s="27" t="str">
        <f>VLOOKUP(S3825,[1]Страна!$A$2:$B$246,2,0)</f>
        <v>ТАИЛАНД</v>
      </c>
      <c r="W3825" s="34"/>
      <c r="X3825" s="35"/>
      <c r="Y3825" s="35"/>
      <c r="Z3825" s="36"/>
      <c r="AA3825" s="37"/>
      <c r="AB3825" s="38"/>
      <c r="AC3825" s="39"/>
    </row>
    <row r="3826" spans="1:29" ht="10.5" customHeight="1">
      <c r="A3826" s="25" t="s">
        <v>5074</v>
      </c>
      <c r="B3826" s="26" t="s">
        <v>5075</v>
      </c>
      <c r="C3826" s="27">
        <v>1</v>
      </c>
      <c r="D3826" s="27" t="s">
        <v>26</v>
      </c>
      <c r="E3826" s="28"/>
      <c r="F3826" s="28"/>
      <c r="G3826" s="28"/>
      <c r="H3826" s="28">
        <v>101</v>
      </c>
      <c r="I3826" s="28">
        <v>110</v>
      </c>
      <c r="J3826" s="29">
        <v>1.2489749999999999</v>
      </c>
      <c r="K3826" s="28">
        <f>H3826*C3826</f>
        <v>101</v>
      </c>
      <c r="L3826" s="28">
        <f>I3826*C3826</f>
        <v>110</v>
      </c>
      <c r="M3826" s="29">
        <f>J3826*C3826</f>
        <v>1.2489749999999999</v>
      </c>
      <c r="N3826" s="30"/>
      <c r="O3826" s="27">
        <v>84</v>
      </c>
      <c r="P3826" s="27">
        <v>8418</v>
      </c>
      <c r="Q3826" s="27" t="s">
        <v>60</v>
      </c>
      <c r="R3826" s="31">
        <f>VLOOKUP(Q3826,[1]Страна!D$1:F$120,2,FALSE)</f>
        <v>0.05</v>
      </c>
      <c r="S3826" s="32" t="s">
        <v>555</v>
      </c>
      <c r="T3826" s="27" t="str">
        <f>VLOOKUP(S3826,[1]Страна!$A$2:$B$246,2,0)</f>
        <v>ТАИЛАНД</v>
      </c>
      <c r="W3826" s="34"/>
      <c r="X3826" s="35"/>
      <c r="Y3826" s="35"/>
      <c r="Z3826" s="36"/>
      <c r="AA3826" s="37"/>
      <c r="AB3826" s="38"/>
      <c r="AC3826" s="39"/>
    </row>
    <row r="3827" spans="1:29" ht="10.5" customHeight="1">
      <c r="A3827" s="25" t="s">
        <v>5076</v>
      </c>
      <c r="B3827" s="26" t="s">
        <v>5075</v>
      </c>
      <c r="C3827" s="27">
        <v>1</v>
      </c>
      <c r="D3827" s="27" t="s">
        <v>220</v>
      </c>
      <c r="E3827" s="28">
        <v>1023</v>
      </c>
      <c r="F3827" s="28">
        <v>1023</v>
      </c>
      <c r="G3827" s="28"/>
      <c r="H3827" s="28">
        <f>K3827/C3827</f>
        <v>108</v>
      </c>
      <c r="I3827" s="28">
        <f>L3827/C3827</f>
        <v>114</v>
      </c>
      <c r="J3827" s="29">
        <v>1.2649999999999999</v>
      </c>
      <c r="K3827" s="28">
        <v>108</v>
      </c>
      <c r="L3827" s="28">
        <v>114</v>
      </c>
      <c r="M3827" s="29"/>
      <c r="N3827" s="30"/>
      <c r="O3827" s="27">
        <v>84</v>
      </c>
      <c r="P3827" s="27">
        <v>8418</v>
      </c>
      <c r="Q3827" s="27" t="s">
        <v>60</v>
      </c>
      <c r="R3827" s="31">
        <f>VLOOKUP(Q3827,[1]Страна!D$1:F$120,2,FALSE)</f>
        <v>0.05</v>
      </c>
      <c r="S3827" s="32" t="s">
        <v>555</v>
      </c>
      <c r="T3827" s="27" t="str">
        <f>VLOOKUP(S3827,[1]Страна!$A$2:$B$246,2,0)</f>
        <v>ТАИЛАНД</v>
      </c>
      <c r="W3827" s="34"/>
      <c r="X3827" s="35"/>
      <c r="Y3827" s="35"/>
      <c r="Z3827" s="36"/>
      <c r="AA3827" s="37"/>
      <c r="AB3827" s="38"/>
      <c r="AC3827" s="39"/>
    </row>
    <row r="3828" spans="1:29" ht="10.5" customHeight="1">
      <c r="A3828" s="25" t="s">
        <v>5077</v>
      </c>
      <c r="B3828" s="26" t="s">
        <v>5078</v>
      </c>
      <c r="C3828" s="27">
        <v>1</v>
      </c>
      <c r="D3828" s="27" t="s">
        <v>220</v>
      </c>
      <c r="E3828" s="28">
        <v>1053</v>
      </c>
      <c r="F3828" s="28">
        <f t="shared" ref="F3828:F3833" si="269">C3828*E3828</f>
        <v>1053</v>
      </c>
      <c r="G3828" s="28"/>
      <c r="H3828" s="28">
        <v>105</v>
      </c>
      <c r="I3828" s="28">
        <v>113</v>
      </c>
      <c r="J3828" s="29">
        <v>1.4059999999999999</v>
      </c>
      <c r="K3828" s="28">
        <v>105</v>
      </c>
      <c r="L3828" s="28">
        <v>113</v>
      </c>
      <c r="M3828" s="29">
        <f t="shared" ref="M3828:M3842" si="270">C3828*J3828</f>
        <v>1.4059999999999999</v>
      </c>
      <c r="N3828" s="30"/>
      <c r="O3828" s="27"/>
      <c r="P3828" s="27"/>
      <c r="Q3828" s="27" t="s">
        <v>60</v>
      </c>
      <c r="R3828" s="31">
        <f>VLOOKUP(Q3828,[1]Страна!D$1:F$120,2,FALSE)</f>
        <v>0.05</v>
      </c>
      <c r="S3828" s="32" t="s">
        <v>555</v>
      </c>
      <c r="T3828" s="27" t="str">
        <f>VLOOKUP(S3828,[1]Страна!$A$2:$B$246,2,0)</f>
        <v>ТАИЛАНД</v>
      </c>
      <c r="W3828" s="34"/>
      <c r="X3828" s="35"/>
      <c r="Y3828" s="35"/>
      <c r="Z3828" s="36"/>
      <c r="AA3828" s="37"/>
      <c r="AB3828" s="38"/>
      <c r="AC3828" s="39"/>
    </row>
    <row r="3829" spans="1:29" ht="10.5" customHeight="1">
      <c r="A3829" s="25" t="s">
        <v>5079</v>
      </c>
      <c r="B3829" s="26" t="s">
        <v>5080</v>
      </c>
      <c r="C3829" s="27">
        <v>1</v>
      </c>
      <c r="D3829" s="27" t="s">
        <v>220</v>
      </c>
      <c r="E3829" s="28">
        <v>961</v>
      </c>
      <c r="F3829" s="28">
        <f t="shared" si="269"/>
        <v>961</v>
      </c>
      <c r="G3829" s="28"/>
      <c r="H3829" s="28">
        <v>105</v>
      </c>
      <c r="I3829" s="28">
        <v>113</v>
      </c>
      <c r="J3829" s="29">
        <v>1.4059999999999999</v>
      </c>
      <c r="K3829" s="28">
        <v>105</v>
      </c>
      <c r="L3829" s="28">
        <v>113</v>
      </c>
      <c r="M3829" s="29">
        <f t="shared" si="270"/>
        <v>1.4059999999999999</v>
      </c>
      <c r="N3829" s="30"/>
      <c r="O3829" s="27"/>
      <c r="P3829" s="27"/>
      <c r="Q3829" s="27" t="s">
        <v>60</v>
      </c>
      <c r="R3829" s="31">
        <f>VLOOKUP(Q3829,[1]Страна!D$1:F$120,2,FALSE)</f>
        <v>0.05</v>
      </c>
      <c r="S3829" s="32" t="s">
        <v>555</v>
      </c>
      <c r="T3829" s="27" t="str">
        <f>VLOOKUP(S3829,[1]Страна!$A$2:$B$246,2,0)</f>
        <v>ТАИЛАНД</v>
      </c>
      <c r="W3829" s="34"/>
      <c r="X3829" s="35"/>
      <c r="Y3829" s="35"/>
      <c r="Z3829" s="36"/>
      <c r="AA3829" s="37"/>
      <c r="AB3829" s="38"/>
      <c r="AC3829" s="39"/>
    </row>
    <row r="3830" spans="1:29" ht="10.5" customHeight="1">
      <c r="A3830" s="25" t="s">
        <v>5081</v>
      </c>
      <c r="B3830" s="26" t="s">
        <v>5082</v>
      </c>
      <c r="C3830" s="27">
        <v>1</v>
      </c>
      <c r="D3830" s="27" t="s">
        <v>220</v>
      </c>
      <c r="E3830" s="28">
        <v>961</v>
      </c>
      <c r="F3830" s="28">
        <f t="shared" si="269"/>
        <v>961</v>
      </c>
      <c r="G3830" s="28"/>
      <c r="H3830" s="28">
        <v>105</v>
      </c>
      <c r="I3830" s="28">
        <v>113</v>
      </c>
      <c r="J3830" s="29">
        <v>1.4059999999999999</v>
      </c>
      <c r="K3830" s="28">
        <v>105</v>
      </c>
      <c r="L3830" s="28">
        <v>113</v>
      </c>
      <c r="M3830" s="29">
        <f t="shared" si="270"/>
        <v>1.4059999999999999</v>
      </c>
      <c r="N3830" s="30"/>
      <c r="O3830" s="27"/>
      <c r="P3830" s="27"/>
      <c r="Q3830" s="27" t="s">
        <v>60</v>
      </c>
      <c r="R3830" s="31">
        <f>VLOOKUP(Q3830,[1]Страна!D$1:F$120,2,FALSE)</f>
        <v>0.05</v>
      </c>
      <c r="S3830" s="32" t="s">
        <v>555</v>
      </c>
      <c r="T3830" s="27" t="str">
        <f>VLOOKUP(S3830,[1]Страна!$A$2:$B$246,2,0)</f>
        <v>ТАИЛАНД</v>
      </c>
      <c r="W3830" s="34"/>
      <c r="X3830" s="35"/>
      <c r="Y3830" s="35"/>
      <c r="Z3830" s="36"/>
      <c r="AA3830" s="37"/>
      <c r="AB3830" s="38"/>
      <c r="AC3830" s="39"/>
    </row>
    <row r="3831" spans="1:29" ht="10.5" customHeight="1">
      <c r="A3831" s="25" t="s">
        <v>5083</v>
      </c>
      <c r="B3831" s="26" t="s">
        <v>5084</v>
      </c>
      <c r="C3831" s="27">
        <v>1</v>
      </c>
      <c r="D3831" s="27" t="s">
        <v>220</v>
      </c>
      <c r="E3831" s="28">
        <v>942</v>
      </c>
      <c r="F3831" s="28">
        <f t="shared" si="269"/>
        <v>942</v>
      </c>
      <c r="G3831" s="28"/>
      <c r="H3831" s="28">
        <v>105</v>
      </c>
      <c r="I3831" s="28">
        <v>113</v>
      </c>
      <c r="J3831" s="29">
        <v>1.4059999999999999</v>
      </c>
      <c r="K3831" s="28">
        <v>105</v>
      </c>
      <c r="L3831" s="28">
        <v>113</v>
      </c>
      <c r="M3831" s="29">
        <f t="shared" si="270"/>
        <v>1.4059999999999999</v>
      </c>
      <c r="N3831" s="30"/>
      <c r="O3831" s="27"/>
      <c r="P3831" s="27"/>
      <c r="Q3831" s="27" t="s">
        <v>60</v>
      </c>
      <c r="R3831" s="31">
        <f>VLOOKUP(Q3831,[1]Страна!D$1:F$120,2,FALSE)</f>
        <v>0.05</v>
      </c>
      <c r="S3831" s="32" t="s">
        <v>555</v>
      </c>
      <c r="T3831" s="27" t="str">
        <f>VLOOKUP(S3831,[1]Страна!$A$2:$B$246,2,0)</f>
        <v>ТАИЛАНД</v>
      </c>
      <c r="W3831" s="34"/>
      <c r="X3831" s="35"/>
      <c r="Y3831" s="35"/>
      <c r="Z3831" s="36"/>
      <c r="AA3831" s="37"/>
      <c r="AB3831" s="38"/>
      <c r="AC3831" s="39"/>
    </row>
    <row r="3832" spans="1:29" ht="10.5" customHeight="1">
      <c r="A3832" s="25" t="s">
        <v>5085</v>
      </c>
      <c r="B3832" s="26" t="s">
        <v>5086</v>
      </c>
      <c r="C3832" s="27">
        <v>1</v>
      </c>
      <c r="D3832" s="27" t="s">
        <v>220</v>
      </c>
      <c r="E3832" s="28">
        <v>1087</v>
      </c>
      <c r="F3832" s="28">
        <f t="shared" si="269"/>
        <v>1087</v>
      </c>
      <c r="G3832" s="28"/>
      <c r="H3832" s="28">
        <v>116</v>
      </c>
      <c r="I3832" s="28">
        <v>125</v>
      </c>
      <c r="J3832" s="29">
        <v>1.58175</v>
      </c>
      <c r="K3832" s="28">
        <v>116</v>
      </c>
      <c r="L3832" s="28">
        <v>125</v>
      </c>
      <c r="M3832" s="29">
        <f t="shared" si="270"/>
        <v>1.58175</v>
      </c>
      <c r="N3832" s="30"/>
      <c r="O3832" s="27"/>
      <c r="P3832" s="27"/>
      <c r="Q3832" s="27" t="s">
        <v>60</v>
      </c>
      <c r="R3832" s="31">
        <f>VLOOKUP(Q3832,[1]Страна!D$1:F$120,2,FALSE)</f>
        <v>0.05</v>
      </c>
      <c r="S3832" s="32" t="s">
        <v>555</v>
      </c>
      <c r="T3832" s="27" t="str">
        <f>VLOOKUP(S3832,[1]Страна!$A$2:$B$246,2,0)</f>
        <v>ТАИЛАНД</v>
      </c>
      <c r="W3832" s="34"/>
      <c r="X3832" s="35"/>
      <c r="Y3832" s="35"/>
      <c r="Z3832" s="36"/>
      <c r="AA3832" s="37"/>
      <c r="AB3832" s="38"/>
      <c r="AC3832" s="39"/>
    </row>
    <row r="3833" spans="1:29" ht="10.5" customHeight="1">
      <c r="A3833" s="25" t="s">
        <v>5087</v>
      </c>
      <c r="B3833" s="26" t="s">
        <v>5088</v>
      </c>
      <c r="C3833" s="27">
        <v>1</v>
      </c>
      <c r="D3833" s="27" t="s">
        <v>220</v>
      </c>
      <c r="E3833" s="28">
        <v>1100</v>
      </c>
      <c r="F3833" s="28">
        <f t="shared" si="269"/>
        <v>1100</v>
      </c>
      <c r="G3833" s="28"/>
      <c r="H3833" s="28">
        <v>116</v>
      </c>
      <c r="I3833" s="28">
        <v>124</v>
      </c>
      <c r="J3833" s="29">
        <v>1.58175</v>
      </c>
      <c r="K3833" s="28">
        <v>116</v>
      </c>
      <c r="L3833" s="28">
        <v>124</v>
      </c>
      <c r="M3833" s="29">
        <f t="shared" si="270"/>
        <v>1.58175</v>
      </c>
      <c r="N3833" s="30"/>
      <c r="O3833" s="27"/>
      <c r="P3833" s="27"/>
      <c r="Q3833" s="27" t="s">
        <v>60</v>
      </c>
      <c r="R3833" s="31">
        <f>VLOOKUP(Q3833,[1]Страна!D$1:F$120,2,FALSE)</f>
        <v>0.05</v>
      </c>
      <c r="S3833" s="32" t="s">
        <v>555</v>
      </c>
      <c r="T3833" s="27" t="str">
        <f>VLOOKUP(S3833,[1]Страна!$A$2:$B$246,2,0)</f>
        <v>ТАИЛАНД</v>
      </c>
      <c r="W3833" s="34"/>
      <c r="X3833" s="35"/>
      <c r="Y3833" s="35"/>
      <c r="Z3833" s="36"/>
      <c r="AA3833" s="37"/>
      <c r="AB3833" s="38"/>
      <c r="AC3833" s="39"/>
    </row>
    <row r="3834" spans="1:29" ht="10.5" customHeight="1">
      <c r="A3834" s="25">
        <v>205026</v>
      </c>
      <c r="B3834" s="26" t="s">
        <v>5089</v>
      </c>
      <c r="C3834" s="27">
        <v>2</v>
      </c>
      <c r="D3834" s="27" t="s">
        <v>26</v>
      </c>
      <c r="E3834" s="28">
        <v>13338</v>
      </c>
      <c r="F3834" s="28">
        <v>26676</v>
      </c>
      <c r="G3834" s="28">
        <v>1333.8</v>
      </c>
      <c r="H3834" s="28">
        <v>62.2</v>
      </c>
      <c r="I3834" s="28">
        <v>64</v>
      </c>
      <c r="J3834" s="29">
        <v>0.77141999999999999</v>
      </c>
      <c r="K3834" s="28">
        <v>124.4</v>
      </c>
      <c r="L3834" s="28">
        <v>128</v>
      </c>
      <c r="M3834" s="29">
        <f t="shared" si="270"/>
        <v>1.54284</v>
      </c>
      <c r="N3834" s="30">
        <v>0</v>
      </c>
      <c r="O3834" s="27">
        <v>84</v>
      </c>
      <c r="P3834" s="27">
        <v>8418</v>
      </c>
      <c r="Q3834" s="27" t="s">
        <v>79</v>
      </c>
      <c r="R3834" s="31">
        <f>VLOOKUP(Q3834,[1]Страна!D$1:F$120,2,FALSE)</f>
        <v>0.05</v>
      </c>
      <c r="S3834" s="32" t="s">
        <v>47</v>
      </c>
      <c r="T3834" s="27" t="str">
        <f>VLOOKUP(S3834,[1]Страна!$A$2:$B$246,2,0)</f>
        <v>РОССИЯ</v>
      </c>
      <c r="W3834" s="34"/>
      <c r="X3834" s="35"/>
      <c r="Y3834" s="35"/>
      <c r="Z3834" s="36"/>
      <c r="AA3834" s="37"/>
      <c r="AB3834" s="38"/>
      <c r="AC3834" s="39"/>
    </row>
    <row r="3835" spans="1:29" ht="10.5" customHeight="1">
      <c r="A3835" s="25">
        <v>28967</v>
      </c>
      <c r="B3835" s="26" t="s">
        <v>5090</v>
      </c>
      <c r="C3835" s="27">
        <v>2</v>
      </c>
      <c r="D3835" s="27" t="s">
        <v>26</v>
      </c>
      <c r="E3835" s="28">
        <v>14040</v>
      </c>
      <c r="F3835" s="28">
        <v>28080</v>
      </c>
      <c r="G3835" s="28">
        <v>1404</v>
      </c>
      <c r="H3835" s="28">
        <v>62.2</v>
      </c>
      <c r="I3835" s="28">
        <v>64</v>
      </c>
      <c r="J3835" s="29">
        <v>0.75139999999999996</v>
      </c>
      <c r="K3835" s="28">
        <v>124.4</v>
      </c>
      <c r="L3835" s="28">
        <v>128</v>
      </c>
      <c r="M3835" s="29">
        <f t="shared" si="270"/>
        <v>1.5027999999999999</v>
      </c>
      <c r="N3835" s="30">
        <v>8007842779424</v>
      </c>
      <c r="O3835" s="27">
        <v>84</v>
      </c>
      <c r="P3835" s="27">
        <v>8418</v>
      </c>
      <c r="Q3835" s="27" t="s">
        <v>79</v>
      </c>
      <c r="R3835" s="31">
        <f>VLOOKUP(Q3835,[1]Страна!D$1:F$120,2,FALSE)</f>
        <v>0.05</v>
      </c>
      <c r="S3835" s="32" t="s">
        <v>47</v>
      </c>
      <c r="T3835" s="27" t="str">
        <f>VLOOKUP(S3835,[1]Страна!$A$2:$B$246,2,0)</f>
        <v>РОССИЯ</v>
      </c>
      <c r="W3835" s="34"/>
      <c r="X3835" s="35"/>
      <c r="Y3835" s="35"/>
      <c r="Z3835" s="36"/>
      <c r="AA3835" s="37"/>
      <c r="AB3835" s="38"/>
      <c r="AC3835" s="39"/>
    </row>
    <row r="3836" spans="1:29" ht="10.5" customHeight="1">
      <c r="A3836" s="25">
        <v>27374</v>
      </c>
      <c r="B3836" s="26" t="s">
        <v>5091</v>
      </c>
      <c r="C3836" s="27">
        <v>2</v>
      </c>
      <c r="D3836" s="27" t="s">
        <v>26</v>
      </c>
      <c r="E3836" s="28">
        <v>14791</v>
      </c>
      <c r="F3836" s="28">
        <v>29582</v>
      </c>
      <c r="G3836" s="28">
        <v>1479.1</v>
      </c>
      <c r="H3836" s="28">
        <v>62.2</v>
      </c>
      <c r="I3836" s="28">
        <v>64</v>
      </c>
      <c r="J3836" s="29">
        <v>0.77590499999999996</v>
      </c>
      <c r="K3836" s="28">
        <v>124.4</v>
      </c>
      <c r="L3836" s="28">
        <v>128</v>
      </c>
      <c r="M3836" s="29">
        <f t="shared" si="270"/>
        <v>1.5518099999999999</v>
      </c>
      <c r="N3836" s="30">
        <v>0</v>
      </c>
      <c r="O3836" s="27">
        <v>84</v>
      </c>
      <c r="P3836" s="27">
        <v>8418</v>
      </c>
      <c r="Q3836" s="27" t="s">
        <v>79</v>
      </c>
      <c r="R3836" s="31">
        <f>VLOOKUP(Q3836,[1]Страна!D$1:F$120,2,FALSE)</f>
        <v>0.05</v>
      </c>
      <c r="S3836" s="32" t="s">
        <v>47</v>
      </c>
      <c r="T3836" s="27" t="str">
        <f>VLOOKUP(S3836,[1]Страна!$A$2:$B$246,2,0)</f>
        <v>РОССИЯ</v>
      </c>
      <c r="W3836" s="34"/>
      <c r="X3836" s="35"/>
      <c r="Y3836" s="35"/>
      <c r="Z3836" s="36"/>
      <c r="AA3836" s="37"/>
      <c r="AB3836" s="38"/>
      <c r="AC3836" s="39"/>
    </row>
    <row r="3837" spans="1:29" ht="10.5" customHeight="1">
      <c r="A3837" s="25">
        <v>27375</v>
      </c>
      <c r="B3837" s="26" t="s">
        <v>5092</v>
      </c>
      <c r="C3837" s="27">
        <v>3</v>
      </c>
      <c r="D3837" s="27" t="s">
        <v>26</v>
      </c>
      <c r="E3837" s="28">
        <v>13782</v>
      </c>
      <c r="F3837" s="28">
        <v>41346</v>
      </c>
      <c r="G3837" s="28">
        <v>2067.3000000000002</v>
      </c>
      <c r="H3837" s="28">
        <v>67.5</v>
      </c>
      <c r="I3837" s="28">
        <v>70.599999999999994</v>
      </c>
      <c r="J3837" s="29">
        <v>0.80784</v>
      </c>
      <c r="K3837" s="28">
        <v>202.5</v>
      </c>
      <c r="L3837" s="28">
        <v>211.79999999999998</v>
      </c>
      <c r="M3837" s="29">
        <f t="shared" si="270"/>
        <v>2.4235199999999999</v>
      </c>
      <c r="N3837" s="30">
        <v>8007842779356</v>
      </c>
      <c r="O3837" s="27">
        <v>84</v>
      </c>
      <c r="P3837" s="27">
        <v>8418</v>
      </c>
      <c r="Q3837" s="27" t="s">
        <v>79</v>
      </c>
      <c r="R3837" s="31">
        <f>VLOOKUP(Q3837,[1]Страна!D$1:F$120,2,FALSE)</f>
        <v>0.05</v>
      </c>
      <c r="S3837" s="32" t="s">
        <v>47</v>
      </c>
      <c r="T3837" s="27" t="str">
        <f>VLOOKUP(S3837,[1]Страна!$A$2:$B$246,2,0)</f>
        <v>РОССИЯ</v>
      </c>
      <c r="W3837" s="34"/>
      <c r="X3837" s="35"/>
      <c r="Y3837" s="35"/>
      <c r="Z3837" s="36"/>
      <c r="AA3837" s="37"/>
      <c r="AB3837" s="38"/>
      <c r="AC3837" s="39"/>
    </row>
    <row r="3838" spans="1:29" ht="10.5" customHeight="1">
      <c r="A3838" s="25">
        <v>38848</v>
      </c>
      <c r="B3838" s="26" t="s">
        <v>5093</v>
      </c>
      <c r="C3838" s="27">
        <v>1</v>
      </c>
      <c r="D3838" s="27" t="s">
        <v>26</v>
      </c>
      <c r="E3838" s="28">
        <v>15716</v>
      </c>
      <c r="F3838" s="28">
        <v>15716</v>
      </c>
      <c r="G3838" s="28">
        <v>785.80000000000007</v>
      </c>
      <c r="H3838" s="28">
        <v>67.5</v>
      </c>
      <c r="I3838" s="28">
        <v>70.599999999999994</v>
      </c>
      <c r="J3838" s="29">
        <v>0.83979999999999999</v>
      </c>
      <c r="K3838" s="28">
        <v>67.5</v>
      </c>
      <c r="L3838" s="28">
        <v>70.599999999999994</v>
      </c>
      <c r="M3838" s="29">
        <f t="shared" si="270"/>
        <v>0.83979999999999999</v>
      </c>
      <c r="N3838" s="30">
        <v>8007842779387</v>
      </c>
      <c r="O3838" s="27">
        <v>84</v>
      </c>
      <c r="P3838" s="27">
        <v>8418</v>
      </c>
      <c r="Q3838" s="27" t="s">
        <v>79</v>
      </c>
      <c r="R3838" s="31">
        <f>VLOOKUP(Q3838,[1]Страна!D$1:F$120,2,FALSE)</f>
        <v>0.05</v>
      </c>
      <c r="S3838" s="32" t="s">
        <v>47</v>
      </c>
      <c r="T3838" s="27" t="str">
        <f>VLOOKUP(S3838,[1]Страна!$A$2:$B$246,2,0)</f>
        <v>РОССИЯ</v>
      </c>
      <c r="W3838" s="34"/>
      <c r="X3838" s="35"/>
      <c r="Y3838" s="35"/>
      <c r="Z3838" s="36"/>
      <c r="AA3838" s="37"/>
      <c r="AB3838" s="38"/>
      <c r="AC3838" s="39"/>
    </row>
    <row r="3839" spans="1:29" ht="10.5" customHeight="1">
      <c r="A3839" s="25">
        <v>74578</v>
      </c>
      <c r="B3839" s="26" t="s">
        <v>5094</v>
      </c>
      <c r="C3839" s="27">
        <v>1</v>
      </c>
      <c r="D3839" s="27" t="s">
        <v>26</v>
      </c>
      <c r="E3839" s="28">
        <v>14890</v>
      </c>
      <c r="F3839" s="28">
        <v>14890</v>
      </c>
      <c r="G3839" s="28">
        <v>744.5</v>
      </c>
      <c r="H3839" s="28">
        <v>73.8</v>
      </c>
      <c r="I3839" s="28">
        <v>75</v>
      </c>
      <c r="J3839" s="29">
        <v>0.89700000000000002</v>
      </c>
      <c r="K3839" s="28">
        <v>73.8</v>
      </c>
      <c r="L3839" s="28">
        <v>75</v>
      </c>
      <c r="M3839" s="29">
        <f t="shared" si="270"/>
        <v>0.89700000000000002</v>
      </c>
      <c r="N3839" s="30">
        <v>0</v>
      </c>
      <c r="O3839" s="27">
        <v>84</v>
      </c>
      <c r="P3839" s="27">
        <v>8418</v>
      </c>
      <c r="Q3839" s="27" t="s">
        <v>60</v>
      </c>
      <c r="R3839" s="31">
        <f>VLOOKUP(Q3839,[1]Страна!D$1:F$120,2,FALSE)</f>
        <v>0.05</v>
      </c>
      <c r="S3839" s="32" t="s">
        <v>47</v>
      </c>
      <c r="T3839" s="27" t="str">
        <f>VLOOKUP(S3839,[1]Страна!$A$2:$B$246,2,0)</f>
        <v>РОССИЯ</v>
      </c>
      <c r="W3839" s="34"/>
      <c r="X3839" s="35"/>
      <c r="Y3839" s="35"/>
      <c r="Z3839" s="36"/>
      <c r="AA3839" s="37"/>
      <c r="AB3839" s="38"/>
      <c r="AC3839" s="39"/>
    </row>
    <row r="3840" spans="1:29" ht="10.5" customHeight="1">
      <c r="A3840" s="25">
        <v>205027</v>
      </c>
      <c r="B3840" s="26" t="s">
        <v>5095</v>
      </c>
      <c r="C3840" s="27">
        <v>1</v>
      </c>
      <c r="D3840" s="27" t="s">
        <v>26</v>
      </c>
      <c r="E3840" s="28">
        <v>16794</v>
      </c>
      <c r="F3840" s="28">
        <v>16794</v>
      </c>
      <c r="G3840" s="28">
        <v>839.7</v>
      </c>
      <c r="H3840" s="28">
        <v>73.8</v>
      </c>
      <c r="I3840" s="28">
        <v>75</v>
      </c>
      <c r="J3840" s="29">
        <v>0.90597000000000005</v>
      </c>
      <c r="K3840" s="28">
        <v>73.8</v>
      </c>
      <c r="L3840" s="28">
        <v>75</v>
      </c>
      <c r="M3840" s="29">
        <f t="shared" si="270"/>
        <v>0.90597000000000005</v>
      </c>
      <c r="N3840" s="30">
        <v>8007842779301</v>
      </c>
      <c r="O3840" s="27">
        <v>84</v>
      </c>
      <c r="P3840" s="27">
        <v>8418</v>
      </c>
      <c r="Q3840" s="27" t="s">
        <v>60</v>
      </c>
      <c r="R3840" s="31">
        <f>VLOOKUP(Q3840,[1]Страна!D$1:F$120,2,FALSE)</f>
        <v>0.05</v>
      </c>
      <c r="S3840" s="32" t="s">
        <v>47</v>
      </c>
      <c r="T3840" s="27" t="str">
        <f>VLOOKUP(S3840,[1]Страна!$A$2:$B$246,2,0)</f>
        <v>РОССИЯ</v>
      </c>
      <c r="W3840" s="34"/>
      <c r="X3840" s="35"/>
      <c r="Y3840" s="35"/>
      <c r="Z3840" s="36"/>
      <c r="AA3840" s="37"/>
      <c r="AB3840" s="38"/>
      <c r="AC3840" s="39"/>
    </row>
    <row r="3841" spans="1:29" ht="10.5" customHeight="1">
      <c r="A3841" s="25">
        <v>27762</v>
      </c>
      <c r="B3841" s="26" t="s">
        <v>5096</v>
      </c>
      <c r="C3841" s="27">
        <v>1</v>
      </c>
      <c r="D3841" s="27" t="s">
        <v>26</v>
      </c>
      <c r="E3841" s="28">
        <v>16579</v>
      </c>
      <c r="F3841" s="28">
        <v>16579</v>
      </c>
      <c r="G3841" s="28">
        <v>828.95</v>
      </c>
      <c r="H3841" s="28">
        <v>81.5</v>
      </c>
      <c r="I3841" s="28">
        <v>88</v>
      </c>
      <c r="J3841" s="29">
        <v>0.89759999999999995</v>
      </c>
      <c r="K3841" s="28">
        <v>81.5</v>
      </c>
      <c r="L3841" s="28">
        <v>88</v>
      </c>
      <c r="M3841" s="29">
        <f t="shared" si="270"/>
        <v>0.89759999999999995</v>
      </c>
      <c r="N3841" s="30">
        <v>8007842779318</v>
      </c>
      <c r="O3841" s="27">
        <v>84</v>
      </c>
      <c r="P3841" s="27">
        <v>8418</v>
      </c>
      <c r="Q3841" s="27" t="s">
        <v>79</v>
      </c>
      <c r="R3841" s="31">
        <f>VLOOKUP(Q3841,[1]Страна!D$1:F$120,2,FALSE)</f>
        <v>0.05</v>
      </c>
      <c r="S3841" s="32" t="s">
        <v>47</v>
      </c>
      <c r="T3841" s="27" t="str">
        <f>VLOOKUP(S3841,[1]Страна!$A$2:$B$246,2,0)</f>
        <v>РОССИЯ</v>
      </c>
      <c r="W3841" s="34"/>
      <c r="X3841" s="35"/>
      <c r="Y3841" s="35"/>
      <c r="Z3841" s="36"/>
      <c r="AA3841" s="37"/>
      <c r="AB3841" s="38"/>
      <c r="AC3841" s="39"/>
    </row>
    <row r="3842" spans="1:29" ht="10.5" customHeight="1">
      <c r="A3842" s="25">
        <v>135244</v>
      </c>
      <c r="B3842" s="26" t="s">
        <v>5097</v>
      </c>
      <c r="C3842" s="27">
        <v>2</v>
      </c>
      <c r="D3842" s="27" t="s">
        <v>26</v>
      </c>
      <c r="E3842" s="28">
        <v>16794</v>
      </c>
      <c r="F3842" s="28">
        <v>33588</v>
      </c>
      <c r="G3842" s="28">
        <v>1679.4</v>
      </c>
      <c r="H3842" s="28">
        <v>62</v>
      </c>
      <c r="I3842" s="28">
        <v>64.900000000000006</v>
      </c>
      <c r="J3842" s="29">
        <v>0.75341499999999995</v>
      </c>
      <c r="K3842" s="28">
        <v>124</v>
      </c>
      <c r="L3842" s="28">
        <v>129.80000000000001</v>
      </c>
      <c r="M3842" s="29">
        <f t="shared" si="270"/>
        <v>1.5068299999999999</v>
      </c>
      <c r="N3842" s="30">
        <v>8007842885972</v>
      </c>
      <c r="O3842" s="27">
        <v>84</v>
      </c>
      <c r="P3842" s="27">
        <v>8418</v>
      </c>
      <c r="Q3842" s="27" t="s">
        <v>79</v>
      </c>
      <c r="R3842" s="31">
        <f>VLOOKUP(Q3842,[1]Страна!D$1:F$120,2,FALSE)</f>
        <v>0.05</v>
      </c>
      <c r="S3842" s="32" t="s">
        <v>47</v>
      </c>
      <c r="T3842" s="27" t="str">
        <f>VLOOKUP(S3842,[1]Страна!$A$2:$B$246,2,0)</f>
        <v>РОССИЯ</v>
      </c>
      <c r="W3842" s="34"/>
      <c r="X3842" s="35"/>
      <c r="Y3842" s="35"/>
      <c r="Z3842" s="36"/>
      <c r="AA3842" s="37"/>
      <c r="AB3842" s="38"/>
      <c r="AC3842" s="39"/>
    </row>
    <row r="3843" spans="1:29" ht="10.5" customHeight="1">
      <c r="A3843" s="25">
        <v>167006</v>
      </c>
      <c r="B3843" s="26" t="s">
        <v>5098</v>
      </c>
      <c r="C3843" s="27">
        <v>6</v>
      </c>
      <c r="D3843" s="27" t="s">
        <v>26</v>
      </c>
      <c r="E3843" s="28">
        <v>16882</v>
      </c>
      <c r="F3843" s="28">
        <v>101292</v>
      </c>
      <c r="G3843" s="28">
        <v>5064.6000000000004</v>
      </c>
      <c r="H3843" s="28">
        <v>66.5</v>
      </c>
      <c r="I3843" s="28">
        <v>74</v>
      </c>
      <c r="J3843" s="29">
        <v>8.7684999999999999E-2</v>
      </c>
      <c r="K3843" s="28">
        <v>399</v>
      </c>
      <c r="L3843" s="28">
        <v>444</v>
      </c>
      <c r="M3843" s="29">
        <v>0.52610999999999997</v>
      </c>
      <c r="N3843" s="30">
        <v>8007842886023</v>
      </c>
      <c r="O3843" s="27">
        <v>84</v>
      </c>
      <c r="P3843" s="27">
        <v>8418</v>
      </c>
      <c r="Q3843" s="27" t="s">
        <v>4908</v>
      </c>
      <c r="R3843" s="31">
        <f>VLOOKUP(Q3843,[1]Страна!D$1:F$120,2,FALSE)</f>
        <v>0.05</v>
      </c>
      <c r="S3843" s="32" t="s">
        <v>47</v>
      </c>
      <c r="T3843" s="27" t="str">
        <f>VLOOKUP(S3843,[1]Страна!$A$2:$B$246,2,0)</f>
        <v>РОССИЯ</v>
      </c>
      <c r="W3843" s="34"/>
      <c r="X3843" s="35"/>
      <c r="Y3843" s="35"/>
      <c r="Z3843" s="36"/>
      <c r="AA3843" s="37"/>
      <c r="AB3843" s="38"/>
      <c r="AC3843" s="39"/>
    </row>
    <row r="3844" spans="1:29" ht="10.5" customHeight="1">
      <c r="A3844" s="25">
        <v>184532</v>
      </c>
      <c r="B3844" s="26" t="s">
        <v>5099</v>
      </c>
      <c r="C3844" s="27">
        <v>2</v>
      </c>
      <c r="D3844" s="27" t="s">
        <v>26</v>
      </c>
      <c r="E3844" s="28">
        <v>18231</v>
      </c>
      <c r="F3844" s="28">
        <v>36462</v>
      </c>
      <c r="G3844" s="28">
        <v>1823.1000000000001</v>
      </c>
      <c r="H3844" s="28">
        <v>62</v>
      </c>
      <c r="I3844" s="28">
        <v>64.900000000000006</v>
      </c>
      <c r="J3844" s="29">
        <v>0.78715000000000002</v>
      </c>
      <c r="K3844" s="28">
        <v>124</v>
      </c>
      <c r="L3844" s="28">
        <v>129.80000000000001</v>
      </c>
      <c r="M3844" s="29">
        <f>C3844*J3844</f>
        <v>1.5743</v>
      </c>
      <c r="N3844" s="30">
        <v>0</v>
      </c>
      <c r="O3844" s="27">
        <v>84</v>
      </c>
      <c r="P3844" s="27">
        <v>8418</v>
      </c>
      <c r="Q3844" s="27" t="s">
        <v>79</v>
      </c>
      <c r="R3844" s="31">
        <f>VLOOKUP(Q3844,[1]Страна!D$1:F$120,2,FALSE)</f>
        <v>0.05</v>
      </c>
      <c r="S3844" s="32" t="s">
        <v>47</v>
      </c>
      <c r="T3844" s="27" t="str">
        <f>VLOOKUP(S3844,[1]Страна!$A$2:$B$246,2,0)</f>
        <v>РОССИЯ</v>
      </c>
      <c r="W3844" s="34"/>
      <c r="X3844" s="35"/>
      <c r="Y3844" s="35"/>
      <c r="Z3844" s="36"/>
      <c r="AA3844" s="37"/>
      <c r="AB3844" s="38"/>
      <c r="AC3844" s="39"/>
    </row>
    <row r="3845" spans="1:29" ht="10.5" customHeight="1">
      <c r="A3845" s="25">
        <v>184531</v>
      </c>
      <c r="B3845" s="26" t="s">
        <v>5100</v>
      </c>
      <c r="C3845" s="27">
        <v>1</v>
      </c>
      <c r="D3845" s="27" t="s">
        <v>26</v>
      </c>
      <c r="E3845" s="28">
        <v>17694</v>
      </c>
      <c r="F3845" s="28">
        <v>17694</v>
      </c>
      <c r="G3845" s="28">
        <v>884.7</v>
      </c>
      <c r="H3845" s="28">
        <v>62</v>
      </c>
      <c r="I3845" s="28">
        <v>64.900000000000006</v>
      </c>
      <c r="J3845" s="29">
        <v>0.78715000000000002</v>
      </c>
      <c r="K3845" s="28">
        <v>62</v>
      </c>
      <c r="L3845" s="28">
        <v>64.900000000000006</v>
      </c>
      <c r="M3845" s="29">
        <v>0.78715000000000002</v>
      </c>
      <c r="N3845" s="30">
        <v>0</v>
      </c>
      <c r="O3845" s="27">
        <v>84</v>
      </c>
      <c r="P3845" s="27">
        <v>8418</v>
      </c>
      <c r="Q3845" s="27" t="s">
        <v>79</v>
      </c>
      <c r="R3845" s="31">
        <f>VLOOKUP(Q3845,[1]Страна!D$1:F$120,2,FALSE)</f>
        <v>0.05</v>
      </c>
      <c r="S3845" s="32" t="s">
        <v>47</v>
      </c>
      <c r="T3845" s="27" t="str">
        <f>VLOOKUP(S3845,[1]Страна!$A$2:$B$246,2,0)</f>
        <v>РОССИЯ</v>
      </c>
      <c r="W3845" s="34"/>
      <c r="X3845" s="35"/>
      <c r="Y3845" s="35"/>
      <c r="Z3845" s="36"/>
      <c r="AA3845" s="37"/>
      <c r="AB3845" s="38"/>
      <c r="AC3845" s="39"/>
    </row>
    <row r="3846" spans="1:29" ht="10.5" customHeight="1">
      <c r="A3846" s="41">
        <v>184533</v>
      </c>
      <c r="B3846" s="42" t="s">
        <v>5101</v>
      </c>
      <c r="C3846" s="43">
        <v>1</v>
      </c>
      <c r="D3846" s="44" t="s">
        <v>26</v>
      </c>
      <c r="E3846" s="45">
        <v>18399</v>
      </c>
      <c r="F3846" s="45">
        <v>18399</v>
      </c>
      <c r="G3846" s="46">
        <v>919.95</v>
      </c>
      <c r="H3846" s="46">
        <v>66.5</v>
      </c>
      <c r="I3846" s="46">
        <v>74</v>
      </c>
      <c r="J3846" s="47">
        <v>0.86526000000000003</v>
      </c>
      <c r="K3846" s="46">
        <v>66.5</v>
      </c>
      <c r="L3846" s="46">
        <v>74</v>
      </c>
      <c r="M3846" s="47">
        <v>0.86526000000000003</v>
      </c>
      <c r="N3846" s="48" t="s">
        <v>5102</v>
      </c>
      <c r="O3846" s="49">
        <v>84</v>
      </c>
      <c r="P3846" s="49">
        <v>8418</v>
      </c>
      <c r="Q3846" s="49" t="s">
        <v>79</v>
      </c>
      <c r="R3846" s="50">
        <v>0.05</v>
      </c>
      <c r="S3846" s="51" t="s">
        <v>47</v>
      </c>
      <c r="T3846" s="27" t="str">
        <f>VLOOKUP(S3846,[1]Страна!$A$2:$B$246,2,0)</f>
        <v>РОССИЯ</v>
      </c>
      <c r="W3846" s="34"/>
      <c r="X3846" s="35"/>
      <c r="Y3846" s="35"/>
      <c r="Z3846" s="36"/>
      <c r="AA3846" s="37"/>
      <c r="AB3846" s="38"/>
      <c r="AC3846" s="39"/>
    </row>
    <row r="3847" spans="1:29" ht="10.5" customHeight="1">
      <c r="A3847" s="25">
        <v>184534</v>
      </c>
      <c r="B3847" s="26" t="s">
        <v>5103</v>
      </c>
      <c r="C3847" s="27">
        <v>1</v>
      </c>
      <c r="D3847" s="27" t="s">
        <v>26</v>
      </c>
      <c r="E3847" s="28">
        <v>21595</v>
      </c>
      <c r="F3847" s="28">
        <v>21595</v>
      </c>
      <c r="G3847" s="28">
        <v>1079.75</v>
      </c>
      <c r="H3847" s="28">
        <v>66</v>
      </c>
      <c r="I3847" s="28">
        <v>68</v>
      </c>
      <c r="J3847" s="29">
        <v>0.89502599999999999</v>
      </c>
      <c r="K3847" s="28">
        <v>66</v>
      </c>
      <c r="L3847" s="28">
        <v>68</v>
      </c>
      <c r="M3847" s="29">
        <f t="shared" ref="M3847:M3854" si="271">C3847*J3847</f>
        <v>0.89502599999999999</v>
      </c>
      <c r="N3847" s="30">
        <v>0</v>
      </c>
      <c r="O3847" s="27">
        <v>84</v>
      </c>
      <c r="P3847" s="27">
        <v>8418</v>
      </c>
      <c r="Q3847" s="27" t="s">
        <v>79</v>
      </c>
      <c r="R3847" s="31">
        <f>VLOOKUP(Q3847,[1]Страна!D$1:F$120,2,FALSE)</f>
        <v>0.05</v>
      </c>
      <c r="S3847" s="32" t="s">
        <v>47</v>
      </c>
      <c r="T3847" s="27" t="str">
        <f>VLOOKUP(S3847,[1]Страна!$A$2:$B$246,2,0)</f>
        <v>РОССИЯ</v>
      </c>
      <c r="W3847" s="34"/>
      <c r="X3847" s="35"/>
      <c r="Y3847" s="35"/>
      <c r="Z3847" s="36"/>
      <c r="AA3847" s="37"/>
      <c r="AB3847" s="38"/>
      <c r="AC3847" s="39"/>
    </row>
    <row r="3848" spans="1:29" ht="10.5" customHeight="1">
      <c r="A3848" s="25">
        <v>184535</v>
      </c>
      <c r="B3848" s="26" t="s">
        <v>5104</v>
      </c>
      <c r="C3848" s="27">
        <v>2</v>
      </c>
      <c r="D3848" s="27" t="s">
        <v>26</v>
      </c>
      <c r="E3848" s="28">
        <v>22300</v>
      </c>
      <c r="F3848" s="28">
        <v>44600</v>
      </c>
      <c r="G3848" s="28">
        <v>2230</v>
      </c>
      <c r="H3848" s="28">
        <v>67.599999999999994</v>
      </c>
      <c r="I3848" s="28">
        <v>70.7</v>
      </c>
      <c r="J3848" s="29">
        <v>0.91788999999999998</v>
      </c>
      <c r="K3848" s="28">
        <v>135.19999999999999</v>
      </c>
      <c r="L3848" s="28">
        <v>141.4</v>
      </c>
      <c r="M3848" s="29">
        <f t="shared" si="271"/>
        <v>1.83578</v>
      </c>
      <c r="N3848" s="30">
        <v>0</v>
      </c>
      <c r="O3848" s="27">
        <v>84</v>
      </c>
      <c r="P3848" s="27">
        <v>8418</v>
      </c>
      <c r="Q3848" s="27" t="s">
        <v>79</v>
      </c>
      <c r="R3848" s="31">
        <f>VLOOKUP(Q3848,[1]Страна!D$1:F$120,2,FALSE)</f>
        <v>0.05</v>
      </c>
      <c r="S3848" s="32" t="s">
        <v>47</v>
      </c>
      <c r="T3848" s="27" t="str">
        <f>VLOOKUP(S3848,[1]Страна!$A$2:$B$246,2,0)</f>
        <v>РОССИЯ</v>
      </c>
      <c r="W3848" s="40"/>
      <c r="X3848" s="35"/>
      <c r="Y3848" s="35"/>
      <c r="Z3848" s="36"/>
      <c r="AA3848" s="37"/>
      <c r="AB3848" s="38"/>
      <c r="AC3848" s="39"/>
    </row>
    <row r="3849" spans="1:29" ht="10.5" customHeight="1">
      <c r="A3849" s="25">
        <v>220682</v>
      </c>
      <c r="B3849" s="26" t="s">
        <v>5105</v>
      </c>
      <c r="C3849" s="27">
        <v>1</v>
      </c>
      <c r="D3849" s="27" t="s">
        <v>26</v>
      </c>
      <c r="E3849" s="28">
        <v>22370</v>
      </c>
      <c r="F3849" s="28">
        <v>22370</v>
      </c>
      <c r="G3849" s="28">
        <v>1118.5</v>
      </c>
      <c r="H3849" s="28">
        <v>67.599999999999994</v>
      </c>
      <c r="I3849" s="28">
        <v>70</v>
      </c>
      <c r="J3849" s="29">
        <v>0.91</v>
      </c>
      <c r="K3849" s="28">
        <v>67.599999999999994</v>
      </c>
      <c r="L3849" s="28">
        <v>70</v>
      </c>
      <c r="M3849" s="29">
        <f t="shared" si="271"/>
        <v>0.91</v>
      </c>
      <c r="N3849" s="30">
        <v>8007842885941</v>
      </c>
      <c r="O3849" s="27">
        <v>84</v>
      </c>
      <c r="P3849" s="27">
        <v>8418</v>
      </c>
      <c r="Q3849" s="27" t="s">
        <v>79</v>
      </c>
      <c r="R3849" s="31">
        <f>VLOOKUP(Q3849,[1]Страна!D$1:F$120,2,FALSE)</f>
        <v>0.05</v>
      </c>
      <c r="S3849" s="32" t="s">
        <v>47</v>
      </c>
      <c r="T3849" s="27" t="str">
        <f>VLOOKUP(S3849,[1]Страна!$A$2:$B$246,2,0)</f>
        <v>РОССИЯ</v>
      </c>
      <c r="W3849" s="34"/>
      <c r="X3849" s="35"/>
      <c r="Y3849" s="35"/>
      <c r="Z3849" s="36"/>
      <c r="AA3849" s="37"/>
      <c r="AB3849" s="38"/>
      <c r="AC3849" s="39"/>
    </row>
    <row r="3850" spans="1:29" ht="10.5" customHeight="1">
      <c r="A3850" s="25">
        <v>184537</v>
      </c>
      <c r="B3850" s="26" t="s">
        <v>5106</v>
      </c>
      <c r="C3850" s="27">
        <v>1</v>
      </c>
      <c r="D3850" s="27" t="s">
        <v>26</v>
      </c>
      <c r="E3850" s="28">
        <v>18230</v>
      </c>
      <c r="F3850" s="28">
        <v>18230</v>
      </c>
      <c r="G3850" s="28">
        <v>911.5</v>
      </c>
      <c r="H3850" s="28">
        <v>62</v>
      </c>
      <c r="I3850" s="28">
        <v>64.900000000000006</v>
      </c>
      <c r="J3850" s="29">
        <v>0.81067999999999996</v>
      </c>
      <c r="K3850" s="28">
        <v>62</v>
      </c>
      <c r="L3850" s="28">
        <v>64.900000000000006</v>
      </c>
      <c r="M3850" s="29">
        <f t="shared" si="271"/>
        <v>0.81067999999999996</v>
      </c>
      <c r="N3850" s="30">
        <v>0</v>
      </c>
      <c r="O3850" s="27">
        <v>84</v>
      </c>
      <c r="P3850" s="27">
        <v>8418</v>
      </c>
      <c r="Q3850" s="27" t="s">
        <v>79</v>
      </c>
      <c r="R3850" s="31">
        <f>VLOOKUP(Q3850,[1]Страна!D$1:F$120,2,FALSE)</f>
        <v>0.05</v>
      </c>
      <c r="S3850" s="32" t="s">
        <v>47</v>
      </c>
      <c r="T3850" s="27" t="str">
        <f>VLOOKUP(S3850,[1]Страна!$A$2:$B$246,2,0)</f>
        <v>РОССИЯ</v>
      </c>
      <c r="W3850" s="34"/>
      <c r="X3850" s="35"/>
      <c r="Y3850" s="35"/>
      <c r="Z3850" s="36"/>
      <c r="AA3850" s="37"/>
      <c r="AB3850" s="38"/>
      <c r="AC3850" s="39"/>
    </row>
    <row r="3851" spans="1:29" ht="10.5" customHeight="1">
      <c r="A3851" s="25">
        <v>184538</v>
      </c>
      <c r="B3851" s="26" t="s">
        <v>5107</v>
      </c>
      <c r="C3851" s="27">
        <v>1</v>
      </c>
      <c r="D3851" s="27" t="s">
        <v>26</v>
      </c>
      <c r="E3851" s="28">
        <v>18883</v>
      </c>
      <c r="F3851" s="28">
        <v>18883</v>
      </c>
      <c r="G3851" s="28">
        <v>944.15000000000009</v>
      </c>
      <c r="H3851" s="28">
        <v>67.599999999999994</v>
      </c>
      <c r="I3851" s="28">
        <v>70</v>
      </c>
      <c r="J3851" s="29">
        <v>0.91</v>
      </c>
      <c r="K3851" s="28">
        <v>67.599999999999994</v>
      </c>
      <c r="L3851" s="28">
        <v>70</v>
      </c>
      <c r="M3851" s="29">
        <f t="shared" si="271"/>
        <v>0.91</v>
      </c>
      <c r="N3851" s="30">
        <v>8007842885828</v>
      </c>
      <c r="O3851" s="27">
        <v>84</v>
      </c>
      <c r="P3851" s="27">
        <v>8418</v>
      </c>
      <c r="Q3851" s="27" t="s">
        <v>79</v>
      </c>
      <c r="R3851" s="31">
        <f>VLOOKUP(Q3851,[1]Страна!D$1:F$120,2,FALSE)</f>
        <v>0.05</v>
      </c>
      <c r="S3851" s="32" t="s">
        <v>47</v>
      </c>
      <c r="T3851" s="27" t="str">
        <f>VLOOKUP(S3851,[1]Страна!$A$2:$B$246,2,0)</f>
        <v>РОССИЯ</v>
      </c>
      <c r="W3851" s="34"/>
      <c r="X3851" s="35"/>
      <c r="Y3851" s="35"/>
      <c r="Z3851" s="36"/>
      <c r="AA3851" s="37"/>
      <c r="AB3851" s="38"/>
      <c r="AC3851" s="39"/>
    </row>
    <row r="3852" spans="1:29" ht="10.5" customHeight="1">
      <c r="A3852" s="25">
        <v>167007</v>
      </c>
      <c r="B3852" s="26" t="s">
        <v>5108</v>
      </c>
      <c r="C3852" s="27">
        <v>1</v>
      </c>
      <c r="D3852" s="27" t="s">
        <v>26</v>
      </c>
      <c r="E3852" s="28">
        <v>19770</v>
      </c>
      <c r="F3852" s="28">
        <v>19770</v>
      </c>
      <c r="G3852" s="28">
        <v>988.5</v>
      </c>
      <c r="H3852" s="28">
        <v>67.599999999999994</v>
      </c>
      <c r="I3852" s="28">
        <v>71</v>
      </c>
      <c r="J3852" s="29">
        <v>0.94657199999999997</v>
      </c>
      <c r="K3852" s="28">
        <v>67.599999999999994</v>
      </c>
      <c r="L3852" s="28">
        <v>71</v>
      </c>
      <c r="M3852" s="29">
        <f t="shared" si="271"/>
        <v>0.94657199999999997</v>
      </c>
      <c r="N3852" s="30">
        <v>8007842886016</v>
      </c>
      <c r="O3852" s="27">
        <v>84</v>
      </c>
      <c r="P3852" s="27">
        <v>8418</v>
      </c>
      <c r="Q3852" s="27" t="s">
        <v>79</v>
      </c>
      <c r="R3852" s="31">
        <f>VLOOKUP(Q3852,[1]Страна!D$1:F$120,2,FALSE)</f>
        <v>0.05</v>
      </c>
      <c r="S3852" s="32" t="s">
        <v>47</v>
      </c>
      <c r="T3852" s="27" t="str">
        <f>VLOOKUP(S3852,[1]Страна!$A$2:$B$246,2,0)</f>
        <v>РОССИЯ</v>
      </c>
      <c r="W3852" s="34"/>
      <c r="X3852" s="35"/>
      <c r="Y3852" s="35"/>
      <c r="Z3852" s="36"/>
      <c r="AA3852" s="37"/>
      <c r="AB3852" s="38"/>
      <c r="AC3852" s="39"/>
    </row>
    <row r="3853" spans="1:29" ht="10.5" customHeight="1">
      <c r="A3853" s="25">
        <v>217799</v>
      </c>
      <c r="B3853" s="26" t="s">
        <v>5109</v>
      </c>
      <c r="C3853" s="27">
        <v>1</v>
      </c>
      <c r="D3853" s="27" t="s">
        <v>26</v>
      </c>
      <c r="E3853" s="28">
        <v>16560</v>
      </c>
      <c r="F3853" s="28">
        <v>16560</v>
      </c>
      <c r="G3853" s="28">
        <v>828</v>
      </c>
      <c r="H3853" s="28">
        <v>62.2</v>
      </c>
      <c r="I3853" s="28">
        <v>64</v>
      </c>
      <c r="J3853" s="29">
        <v>0.76032</v>
      </c>
      <c r="K3853" s="28">
        <v>62.2</v>
      </c>
      <c r="L3853" s="28">
        <v>64</v>
      </c>
      <c r="M3853" s="29">
        <f t="shared" si="271"/>
        <v>0.76032</v>
      </c>
      <c r="N3853" s="30">
        <v>8050147012468</v>
      </c>
      <c r="O3853" s="27">
        <v>84</v>
      </c>
      <c r="P3853" s="27">
        <v>8418</v>
      </c>
      <c r="Q3853" s="27" t="s">
        <v>79</v>
      </c>
      <c r="R3853" s="31">
        <f>VLOOKUP(Q3853,[1]Страна!D$1:F$120,2,FALSE)</f>
        <v>0.05</v>
      </c>
      <c r="S3853" s="32" t="s">
        <v>47</v>
      </c>
      <c r="T3853" s="27" t="str">
        <f>VLOOKUP(S3853,[1]Страна!$A$2:$B$246,2,0)</f>
        <v>РОССИЯ</v>
      </c>
      <c r="W3853" s="34"/>
      <c r="X3853" s="35"/>
      <c r="Y3853" s="35"/>
      <c r="Z3853" s="36"/>
      <c r="AA3853" s="37"/>
      <c r="AB3853" s="38"/>
      <c r="AC3853" s="39"/>
    </row>
    <row r="3854" spans="1:29" ht="10.5" customHeight="1">
      <c r="A3854" s="25">
        <v>217800</v>
      </c>
      <c r="B3854" s="26" t="s">
        <v>5110</v>
      </c>
      <c r="C3854" s="27">
        <v>5</v>
      </c>
      <c r="D3854" s="27" t="s">
        <v>26</v>
      </c>
      <c r="E3854" s="28">
        <v>13870</v>
      </c>
      <c r="F3854" s="28">
        <v>69350</v>
      </c>
      <c r="G3854" s="28">
        <v>3467.5</v>
      </c>
      <c r="H3854" s="28">
        <v>67</v>
      </c>
      <c r="I3854" s="28">
        <v>69</v>
      </c>
      <c r="J3854" s="29">
        <v>0.74880000000000002</v>
      </c>
      <c r="K3854" s="28">
        <v>335</v>
      </c>
      <c r="L3854" s="28">
        <v>345</v>
      </c>
      <c r="M3854" s="29">
        <f t="shared" si="271"/>
        <v>3.7440000000000002</v>
      </c>
      <c r="N3854" s="30">
        <v>8050147012437</v>
      </c>
      <c r="O3854" s="27">
        <v>84</v>
      </c>
      <c r="P3854" s="27">
        <v>8418</v>
      </c>
      <c r="Q3854" s="27" t="s">
        <v>79</v>
      </c>
      <c r="R3854" s="31">
        <f>VLOOKUP(Q3854,[1]Страна!D$1:F$120,2,FALSE)</f>
        <v>0.05</v>
      </c>
      <c r="S3854" s="32" t="s">
        <v>47</v>
      </c>
      <c r="T3854" s="27" t="str">
        <f>VLOOKUP(S3854,[1]Страна!$A$2:$B$246,2,0)</f>
        <v>РОССИЯ</v>
      </c>
      <c r="W3854" s="34"/>
      <c r="X3854" s="35"/>
      <c r="Y3854" s="35"/>
      <c r="Z3854" s="36"/>
      <c r="AA3854" s="37"/>
      <c r="AB3854" s="38"/>
      <c r="AC3854" s="39"/>
    </row>
    <row r="3855" spans="1:29" ht="10.5" customHeight="1">
      <c r="A3855" s="25">
        <v>236182</v>
      </c>
      <c r="B3855" s="26" t="s">
        <v>5111</v>
      </c>
      <c r="C3855" s="27">
        <v>2</v>
      </c>
      <c r="D3855" s="27" t="s">
        <v>26</v>
      </c>
      <c r="E3855" s="28">
        <v>15932</v>
      </c>
      <c r="F3855" s="28">
        <v>31864</v>
      </c>
      <c r="G3855" s="28">
        <v>1593.2</v>
      </c>
      <c r="H3855" s="28">
        <v>68</v>
      </c>
      <c r="I3855" s="28">
        <v>72</v>
      </c>
      <c r="J3855" s="29">
        <v>1.01708</v>
      </c>
      <c r="K3855" s="28">
        <v>136</v>
      </c>
      <c r="L3855" s="28">
        <v>144</v>
      </c>
      <c r="M3855" s="29">
        <v>2.03416</v>
      </c>
      <c r="N3855" s="30">
        <v>0</v>
      </c>
      <c r="O3855" s="27">
        <v>84</v>
      </c>
      <c r="P3855" s="27">
        <v>8418</v>
      </c>
      <c r="Q3855" s="27" t="s">
        <v>4908</v>
      </c>
      <c r="R3855" s="31">
        <f>VLOOKUP(Q3855,[1]Страна!D$1:F$120,2,FALSE)</f>
        <v>0.05</v>
      </c>
      <c r="S3855" s="32" t="s">
        <v>47</v>
      </c>
      <c r="T3855" s="27" t="str">
        <f>VLOOKUP(S3855,[1]Страна!$A$2:$B$246,2,0)</f>
        <v>РОССИЯ</v>
      </c>
      <c r="W3855" s="34"/>
      <c r="X3855" s="35"/>
      <c r="Y3855" s="35"/>
      <c r="Z3855" s="36"/>
      <c r="AA3855" s="37"/>
      <c r="AB3855" s="38"/>
      <c r="AC3855" s="39"/>
    </row>
    <row r="3856" spans="1:29" ht="10.5" customHeight="1">
      <c r="A3856" s="25">
        <v>236530</v>
      </c>
      <c r="B3856" s="26" t="s">
        <v>5112</v>
      </c>
      <c r="C3856" s="27">
        <v>3</v>
      </c>
      <c r="D3856" s="27" t="s">
        <v>26</v>
      </c>
      <c r="E3856" s="28">
        <v>17312</v>
      </c>
      <c r="F3856" s="28">
        <v>51936</v>
      </c>
      <c r="G3856" s="28">
        <v>2596.8000000000002</v>
      </c>
      <c r="H3856" s="28">
        <v>68</v>
      </c>
      <c r="I3856" s="28">
        <v>72</v>
      </c>
      <c r="J3856" s="29">
        <v>1.01708</v>
      </c>
      <c r="K3856" s="28">
        <v>204</v>
      </c>
      <c r="L3856" s="28">
        <v>216</v>
      </c>
      <c r="M3856" s="29">
        <v>3.05124</v>
      </c>
      <c r="N3856" s="30">
        <v>0</v>
      </c>
      <c r="O3856" s="27">
        <v>84</v>
      </c>
      <c r="P3856" s="27">
        <v>8418</v>
      </c>
      <c r="Q3856" s="27" t="s">
        <v>4908</v>
      </c>
      <c r="R3856" s="31">
        <f>VLOOKUP(Q3856,[1]Страна!D$1:F$120,2,FALSE)</f>
        <v>0.05</v>
      </c>
      <c r="S3856" s="32" t="s">
        <v>47</v>
      </c>
      <c r="T3856" s="27" t="str">
        <f>VLOOKUP(S3856,[1]Страна!$A$2:$B$246,2,0)</f>
        <v>РОССИЯ</v>
      </c>
      <c r="W3856" s="34"/>
      <c r="X3856" s="35"/>
      <c r="Y3856" s="35"/>
      <c r="Z3856" s="36"/>
      <c r="AA3856" s="37"/>
      <c r="AB3856" s="38"/>
      <c r="AC3856" s="39"/>
    </row>
    <row r="3857" spans="1:29" ht="10.5" customHeight="1">
      <c r="A3857" s="41">
        <v>217875</v>
      </c>
      <c r="B3857" s="42" t="s">
        <v>5113</v>
      </c>
      <c r="C3857" s="43">
        <v>2</v>
      </c>
      <c r="D3857" s="44" t="s">
        <v>26</v>
      </c>
      <c r="E3857" s="45">
        <v>16466</v>
      </c>
      <c r="F3857" s="45">
        <v>32932</v>
      </c>
      <c r="G3857" s="46">
        <v>1646.6000000000001</v>
      </c>
      <c r="H3857" s="46">
        <v>65</v>
      </c>
      <c r="I3857" s="46">
        <v>69.599999999999994</v>
      </c>
      <c r="J3857" s="47">
        <v>0.81510000000000005</v>
      </c>
      <c r="K3857" s="46">
        <v>130</v>
      </c>
      <c r="L3857" s="46">
        <v>139.19999999999999</v>
      </c>
      <c r="M3857" s="47">
        <v>1.6302000000000001</v>
      </c>
      <c r="N3857" s="48" t="s">
        <v>5114</v>
      </c>
      <c r="O3857" s="49">
        <v>84</v>
      </c>
      <c r="P3857" s="49">
        <v>8418</v>
      </c>
      <c r="Q3857" s="49" t="s">
        <v>79</v>
      </c>
      <c r="R3857" s="50">
        <v>0.05</v>
      </c>
      <c r="S3857" s="51" t="s">
        <v>47</v>
      </c>
      <c r="T3857" s="27" t="str">
        <f>VLOOKUP(S3857,[1]Страна!$A$2:$B$246,2,0)</f>
        <v>РОССИЯ</v>
      </c>
      <c r="W3857" s="34"/>
      <c r="X3857" s="35"/>
      <c r="Y3857" s="35"/>
      <c r="Z3857" s="36"/>
      <c r="AA3857" s="37"/>
      <c r="AB3857" s="38"/>
      <c r="AC3857" s="39"/>
    </row>
    <row r="3858" spans="1:29" ht="10.5" customHeight="1">
      <c r="A3858" s="41">
        <v>217876</v>
      </c>
      <c r="B3858" s="42" t="s">
        <v>5115</v>
      </c>
      <c r="C3858" s="43">
        <v>1</v>
      </c>
      <c r="D3858" s="44" t="s">
        <v>26</v>
      </c>
      <c r="E3858" s="45">
        <v>17892</v>
      </c>
      <c r="F3858" s="45">
        <v>17892</v>
      </c>
      <c r="G3858" s="46">
        <v>894.6</v>
      </c>
      <c r="H3858" s="46">
        <v>67.5</v>
      </c>
      <c r="I3858" s="46">
        <v>70.7</v>
      </c>
      <c r="J3858" s="47">
        <v>0.85272000000000003</v>
      </c>
      <c r="K3858" s="46">
        <v>67.5</v>
      </c>
      <c r="L3858" s="46">
        <v>70.7</v>
      </c>
      <c r="M3858" s="47">
        <v>0.85272000000000003</v>
      </c>
      <c r="N3858" s="48" t="s">
        <v>5116</v>
      </c>
      <c r="O3858" s="49">
        <v>84</v>
      </c>
      <c r="P3858" s="49">
        <v>8418</v>
      </c>
      <c r="Q3858" s="49" t="s">
        <v>79</v>
      </c>
      <c r="R3858" s="50">
        <v>0.05</v>
      </c>
      <c r="S3858" s="51" t="s">
        <v>47</v>
      </c>
      <c r="T3858" s="27" t="str">
        <f>VLOOKUP(S3858,[1]Страна!$A$2:$B$246,2,0)</f>
        <v>РОССИЯ</v>
      </c>
      <c r="W3858" s="34"/>
      <c r="X3858" s="35"/>
      <c r="Y3858" s="35"/>
      <c r="Z3858" s="36"/>
      <c r="AA3858" s="37"/>
      <c r="AB3858" s="38"/>
      <c r="AC3858" s="39"/>
    </row>
    <row r="3859" spans="1:29" ht="10.5" customHeight="1">
      <c r="A3859" s="25">
        <v>236527</v>
      </c>
      <c r="B3859" s="26" t="s">
        <v>5117</v>
      </c>
      <c r="C3859" s="27">
        <v>3</v>
      </c>
      <c r="D3859" s="27" t="s">
        <v>26</v>
      </c>
      <c r="E3859" s="28">
        <v>18002</v>
      </c>
      <c r="F3859" s="28">
        <v>54006</v>
      </c>
      <c r="G3859" s="28">
        <v>2700.3</v>
      </c>
      <c r="H3859" s="28">
        <v>69</v>
      </c>
      <c r="I3859" s="28">
        <v>73</v>
      </c>
      <c r="J3859" s="29">
        <v>0.91910000000000003</v>
      </c>
      <c r="K3859" s="28">
        <v>207</v>
      </c>
      <c r="L3859" s="28">
        <v>219</v>
      </c>
      <c r="M3859" s="29">
        <v>2.7572999999999999</v>
      </c>
      <c r="N3859" s="30">
        <v>0</v>
      </c>
      <c r="O3859" s="27">
        <v>84</v>
      </c>
      <c r="P3859" s="27">
        <v>8418</v>
      </c>
      <c r="Q3859" s="27" t="s">
        <v>60</v>
      </c>
      <c r="R3859" s="31">
        <f>VLOOKUP(Q3859,[1]Страна!D$1:F$120,2,FALSE)</f>
        <v>0.05</v>
      </c>
      <c r="S3859" s="32" t="s">
        <v>47</v>
      </c>
      <c r="T3859" s="27" t="str">
        <f>VLOOKUP(S3859,[1]Страна!$A$2:$B$246,2,0)</f>
        <v>РОССИЯ</v>
      </c>
      <c r="W3859" s="40"/>
      <c r="X3859" s="35"/>
      <c r="Y3859" s="35"/>
      <c r="Z3859" s="36"/>
      <c r="AA3859" s="37"/>
      <c r="AB3859" s="38"/>
      <c r="AC3859" s="39"/>
    </row>
    <row r="3860" spans="1:29" ht="10.5" customHeight="1">
      <c r="A3860" s="25">
        <v>236528</v>
      </c>
      <c r="B3860" s="26" t="s">
        <v>5118</v>
      </c>
      <c r="C3860" s="27">
        <v>1</v>
      </c>
      <c r="D3860" s="27" t="s">
        <v>26</v>
      </c>
      <c r="E3860" s="28">
        <v>18693</v>
      </c>
      <c r="F3860" s="28">
        <v>18693</v>
      </c>
      <c r="G3860" s="28">
        <v>934.65</v>
      </c>
      <c r="H3860" s="28">
        <v>69</v>
      </c>
      <c r="I3860" s="28">
        <v>73</v>
      </c>
      <c r="J3860" s="29">
        <v>0.91910000000000003</v>
      </c>
      <c r="K3860" s="28">
        <v>69</v>
      </c>
      <c r="L3860" s="28">
        <v>73</v>
      </c>
      <c r="M3860" s="29">
        <v>0.91910000000000003</v>
      </c>
      <c r="N3860" s="30">
        <v>0</v>
      </c>
      <c r="O3860" s="27">
        <v>84</v>
      </c>
      <c r="P3860" s="27">
        <v>8418</v>
      </c>
      <c r="Q3860" s="27" t="s">
        <v>60</v>
      </c>
      <c r="R3860" s="31">
        <f>VLOOKUP(Q3860,[1]Страна!D$1:F$120,2,FALSE)</f>
        <v>0.05</v>
      </c>
      <c r="S3860" s="32" t="s">
        <v>47</v>
      </c>
      <c r="T3860" s="27" t="str">
        <f>VLOOKUP(S3860,[1]Страна!$A$2:$B$246,2,0)</f>
        <v>РОССИЯ</v>
      </c>
      <c r="W3860" s="40"/>
      <c r="X3860" s="35"/>
      <c r="Y3860" s="35"/>
      <c r="Z3860" s="36"/>
      <c r="AA3860" s="37"/>
      <c r="AB3860" s="38"/>
      <c r="AC3860" s="39"/>
    </row>
    <row r="3861" spans="1:29" ht="10.5" customHeight="1">
      <c r="A3861" s="25">
        <v>236529</v>
      </c>
      <c r="B3861" s="26" t="s">
        <v>5119</v>
      </c>
      <c r="C3861" s="27">
        <v>2</v>
      </c>
      <c r="D3861" s="27" t="s">
        <v>26</v>
      </c>
      <c r="E3861" s="28">
        <v>17892</v>
      </c>
      <c r="F3861" s="28">
        <f>C3861*E3861</f>
        <v>35784</v>
      </c>
      <c r="G3861" s="28">
        <f>F3861*R3861</f>
        <v>1789.2</v>
      </c>
      <c r="H3861" s="28">
        <v>68</v>
      </c>
      <c r="I3861" s="28">
        <v>72</v>
      </c>
      <c r="J3861" s="29">
        <v>0.91910000000000003</v>
      </c>
      <c r="K3861" s="28">
        <f>H3861*C3861</f>
        <v>136</v>
      </c>
      <c r="L3861" s="28">
        <f>I3861*C3861</f>
        <v>144</v>
      </c>
      <c r="M3861" s="29">
        <f>J3861*C3861</f>
        <v>1.8382000000000001</v>
      </c>
      <c r="N3861" s="30">
        <v>0</v>
      </c>
      <c r="O3861" s="27">
        <v>84</v>
      </c>
      <c r="P3861" s="27">
        <v>8418</v>
      </c>
      <c r="Q3861" s="27" t="s">
        <v>79</v>
      </c>
      <c r="R3861" s="31">
        <f>VLOOKUP(Q3861,[1]Страна!D$1:F$120,2,FALSE)</f>
        <v>0.05</v>
      </c>
      <c r="S3861" s="32" t="s">
        <v>47</v>
      </c>
      <c r="T3861" s="27" t="str">
        <f>VLOOKUP(S3861,[1]Страна!$A$2:$B$246,2,0)</f>
        <v>РОССИЯ</v>
      </c>
      <c r="W3861" s="34"/>
      <c r="X3861" s="35"/>
      <c r="Y3861" s="35"/>
      <c r="Z3861" s="36"/>
      <c r="AA3861" s="37"/>
      <c r="AB3861" s="38"/>
      <c r="AC3861" s="39"/>
    </row>
    <row r="3862" spans="1:29" ht="10.5" customHeight="1">
      <c r="A3862" s="25">
        <v>239032</v>
      </c>
      <c r="B3862" s="26" t="s">
        <v>5120</v>
      </c>
      <c r="C3862" s="27">
        <v>5</v>
      </c>
      <c r="D3862" s="27" t="s">
        <v>26</v>
      </c>
      <c r="E3862" s="28">
        <v>12186</v>
      </c>
      <c r="F3862" s="28">
        <f>C3862*E3862</f>
        <v>60930</v>
      </c>
      <c r="G3862" s="28">
        <f>F3862*R3862</f>
        <v>3046.5</v>
      </c>
      <c r="H3862" s="28">
        <v>60.5</v>
      </c>
      <c r="I3862" s="28">
        <v>63.3</v>
      </c>
      <c r="J3862" s="29">
        <v>0.78784200000000004</v>
      </c>
      <c r="K3862" s="28">
        <f>H3862*C3862</f>
        <v>302.5</v>
      </c>
      <c r="L3862" s="28">
        <f>I3862*C3862</f>
        <v>316.5</v>
      </c>
      <c r="M3862" s="29">
        <f>J3862*C3862</f>
        <v>3.9392100000000001</v>
      </c>
      <c r="N3862" s="30">
        <v>0</v>
      </c>
      <c r="O3862" s="27">
        <v>84</v>
      </c>
      <c r="P3862" s="27">
        <v>8418</v>
      </c>
      <c r="Q3862" s="27" t="s">
        <v>79</v>
      </c>
      <c r="R3862" s="31">
        <f>VLOOKUP(Q3862,[1]Страна!D$1:F$120,2,FALSE)</f>
        <v>0.05</v>
      </c>
      <c r="S3862" s="32" t="s">
        <v>47</v>
      </c>
      <c r="T3862" s="27" t="str">
        <f>VLOOKUP(S3862,[1]Страна!$A$2:$B$246,2,0)</f>
        <v>РОССИЯ</v>
      </c>
      <c r="W3862" s="34"/>
      <c r="X3862" s="35"/>
      <c r="Y3862" s="35"/>
      <c r="Z3862" s="36"/>
      <c r="AA3862" s="37"/>
      <c r="AB3862" s="38"/>
      <c r="AC3862" s="39"/>
    </row>
    <row r="3863" spans="1:29" ht="10.5" customHeight="1">
      <c r="A3863" s="25">
        <v>239031</v>
      </c>
      <c r="B3863" s="26" t="s">
        <v>5121</v>
      </c>
      <c r="C3863" s="27">
        <v>3</v>
      </c>
      <c r="D3863" s="27" t="s">
        <v>26</v>
      </c>
      <c r="E3863" s="28">
        <v>14326</v>
      </c>
      <c r="F3863" s="28">
        <f>C3863*E3863</f>
        <v>42978</v>
      </c>
      <c r="G3863" s="28">
        <f>F3863*R3863</f>
        <v>2148.9</v>
      </c>
      <c r="H3863" s="28">
        <v>65.3</v>
      </c>
      <c r="I3863" s="28">
        <v>68.400000000000006</v>
      </c>
      <c r="J3863" s="29">
        <v>0.86070599999999997</v>
      </c>
      <c r="K3863" s="28">
        <f>H3863*C3863</f>
        <v>195.89999999999998</v>
      </c>
      <c r="L3863" s="28">
        <f>I3863*C3863</f>
        <v>205.20000000000002</v>
      </c>
      <c r="M3863" s="29">
        <f>J3863*C3863</f>
        <v>2.5821179999999999</v>
      </c>
      <c r="N3863" s="30">
        <v>0</v>
      </c>
      <c r="O3863" s="27">
        <v>84</v>
      </c>
      <c r="P3863" s="27">
        <v>8418</v>
      </c>
      <c r="Q3863" s="27" t="s">
        <v>79</v>
      </c>
      <c r="R3863" s="31">
        <f>VLOOKUP(Q3863,[1]Страна!D$1:F$120,2,FALSE)</f>
        <v>0.05</v>
      </c>
      <c r="S3863" s="32" t="s">
        <v>47</v>
      </c>
      <c r="T3863" s="27" t="str">
        <f>VLOOKUP(S3863,[1]Страна!$A$2:$B$246,2,0)</f>
        <v>РОССИЯ</v>
      </c>
      <c r="W3863" s="34"/>
      <c r="X3863" s="35"/>
      <c r="Y3863" s="35"/>
      <c r="Z3863" s="36"/>
      <c r="AA3863" s="37"/>
      <c r="AB3863" s="38"/>
      <c r="AC3863" s="39"/>
    </row>
    <row r="3864" spans="1:29" ht="10.5" customHeight="1">
      <c r="A3864" s="25">
        <v>238736</v>
      </c>
      <c r="B3864" s="26" t="s">
        <v>5122</v>
      </c>
      <c r="C3864" s="27">
        <v>2</v>
      </c>
      <c r="D3864" s="27" t="s">
        <v>26</v>
      </c>
      <c r="E3864" s="28">
        <v>15039</v>
      </c>
      <c r="F3864" s="28">
        <v>30078</v>
      </c>
      <c r="G3864" s="28">
        <v>1503.9</v>
      </c>
      <c r="H3864" s="28">
        <v>71.2</v>
      </c>
      <c r="I3864" s="28">
        <v>74.400000000000006</v>
      </c>
      <c r="J3864" s="29">
        <v>0.91080000000000005</v>
      </c>
      <c r="K3864" s="28">
        <v>142.4</v>
      </c>
      <c r="L3864" s="28">
        <v>148.80000000000001</v>
      </c>
      <c r="M3864" s="29">
        <v>1.8216000000000001</v>
      </c>
      <c r="N3864" s="30">
        <v>0</v>
      </c>
      <c r="O3864" s="27">
        <v>84</v>
      </c>
      <c r="P3864" s="27">
        <v>8418</v>
      </c>
      <c r="Q3864" s="27" t="s">
        <v>60</v>
      </c>
      <c r="R3864" s="31">
        <f>VLOOKUP(Q3864,[1]Страна!D$1:F$120,2,FALSE)</f>
        <v>0.05</v>
      </c>
      <c r="S3864" s="32" t="s">
        <v>47</v>
      </c>
      <c r="T3864" s="27" t="str">
        <f>VLOOKUP(S3864,[1]Страна!$A$2:$B$246,2,0)</f>
        <v>РОССИЯ</v>
      </c>
      <c r="W3864" s="34"/>
      <c r="X3864" s="35"/>
      <c r="Y3864" s="35"/>
      <c r="Z3864" s="36"/>
      <c r="AA3864" s="37"/>
      <c r="AB3864" s="38"/>
      <c r="AC3864" s="39"/>
    </row>
    <row r="3865" spans="1:29" ht="10.5" customHeight="1">
      <c r="A3865" s="25">
        <v>239033</v>
      </c>
      <c r="B3865" s="26" t="s">
        <v>5123</v>
      </c>
      <c r="C3865" s="27">
        <v>1</v>
      </c>
      <c r="D3865" s="27" t="s">
        <v>26</v>
      </c>
      <c r="E3865" s="28">
        <v>11116</v>
      </c>
      <c r="F3865" s="28">
        <f>C3865*E3865</f>
        <v>11116</v>
      </c>
      <c r="G3865" s="28">
        <f>F3865*R3865</f>
        <v>555.80000000000007</v>
      </c>
      <c r="H3865" s="28">
        <v>55</v>
      </c>
      <c r="I3865" s="28">
        <v>58</v>
      </c>
      <c r="J3865" s="29">
        <v>0.69696000000000002</v>
      </c>
      <c r="K3865" s="28">
        <f>H3865*C3865</f>
        <v>55</v>
      </c>
      <c r="L3865" s="28">
        <f>I3865*C3865</f>
        <v>58</v>
      </c>
      <c r="M3865" s="29">
        <f>J3865*C3865</f>
        <v>0.69696000000000002</v>
      </c>
      <c r="N3865" s="30">
        <v>0</v>
      </c>
      <c r="O3865" s="27">
        <v>84</v>
      </c>
      <c r="P3865" s="27">
        <v>8418</v>
      </c>
      <c r="Q3865" s="27" t="s">
        <v>79</v>
      </c>
      <c r="R3865" s="31">
        <f>VLOOKUP(Q3865,[1]Страна!D$1:F$120,2,FALSE)</f>
        <v>0.05</v>
      </c>
      <c r="S3865" s="32" t="s">
        <v>47</v>
      </c>
      <c r="T3865" s="27" t="str">
        <f>VLOOKUP(S3865,[1]Страна!$A$2:$B$246,2,0)</f>
        <v>РОССИЯ</v>
      </c>
      <c r="W3865" s="34"/>
      <c r="X3865" s="35"/>
      <c r="Y3865" s="35"/>
      <c r="Z3865" s="36"/>
      <c r="AA3865" s="37"/>
      <c r="AB3865" s="38"/>
      <c r="AC3865" s="39"/>
    </row>
    <row r="3866" spans="1:29" ht="10.5" customHeight="1">
      <c r="A3866" s="25">
        <v>12192</v>
      </c>
      <c r="B3866" s="26" t="s">
        <v>5124</v>
      </c>
      <c r="C3866" s="27">
        <v>5</v>
      </c>
      <c r="D3866" s="27" t="s">
        <v>26</v>
      </c>
      <c r="E3866" s="28">
        <v>11030</v>
      </c>
      <c r="F3866" s="28">
        <v>55150</v>
      </c>
      <c r="G3866" s="28">
        <v>2757.5</v>
      </c>
      <c r="H3866" s="28">
        <v>57.8</v>
      </c>
      <c r="I3866" s="28">
        <v>58</v>
      </c>
      <c r="J3866" s="29">
        <v>0.64512000000000003</v>
      </c>
      <c r="K3866" s="28">
        <v>289</v>
      </c>
      <c r="L3866" s="28">
        <v>290</v>
      </c>
      <c r="M3866" s="29">
        <v>3.2256</v>
      </c>
      <c r="N3866" s="30">
        <v>0</v>
      </c>
      <c r="O3866" s="27">
        <v>84</v>
      </c>
      <c r="P3866" s="27">
        <v>8418</v>
      </c>
      <c r="Q3866" s="27" t="s">
        <v>79</v>
      </c>
      <c r="R3866" s="31">
        <f>VLOOKUP(Q3866,[1]Страна!D$1:F$120,2,FALSE)</f>
        <v>0.05</v>
      </c>
      <c r="S3866" s="32" t="s">
        <v>47</v>
      </c>
      <c r="T3866" s="27" t="str">
        <f>VLOOKUP(S3866,[1]Страна!$A$2:$B$246,2,0)</f>
        <v>РОССИЯ</v>
      </c>
      <c r="W3866" s="34"/>
      <c r="X3866" s="35"/>
      <c r="Y3866" s="35"/>
      <c r="Z3866" s="36"/>
      <c r="AA3866" s="37"/>
      <c r="AB3866" s="38"/>
      <c r="AC3866" s="39"/>
    </row>
    <row r="3867" spans="1:29" ht="10.5" customHeight="1">
      <c r="A3867" s="25">
        <v>676</v>
      </c>
      <c r="B3867" s="26" t="s">
        <v>5125</v>
      </c>
      <c r="C3867" s="27">
        <v>2</v>
      </c>
      <c r="D3867" s="27" t="s">
        <v>26</v>
      </c>
      <c r="E3867" s="28">
        <v>10460</v>
      </c>
      <c r="F3867" s="28">
        <v>20920</v>
      </c>
      <c r="G3867" s="28">
        <v>1046</v>
      </c>
      <c r="H3867" s="28">
        <v>60.5</v>
      </c>
      <c r="I3867" s="28">
        <v>63.3</v>
      </c>
      <c r="J3867" s="29">
        <v>0.78784200000000004</v>
      </c>
      <c r="K3867" s="28">
        <v>121</v>
      </c>
      <c r="L3867" s="28">
        <v>126.6</v>
      </c>
      <c r="M3867" s="29">
        <f>C3867*J3867</f>
        <v>1.5756840000000001</v>
      </c>
      <c r="N3867" s="30">
        <v>4607078062006</v>
      </c>
      <c r="O3867" s="27">
        <v>84</v>
      </c>
      <c r="P3867" s="27">
        <v>8418</v>
      </c>
      <c r="Q3867" s="27" t="s">
        <v>79</v>
      </c>
      <c r="R3867" s="31">
        <f>VLOOKUP(Q3867,[1]Страна!D$1:F$120,2,FALSE)</f>
        <v>0.05</v>
      </c>
      <c r="S3867" s="32" t="s">
        <v>47</v>
      </c>
      <c r="T3867" s="27" t="str">
        <f>VLOOKUP(S3867,[1]Страна!$A$2:$B$246,2,0)</f>
        <v>РОССИЯ</v>
      </c>
      <c r="W3867" s="34"/>
      <c r="X3867" s="35"/>
      <c r="Y3867" s="35"/>
      <c r="Z3867" s="36"/>
      <c r="AA3867" s="37"/>
      <c r="AB3867" s="38"/>
      <c r="AC3867" s="39"/>
    </row>
    <row r="3868" spans="1:29" ht="10.5" customHeight="1">
      <c r="A3868" s="25">
        <v>538</v>
      </c>
      <c r="B3868" s="26" t="s">
        <v>5126</v>
      </c>
      <c r="C3868" s="27">
        <v>2</v>
      </c>
      <c r="D3868" s="27" t="s">
        <v>26</v>
      </c>
      <c r="E3868" s="28">
        <v>12481</v>
      </c>
      <c r="F3868" s="28">
        <v>24962</v>
      </c>
      <c r="G3868" s="28">
        <v>1248.0999999999999</v>
      </c>
      <c r="H3868" s="28">
        <v>65.3</v>
      </c>
      <c r="I3868" s="28">
        <v>68.400000000000006</v>
      </c>
      <c r="J3868" s="29">
        <v>0.86070599999999997</v>
      </c>
      <c r="K3868" s="28">
        <v>130.6</v>
      </c>
      <c r="L3868" s="28">
        <v>136.80000000000001</v>
      </c>
      <c r="M3868" s="29">
        <v>1.7214119999999999</v>
      </c>
      <c r="N3868" s="30">
        <v>4607078062020</v>
      </c>
      <c r="O3868" s="27">
        <v>84</v>
      </c>
      <c r="P3868" s="27">
        <v>8418</v>
      </c>
      <c r="Q3868" s="27" t="s">
        <v>79</v>
      </c>
      <c r="R3868" s="31">
        <f>VLOOKUP(Q3868,[1]Страна!D$1:F$120,2,FALSE)</f>
        <v>0.05</v>
      </c>
      <c r="S3868" s="32" t="s">
        <v>47</v>
      </c>
      <c r="T3868" s="27" t="str">
        <f>VLOOKUP(S3868,[1]Страна!$A$2:$B$246,2,0)</f>
        <v>РОССИЯ</v>
      </c>
      <c r="W3868" s="34"/>
      <c r="X3868" s="35"/>
      <c r="Y3868" s="35"/>
      <c r="Z3868" s="36"/>
      <c r="AA3868" s="37"/>
      <c r="AB3868" s="38"/>
      <c r="AC3868" s="39"/>
    </row>
    <row r="3869" spans="1:29" ht="10.5" customHeight="1">
      <c r="A3869" s="25">
        <v>539</v>
      </c>
      <c r="B3869" s="26" t="s">
        <v>5127</v>
      </c>
      <c r="C3869" s="27">
        <v>1</v>
      </c>
      <c r="D3869" s="27" t="s">
        <v>26</v>
      </c>
      <c r="E3869" s="28">
        <v>15158</v>
      </c>
      <c r="F3869" s="28">
        <v>15158</v>
      </c>
      <c r="G3869" s="28">
        <v>757.90000000000009</v>
      </c>
      <c r="H3869" s="28">
        <v>71.2</v>
      </c>
      <c r="I3869" s="28">
        <v>74.400000000000006</v>
      </c>
      <c r="J3869" s="29">
        <v>0.91080000000000005</v>
      </c>
      <c r="K3869" s="28">
        <v>71.2</v>
      </c>
      <c r="L3869" s="28">
        <v>74.400000000000006</v>
      </c>
      <c r="M3869" s="29">
        <f>C3869*J3869</f>
        <v>0.91080000000000005</v>
      </c>
      <c r="N3869" s="30">
        <v>4607078062037</v>
      </c>
      <c r="O3869" s="27">
        <v>84</v>
      </c>
      <c r="P3869" s="27">
        <v>8418</v>
      </c>
      <c r="Q3869" s="27" t="s">
        <v>60</v>
      </c>
      <c r="R3869" s="31">
        <f>VLOOKUP(Q3869,[1]Страна!D$1:F$120,2,FALSE)</f>
        <v>0.05</v>
      </c>
      <c r="S3869" s="32" t="s">
        <v>47</v>
      </c>
      <c r="T3869" s="27" t="str">
        <f>VLOOKUP(S3869,[1]Страна!$A$2:$B$246,2,0)</f>
        <v>РОССИЯ</v>
      </c>
      <c r="W3869" s="34"/>
      <c r="X3869" s="35"/>
      <c r="Y3869" s="35"/>
      <c r="Z3869" s="36"/>
      <c r="AA3869" s="37"/>
      <c r="AB3869" s="38"/>
      <c r="AC3869" s="39"/>
    </row>
    <row r="3870" spans="1:29" ht="10.5" customHeight="1">
      <c r="A3870" s="41">
        <v>1530</v>
      </c>
      <c r="B3870" s="42" t="s">
        <v>5128</v>
      </c>
      <c r="C3870" s="43">
        <v>1</v>
      </c>
      <c r="D3870" s="44" t="s">
        <v>26</v>
      </c>
      <c r="E3870" s="45">
        <v>11473</v>
      </c>
      <c r="F3870" s="45">
        <v>11473</v>
      </c>
      <c r="G3870" s="46">
        <v>573.65</v>
      </c>
      <c r="H3870" s="46">
        <v>50.8</v>
      </c>
      <c r="I3870" s="46">
        <v>56</v>
      </c>
      <c r="J3870" s="47">
        <v>0.66266400000000003</v>
      </c>
      <c r="K3870" s="46">
        <v>50.8</v>
      </c>
      <c r="L3870" s="46">
        <v>56</v>
      </c>
      <c r="M3870" s="47">
        <v>0.66266400000000003</v>
      </c>
      <c r="N3870" s="48" t="s">
        <v>5129</v>
      </c>
      <c r="O3870" s="49">
        <v>84</v>
      </c>
      <c r="P3870" s="49">
        <v>8418</v>
      </c>
      <c r="Q3870" s="49" t="s">
        <v>79</v>
      </c>
      <c r="R3870" s="50">
        <v>0.05</v>
      </c>
      <c r="S3870" s="51" t="s">
        <v>47</v>
      </c>
      <c r="T3870" s="27" t="str">
        <f>VLOOKUP(S3870,[1]Страна!$A$2:$B$246,2,0)</f>
        <v>РОССИЯ</v>
      </c>
      <c r="W3870" s="34"/>
      <c r="X3870" s="35"/>
      <c r="Y3870" s="35"/>
      <c r="Z3870" s="36"/>
      <c r="AA3870" s="37"/>
      <c r="AB3870" s="38"/>
      <c r="AC3870" s="39"/>
    </row>
    <row r="3871" spans="1:29" ht="10.5" customHeight="1">
      <c r="A3871" s="25">
        <v>1439</v>
      </c>
      <c r="B3871" s="26" t="s">
        <v>5130</v>
      </c>
      <c r="C3871" s="27">
        <v>3</v>
      </c>
      <c r="D3871" s="27" t="s">
        <v>26</v>
      </c>
      <c r="E3871" s="28">
        <v>11717</v>
      </c>
      <c r="F3871" s="28">
        <v>35151</v>
      </c>
      <c r="G3871" s="28">
        <v>1757.55</v>
      </c>
      <c r="H3871" s="28">
        <v>54.6</v>
      </c>
      <c r="I3871" s="28">
        <v>57.4</v>
      </c>
      <c r="J3871" s="29">
        <v>0.81606000000000001</v>
      </c>
      <c r="K3871" s="28">
        <v>163.80000000000001</v>
      </c>
      <c r="L3871" s="28">
        <v>172.2</v>
      </c>
      <c r="M3871" s="29">
        <f t="shared" ref="M3871:M3882" si="272">C3871*J3871</f>
        <v>2.4481799999999998</v>
      </c>
      <c r="N3871" s="30">
        <v>4607078061993</v>
      </c>
      <c r="O3871" s="27">
        <v>84</v>
      </c>
      <c r="P3871" s="27">
        <v>8418</v>
      </c>
      <c r="Q3871" s="27" t="s">
        <v>79</v>
      </c>
      <c r="R3871" s="31">
        <f>VLOOKUP(Q3871,[1]Страна!D$1:F$120,2,FALSE)</f>
        <v>0.05</v>
      </c>
      <c r="S3871" s="32" t="s">
        <v>47</v>
      </c>
      <c r="T3871" s="27" t="str">
        <f>VLOOKUP(S3871,[1]Страна!$A$2:$B$246,2,0)</f>
        <v>РОССИЯ</v>
      </c>
      <c r="W3871" s="34"/>
      <c r="X3871" s="35"/>
      <c r="Y3871" s="35"/>
      <c r="Z3871" s="36"/>
      <c r="AA3871" s="37"/>
      <c r="AB3871" s="38"/>
      <c r="AC3871" s="39"/>
    </row>
    <row r="3872" spans="1:29" ht="10.5" customHeight="1">
      <c r="A3872" s="25">
        <v>28380</v>
      </c>
      <c r="B3872" s="26" t="s">
        <v>5131</v>
      </c>
      <c r="C3872" s="27">
        <v>1</v>
      </c>
      <c r="D3872" s="27" t="s">
        <v>26</v>
      </c>
      <c r="E3872" s="28">
        <v>13782</v>
      </c>
      <c r="F3872" s="28">
        <v>13782</v>
      </c>
      <c r="G3872" s="28">
        <v>689.1</v>
      </c>
      <c r="H3872" s="28">
        <v>60.8</v>
      </c>
      <c r="I3872" s="28">
        <v>63.9</v>
      </c>
      <c r="J3872" s="29">
        <v>0.88241999999999998</v>
      </c>
      <c r="K3872" s="28">
        <v>60.8</v>
      </c>
      <c r="L3872" s="28">
        <v>63.9</v>
      </c>
      <c r="M3872" s="29">
        <f t="shared" si="272"/>
        <v>0.88241999999999998</v>
      </c>
      <c r="N3872" s="30">
        <v>8007842781045</v>
      </c>
      <c r="O3872" s="27">
        <v>84</v>
      </c>
      <c r="P3872" s="27">
        <v>8418</v>
      </c>
      <c r="Q3872" s="27" t="s">
        <v>79</v>
      </c>
      <c r="R3872" s="31">
        <f>VLOOKUP(Q3872,[1]Страна!D$1:F$120,2,FALSE)</f>
        <v>0.05</v>
      </c>
      <c r="S3872" s="32" t="s">
        <v>47</v>
      </c>
      <c r="T3872" s="27" t="str">
        <f>VLOOKUP(S3872,[1]Страна!$A$2:$B$246,2,0)</f>
        <v>РОССИЯ</v>
      </c>
      <c r="W3872" s="40"/>
      <c r="X3872" s="35"/>
      <c r="Y3872" s="35"/>
      <c r="Z3872" s="36"/>
      <c r="AA3872" s="37"/>
      <c r="AB3872" s="38"/>
      <c r="AC3872" s="39"/>
    </row>
    <row r="3873" spans="1:29" ht="10.5" customHeight="1">
      <c r="A3873" s="25">
        <v>34163</v>
      </c>
      <c r="B3873" s="26" t="s">
        <v>5132</v>
      </c>
      <c r="C3873" s="27">
        <v>1</v>
      </c>
      <c r="D3873" s="27" t="s">
        <v>26</v>
      </c>
      <c r="E3873" s="28">
        <v>26299</v>
      </c>
      <c r="F3873" s="28">
        <v>26299</v>
      </c>
      <c r="G3873" s="28">
        <v>525.98</v>
      </c>
      <c r="H3873" s="28">
        <v>68</v>
      </c>
      <c r="I3873" s="28">
        <v>75</v>
      </c>
      <c r="J3873" s="29">
        <v>0.7722</v>
      </c>
      <c r="K3873" s="28">
        <v>68</v>
      </c>
      <c r="L3873" s="28">
        <v>75</v>
      </c>
      <c r="M3873" s="29">
        <f t="shared" si="272"/>
        <v>0.7722</v>
      </c>
      <c r="N3873" s="30">
        <v>8801031536702</v>
      </c>
      <c r="O3873" s="27">
        <v>84</v>
      </c>
      <c r="P3873" s="27">
        <v>8418</v>
      </c>
      <c r="Q3873" s="27" t="s">
        <v>79</v>
      </c>
      <c r="R3873" s="31">
        <f>VLOOKUP(Q3873,[1]Страна!D$1:F$120,2,FALSE)</f>
        <v>0.05</v>
      </c>
      <c r="S3873" s="32" t="s">
        <v>47</v>
      </c>
      <c r="T3873" s="27" t="str">
        <f>VLOOKUP(S3873,[1]Страна!$A$2:$B$246,2,0)</f>
        <v>РОССИЯ</v>
      </c>
      <c r="W3873" s="34"/>
      <c r="X3873" s="35"/>
      <c r="Y3873" s="35"/>
      <c r="Z3873" s="36"/>
      <c r="AA3873" s="37"/>
      <c r="AB3873" s="38"/>
      <c r="AC3873" s="39"/>
    </row>
    <row r="3874" spans="1:29" ht="10.5" customHeight="1">
      <c r="A3874" s="25">
        <v>60896</v>
      </c>
      <c r="B3874" s="26" t="s">
        <v>5133</v>
      </c>
      <c r="C3874" s="27">
        <v>1</v>
      </c>
      <c r="D3874" s="27" t="s">
        <v>26</v>
      </c>
      <c r="E3874" s="28">
        <v>26199</v>
      </c>
      <c r="F3874" s="28">
        <v>26199</v>
      </c>
      <c r="G3874" s="28">
        <v>523.98</v>
      </c>
      <c r="H3874" s="28">
        <v>69</v>
      </c>
      <c r="I3874" s="28">
        <v>75</v>
      </c>
      <c r="J3874" s="29">
        <v>0.88888800000000001</v>
      </c>
      <c r="K3874" s="28">
        <v>69</v>
      </c>
      <c r="L3874" s="28">
        <v>75</v>
      </c>
      <c r="M3874" s="29">
        <f t="shared" si="272"/>
        <v>0.88888800000000001</v>
      </c>
      <c r="N3874" s="30">
        <v>8801031539932</v>
      </c>
      <c r="O3874" s="27">
        <v>84</v>
      </c>
      <c r="P3874" s="27">
        <v>8418</v>
      </c>
      <c r="Q3874" s="27" t="s">
        <v>79</v>
      </c>
      <c r="R3874" s="31">
        <f>VLOOKUP(Q3874,[1]Страна!D$1:F$120,2,FALSE)</f>
        <v>0.05</v>
      </c>
      <c r="S3874" s="32" t="s">
        <v>47</v>
      </c>
      <c r="T3874" s="27" t="str">
        <f>VLOOKUP(S3874,[1]Страна!$A$2:$B$246,2,0)</f>
        <v>РОССИЯ</v>
      </c>
      <c r="W3874" s="34"/>
      <c r="X3874" s="35"/>
      <c r="Y3874" s="35"/>
      <c r="Z3874" s="36"/>
      <c r="AA3874" s="37"/>
      <c r="AB3874" s="38"/>
      <c r="AC3874" s="39"/>
    </row>
    <row r="3875" spans="1:29" ht="10.5" customHeight="1">
      <c r="A3875" s="25">
        <v>209962</v>
      </c>
      <c r="B3875" s="77" t="s">
        <v>5134</v>
      </c>
      <c r="C3875" s="32">
        <v>1</v>
      </c>
      <c r="D3875" s="27" t="s">
        <v>26</v>
      </c>
      <c r="E3875" s="78">
        <v>36720</v>
      </c>
      <c r="F3875" s="28">
        <v>36720</v>
      </c>
      <c r="G3875" s="28">
        <v>1836</v>
      </c>
      <c r="H3875" s="28">
        <v>86</v>
      </c>
      <c r="I3875" s="28">
        <v>93</v>
      </c>
      <c r="J3875" s="29">
        <v>1.0395000000000001</v>
      </c>
      <c r="K3875" s="28">
        <v>86</v>
      </c>
      <c r="L3875" s="28">
        <v>93</v>
      </c>
      <c r="M3875" s="29">
        <f t="shared" si="272"/>
        <v>1.0395000000000001</v>
      </c>
      <c r="N3875" s="30">
        <v>8801031540129</v>
      </c>
      <c r="O3875" s="27">
        <v>84</v>
      </c>
      <c r="P3875" s="27">
        <v>8418</v>
      </c>
      <c r="Q3875" s="27" t="s">
        <v>60</v>
      </c>
      <c r="R3875" s="31">
        <f>VLOOKUP(Q3875,[1]Страна!D$1:F$120,2,FALSE)</f>
        <v>0.05</v>
      </c>
      <c r="S3875" s="32" t="s">
        <v>47</v>
      </c>
      <c r="T3875" s="27" t="str">
        <f>VLOOKUP(S3875,[1]Страна!$A$2:$B$246,2,0)</f>
        <v>РОССИЯ</v>
      </c>
      <c r="W3875" s="34"/>
      <c r="X3875" s="35"/>
      <c r="Y3875" s="35"/>
      <c r="Z3875" s="36"/>
      <c r="AA3875" s="37"/>
      <c r="AB3875" s="38"/>
      <c r="AC3875" s="39"/>
    </row>
    <row r="3876" spans="1:29" ht="10.5" customHeight="1">
      <c r="A3876" s="25">
        <v>34162</v>
      </c>
      <c r="B3876" s="77" t="s">
        <v>5135</v>
      </c>
      <c r="C3876" s="32">
        <v>1</v>
      </c>
      <c r="D3876" s="27" t="s">
        <v>26</v>
      </c>
      <c r="E3876" s="78">
        <v>27526</v>
      </c>
      <c r="F3876" s="28">
        <v>27526</v>
      </c>
      <c r="G3876" s="28">
        <v>1376.3000000000002</v>
      </c>
      <c r="H3876" s="28">
        <v>68</v>
      </c>
      <c r="I3876" s="28">
        <v>75</v>
      </c>
      <c r="J3876" s="29">
        <v>0.7722</v>
      </c>
      <c r="K3876" s="28">
        <v>68</v>
      </c>
      <c r="L3876" s="28">
        <v>75</v>
      </c>
      <c r="M3876" s="29">
        <f t="shared" si="272"/>
        <v>0.7722</v>
      </c>
      <c r="N3876" s="30">
        <v>8801031536733</v>
      </c>
      <c r="O3876" s="27">
        <v>84</v>
      </c>
      <c r="P3876" s="27">
        <v>8418</v>
      </c>
      <c r="Q3876" s="27" t="s">
        <v>79</v>
      </c>
      <c r="R3876" s="31">
        <f>VLOOKUP(Q3876,[1]Страна!D$1:F$120,2,FALSE)</f>
        <v>0.05</v>
      </c>
      <c r="S3876" s="32" t="s">
        <v>28</v>
      </c>
      <c r="T3876" s="27" t="str">
        <f>VLOOKUP(S3876,[1]Страна!$A$2:$B$246,2,0)</f>
        <v>КИТАЙ</v>
      </c>
      <c r="W3876" s="34"/>
      <c r="X3876" s="35"/>
      <c r="Y3876" s="35"/>
      <c r="Z3876" s="36"/>
      <c r="AA3876" s="37"/>
      <c r="AB3876" s="38"/>
      <c r="AC3876" s="39"/>
    </row>
    <row r="3877" spans="1:29">
      <c r="A3877" s="25">
        <v>40544</v>
      </c>
      <c r="B3877" s="77" t="s">
        <v>5136</v>
      </c>
      <c r="C3877" s="32">
        <v>1</v>
      </c>
      <c r="D3877" s="27" t="s">
        <v>26</v>
      </c>
      <c r="E3877" s="78">
        <v>27447</v>
      </c>
      <c r="F3877" s="28">
        <v>27447</v>
      </c>
      <c r="G3877" s="28">
        <v>1372.3500000000001</v>
      </c>
      <c r="H3877" s="28">
        <v>68</v>
      </c>
      <c r="I3877" s="28">
        <v>75</v>
      </c>
      <c r="J3877" s="29">
        <v>0.91454999999999997</v>
      </c>
      <c r="K3877" s="28">
        <v>68</v>
      </c>
      <c r="L3877" s="28">
        <v>75</v>
      </c>
      <c r="M3877" s="29">
        <f t="shared" si="272"/>
        <v>0.91454999999999997</v>
      </c>
      <c r="N3877" s="30">
        <v>8801031536719</v>
      </c>
      <c r="O3877" s="27">
        <v>84</v>
      </c>
      <c r="P3877" s="27">
        <v>8418</v>
      </c>
      <c r="Q3877" s="27" t="s">
        <v>79</v>
      </c>
      <c r="R3877" s="31">
        <f>VLOOKUP(Q3877,[1]Страна!D$1:F$120,2,FALSE)</f>
        <v>0.05</v>
      </c>
      <c r="S3877" s="32" t="s">
        <v>28</v>
      </c>
      <c r="T3877" s="27" t="str">
        <f>VLOOKUP(S3877,[1]Страна!$A$2:$B$246,2,0)</f>
        <v>КИТАЙ</v>
      </c>
      <c r="W3877" s="79"/>
      <c r="X3877" s="80"/>
      <c r="Y3877" s="80"/>
    </row>
    <row r="3878" spans="1:29">
      <c r="A3878" s="25">
        <v>35482</v>
      </c>
      <c r="B3878" s="26" t="s">
        <v>5137</v>
      </c>
      <c r="C3878" s="27">
        <v>2</v>
      </c>
      <c r="D3878" s="27" t="s">
        <v>26</v>
      </c>
      <c r="E3878" s="28">
        <v>24676</v>
      </c>
      <c r="F3878" s="28">
        <v>49352</v>
      </c>
      <c r="G3878" s="28">
        <v>2467.6000000000004</v>
      </c>
      <c r="H3878" s="28">
        <v>69</v>
      </c>
      <c r="I3878" s="28">
        <v>74</v>
      </c>
      <c r="J3878" s="29">
        <v>0.78390000000000004</v>
      </c>
      <c r="K3878" s="28">
        <v>138</v>
      </c>
      <c r="L3878" s="28">
        <v>148</v>
      </c>
      <c r="M3878" s="29">
        <f t="shared" si="272"/>
        <v>1.5678000000000001</v>
      </c>
      <c r="N3878" s="30">
        <v>8801031534333</v>
      </c>
      <c r="O3878" s="27">
        <v>84</v>
      </c>
      <c r="P3878" s="27">
        <v>8418</v>
      </c>
      <c r="Q3878" s="27" t="s">
        <v>79</v>
      </c>
      <c r="R3878" s="31">
        <f>VLOOKUP(Q3878,[1]Страна!D$1:F$120,2,FALSE)</f>
        <v>0.05</v>
      </c>
      <c r="S3878" s="32" t="s">
        <v>47</v>
      </c>
      <c r="T3878" s="27" t="str">
        <f>VLOOKUP(S3878,[1]Страна!$A$2:$B$246,2,0)</f>
        <v>РОССИЯ</v>
      </c>
      <c r="W3878" s="79"/>
      <c r="X3878" s="80"/>
      <c r="Y3878" s="80"/>
    </row>
    <row r="3879" spans="1:29">
      <c r="A3879" s="25">
        <v>34169</v>
      </c>
      <c r="B3879" s="26" t="s">
        <v>5138</v>
      </c>
      <c r="C3879" s="27">
        <v>1</v>
      </c>
      <c r="D3879" s="27" t="s">
        <v>26</v>
      </c>
      <c r="E3879" s="28">
        <v>24599</v>
      </c>
      <c r="F3879" s="28">
        <v>24599</v>
      </c>
      <c r="G3879" s="28">
        <v>1229.95</v>
      </c>
      <c r="H3879" s="28">
        <v>69</v>
      </c>
      <c r="I3879" s="28">
        <v>75</v>
      </c>
      <c r="J3879" s="29">
        <v>0.91792799999999997</v>
      </c>
      <c r="K3879" s="28">
        <v>69</v>
      </c>
      <c r="L3879" s="28">
        <v>75</v>
      </c>
      <c r="M3879" s="29">
        <f t="shared" si="272"/>
        <v>0.91792799999999997</v>
      </c>
      <c r="N3879" s="30">
        <v>8801031534296</v>
      </c>
      <c r="O3879" s="27">
        <v>84</v>
      </c>
      <c r="P3879" s="27">
        <v>8418</v>
      </c>
      <c r="Q3879" s="27" t="s">
        <v>79</v>
      </c>
      <c r="R3879" s="31">
        <f>VLOOKUP(Q3879,[1]Страна!D$1:F$120,2,FALSE)</f>
        <v>0.05</v>
      </c>
      <c r="S3879" s="32" t="s">
        <v>47</v>
      </c>
      <c r="T3879" s="27" t="str">
        <f>VLOOKUP(S3879,[1]Страна!$A$2:$B$246,2,0)</f>
        <v>РОССИЯ</v>
      </c>
      <c r="W3879" s="79"/>
      <c r="X3879" s="80"/>
      <c r="Y3879" s="80"/>
    </row>
    <row r="3880" spans="1:29">
      <c r="A3880" s="25">
        <v>218743</v>
      </c>
      <c r="B3880" s="26" t="s">
        <v>5139</v>
      </c>
      <c r="C3880" s="27">
        <v>1</v>
      </c>
      <c r="D3880" s="27" t="s">
        <v>26</v>
      </c>
      <c r="E3880" s="28">
        <v>19507</v>
      </c>
      <c r="F3880" s="28">
        <v>19507</v>
      </c>
      <c r="G3880" s="28">
        <v>975.35</v>
      </c>
      <c r="H3880" s="28">
        <v>69</v>
      </c>
      <c r="I3880" s="28">
        <v>77</v>
      </c>
      <c r="J3880" s="29">
        <v>0.89994399999999997</v>
      </c>
      <c r="K3880" s="28">
        <v>69</v>
      </c>
      <c r="L3880" s="28">
        <v>77</v>
      </c>
      <c r="M3880" s="29">
        <f t="shared" si="272"/>
        <v>0.89994399999999997</v>
      </c>
      <c r="N3880" s="30">
        <v>8801031545346</v>
      </c>
      <c r="O3880" s="27">
        <v>84</v>
      </c>
      <c r="P3880" s="27">
        <v>8418</v>
      </c>
      <c r="Q3880" s="27" t="s">
        <v>79</v>
      </c>
      <c r="R3880" s="31">
        <f>VLOOKUP(Q3880,[1]Страна!D$1:F$120,2,FALSE)</f>
        <v>0.05</v>
      </c>
      <c r="S3880" s="32" t="s">
        <v>47</v>
      </c>
      <c r="T3880" s="27" t="str">
        <f>VLOOKUP(S3880,[1]Страна!$A$2:$B$246,2,0)</f>
        <v>РОССИЯ</v>
      </c>
      <c r="W3880" s="79"/>
      <c r="X3880" s="80"/>
      <c r="Y3880" s="80"/>
    </row>
    <row r="3881" spans="1:29">
      <c r="A3881" s="25">
        <v>218742</v>
      </c>
      <c r="B3881" s="26" t="s">
        <v>5140</v>
      </c>
      <c r="C3881" s="27">
        <v>1</v>
      </c>
      <c r="D3881" s="27" t="s">
        <v>26</v>
      </c>
      <c r="E3881" s="28">
        <v>19618</v>
      </c>
      <c r="F3881" s="28">
        <v>19618</v>
      </c>
      <c r="G3881" s="28">
        <v>980.9</v>
      </c>
      <c r="H3881" s="28">
        <v>69</v>
      </c>
      <c r="I3881" s="28">
        <v>75</v>
      </c>
      <c r="J3881" s="29">
        <v>0.83395200000000003</v>
      </c>
      <c r="K3881" s="28">
        <v>69</v>
      </c>
      <c r="L3881" s="28">
        <v>75</v>
      </c>
      <c r="M3881" s="29">
        <f t="shared" si="272"/>
        <v>0.83395200000000003</v>
      </c>
      <c r="N3881" s="30">
        <v>8801031545322</v>
      </c>
      <c r="O3881" s="27">
        <v>84</v>
      </c>
      <c r="P3881" s="27">
        <v>8418</v>
      </c>
      <c r="Q3881" s="27" t="s">
        <v>79</v>
      </c>
      <c r="R3881" s="31">
        <f>VLOOKUP(Q3881,[1]Страна!D$1:F$120,2,FALSE)</f>
        <v>0.05</v>
      </c>
      <c r="S3881" s="32" t="s">
        <v>47</v>
      </c>
      <c r="T3881" s="27" t="str">
        <f>VLOOKUP(S3881,[1]Страна!$A$2:$B$246,2,0)</f>
        <v>РОССИЯ</v>
      </c>
      <c r="W3881" s="79"/>
      <c r="X3881" s="80"/>
      <c r="Y3881" s="80"/>
    </row>
    <row r="3882" spans="1:29">
      <c r="A3882" s="25">
        <v>221023</v>
      </c>
      <c r="B3882" s="26" t="s">
        <v>5141</v>
      </c>
      <c r="C3882" s="27">
        <v>1</v>
      </c>
      <c r="D3882" s="27" t="s">
        <v>26</v>
      </c>
      <c r="E3882" s="28">
        <v>19992</v>
      </c>
      <c r="F3882" s="28">
        <v>19992</v>
      </c>
      <c r="G3882" s="28">
        <v>999.6</v>
      </c>
      <c r="H3882" s="28">
        <v>75</v>
      </c>
      <c r="I3882" s="28">
        <v>78</v>
      </c>
      <c r="J3882" s="29">
        <v>0.85721599999999998</v>
      </c>
      <c r="K3882" s="28">
        <v>75</v>
      </c>
      <c r="L3882" s="28">
        <v>78</v>
      </c>
      <c r="M3882" s="29">
        <f t="shared" si="272"/>
        <v>0.85721599999999998</v>
      </c>
      <c r="N3882" s="30">
        <v>8801031545339</v>
      </c>
      <c r="O3882" s="27">
        <v>85</v>
      </c>
      <c r="P3882" s="27">
        <v>8418</v>
      </c>
      <c r="Q3882" s="27" t="s">
        <v>79</v>
      </c>
      <c r="R3882" s="31">
        <f>VLOOKUP(Q3882,[1]Страна!D$1:F$120,2,FALSE)</f>
        <v>0.05</v>
      </c>
      <c r="S3882" s="32" t="s">
        <v>47</v>
      </c>
      <c r="T3882" s="27" t="str">
        <f>VLOOKUP(S3882,[1]Страна!$A$2:$B$246,2,0)</f>
        <v>РОССИЯ</v>
      </c>
      <c r="W3882" s="79"/>
      <c r="X3882" s="80"/>
      <c r="Y3882" s="80"/>
    </row>
    <row r="3883" spans="1:29">
      <c r="A3883" s="25">
        <v>236190</v>
      </c>
      <c r="B3883" s="26" t="s">
        <v>5142</v>
      </c>
      <c r="C3883" s="27">
        <v>1</v>
      </c>
      <c r="D3883" s="27" t="s">
        <v>26</v>
      </c>
      <c r="E3883" s="28">
        <v>25947</v>
      </c>
      <c r="F3883" s="28">
        <v>25947</v>
      </c>
      <c r="G3883" s="28">
        <v>1297.3500000000001</v>
      </c>
      <c r="H3883" s="28">
        <v>67</v>
      </c>
      <c r="I3883" s="28">
        <v>70</v>
      </c>
      <c r="J3883" s="29">
        <v>0.879</v>
      </c>
      <c r="K3883" s="28">
        <v>67</v>
      </c>
      <c r="L3883" s="28">
        <v>70</v>
      </c>
      <c r="M3883" s="29">
        <v>0.879</v>
      </c>
      <c r="N3883" s="30" t="s">
        <v>5143</v>
      </c>
      <c r="O3883" s="27">
        <v>84</v>
      </c>
      <c r="P3883" s="27">
        <v>8418</v>
      </c>
      <c r="Q3883" s="27" t="s">
        <v>79</v>
      </c>
      <c r="R3883" s="31">
        <f>VLOOKUP(Q3883,[1]Страна!D$1:F$120,2,FALSE)</f>
        <v>0.05</v>
      </c>
      <c r="S3883" s="32" t="s">
        <v>47</v>
      </c>
      <c r="T3883" s="27" t="str">
        <f>VLOOKUP(S3883,[1]Страна!$A$2:$B$246,2,0)</f>
        <v>РОССИЯ</v>
      </c>
      <c r="W3883" s="79"/>
      <c r="X3883" s="80"/>
      <c r="Y3883" s="80"/>
    </row>
    <row r="3884" spans="1:29">
      <c r="A3884" s="25">
        <v>238600</v>
      </c>
      <c r="B3884" s="26" t="s">
        <v>5144</v>
      </c>
      <c r="C3884" s="27">
        <v>1</v>
      </c>
      <c r="D3884" s="27" t="s">
        <v>26</v>
      </c>
      <c r="E3884" s="28">
        <v>24891</v>
      </c>
      <c r="F3884" s="28">
        <v>24891</v>
      </c>
      <c r="G3884" s="28">
        <v>1244.5500000000002</v>
      </c>
      <c r="H3884" s="28">
        <v>72</v>
      </c>
      <c r="I3884" s="28">
        <v>75</v>
      </c>
      <c r="J3884" s="29">
        <v>0.88900000000000001</v>
      </c>
      <c r="K3884" s="28">
        <v>72</v>
      </c>
      <c r="L3884" s="28">
        <v>75</v>
      </c>
      <c r="M3884" s="29">
        <v>0.88900000000000001</v>
      </c>
      <c r="N3884" s="30" t="s">
        <v>5145</v>
      </c>
      <c r="O3884" s="27">
        <v>84</v>
      </c>
      <c r="P3884" s="27">
        <v>8418</v>
      </c>
      <c r="Q3884" s="27" t="s">
        <v>79</v>
      </c>
      <c r="R3884" s="31">
        <f>VLOOKUP(Q3884,[1]Страна!D$1:F$120,2,FALSE)</f>
        <v>0.05</v>
      </c>
      <c r="S3884" s="32" t="s">
        <v>47</v>
      </c>
      <c r="T3884" s="27" t="str">
        <f>VLOOKUP(S3884,[1]Страна!$A$2:$B$246,2,0)</f>
        <v>РОССИЯ</v>
      </c>
      <c r="W3884" s="79"/>
      <c r="X3884" s="80"/>
      <c r="Y3884" s="80"/>
    </row>
    <row r="3885" spans="1:29">
      <c r="A3885" s="25">
        <v>30534</v>
      </c>
      <c r="B3885" s="26" t="s">
        <v>5146</v>
      </c>
      <c r="C3885" s="27">
        <v>1</v>
      </c>
      <c r="D3885" s="27" t="s">
        <v>26</v>
      </c>
      <c r="E3885" s="28">
        <v>31612</v>
      </c>
      <c r="F3885" s="28">
        <v>31612</v>
      </c>
      <c r="G3885" s="28">
        <v>1580.6000000000001</v>
      </c>
      <c r="H3885" s="28">
        <v>78</v>
      </c>
      <c r="I3885" s="28">
        <v>81</v>
      </c>
      <c r="J3885" s="29">
        <v>0.98504999999999998</v>
      </c>
      <c r="K3885" s="28">
        <v>78</v>
      </c>
      <c r="L3885" s="28">
        <v>81</v>
      </c>
      <c r="M3885" s="29">
        <f t="shared" ref="M3885:M3904" si="273">C3885*J3885</f>
        <v>0.98504999999999998</v>
      </c>
      <c r="N3885" s="30">
        <v>8801031536061</v>
      </c>
      <c r="O3885" s="27">
        <v>84</v>
      </c>
      <c r="P3885" s="27">
        <v>8418</v>
      </c>
      <c r="Q3885" s="27" t="s">
        <v>79</v>
      </c>
      <c r="R3885" s="31">
        <f>VLOOKUP(Q3885,[1]Страна!D$1:F$120,2,FALSE)</f>
        <v>0.05</v>
      </c>
      <c r="S3885" s="32" t="s">
        <v>28</v>
      </c>
      <c r="T3885" s="27" t="str">
        <f>VLOOKUP(S3885,[1]Страна!$A$2:$B$246,2,0)</f>
        <v>КИТАЙ</v>
      </c>
      <c r="W3885" s="79"/>
      <c r="X3885" s="80"/>
      <c r="Y3885" s="80"/>
    </row>
    <row r="3886" spans="1:29">
      <c r="A3886" s="25">
        <v>31348</v>
      </c>
      <c r="B3886" s="26" t="s">
        <v>5147</v>
      </c>
      <c r="C3886" s="27">
        <v>1</v>
      </c>
      <c r="D3886" s="27" t="s">
        <v>26</v>
      </c>
      <c r="E3886" s="28">
        <v>32763</v>
      </c>
      <c r="F3886" s="28">
        <v>32763</v>
      </c>
      <c r="G3886" s="28">
        <v>1638.15</v>
      </c>
      <c r="H3886" s="28">
        <v>75</v>
      </c>
      <c r="I3886" s="28">
        <v>81</v>
      </c>
      <c r="J3886" s="29">
        <v>0.967032</v>
      </c>
      <c r="K3886" s="28">
        <v>75</v>
      </c>
      <c r="L3886" s="28">
        <v>81</v>
      </c>
      <c r="M3886" s="29">
        <f t="shared" si="273"/>
        <v>0.967032</v>
      </c>
      <c r="N3886" s="30">
        <v>8801031536634</v>
      </c>
      <c r="O3886" s="27">
        <v>84</v>
      </c>
      <c r="P3886" s="27">
        <v>8418</v>
      </c>
      <c r="Q3886" s="27" t="s">
        <v>60</v>
      </c>
      <c r="R3886" s="31">
        <f>VLOOKUP(Q3886,[1]Страна!D$1:F$120,2,FALSE)</f>
        <v>0.05</v>
      </c>
      <c r="S3886" s="32" t="s">
        <v>28</v>
      </c>
      <c r="T3886" s="27" t="str">
        <f>VLOOKUP(S3886,[1]Страна!$A$2:$B$246,2,0)</f>
        <v>КИТАЙ</v>
      </c>
      <c r="W3886" s="79"/>
      <c r="X3886" s="80"/>
      <c r="Y3886" s="80"/>
    </row>
    <row r="3887" spans="1:29">
      <c r="A3887" s="25">
        <v>212080</v>
      </c>
      <c r="B3887" s="26" t="s">
        <v>5148</v>
      </c>
      <c r="C3887" s="27">
        <v>1</v>
      </c>
      <c r="D3887" s="27" t="s">
        <v>26</v>
      </c>
      <c r="E3887" s="28">
        <v>31501</v>
      </c>
      <c r="F3887" s="28">
        <v>31501</v>
      </c>
      <c r="G3887" s="28">
        <v>1575.0500000000002</v>
      </c>
      <c r="H3887" s="28">
        <v>75</v>
      </c>
      <c r="I3887" s="28">
        <v>81</v>
      </c>
      <c r="J3887" s="29">
        <v>0.971916</v>
      </c>
      <c r="K3887" s="28">
        <v>75</v>
      </c>
      <c r="L3887" s="28">
        <v>81</v>
      </c>
      <c r="M3887" s="29">
        <f t="shared" si="273"/>
        <v>0.971916</v>
      </c>
      <c r="N3887" s="30">
        <v>8801031541140</v>
      </c>
      <c r="O3887" s="27">
        <v>84</v>
      </c>
      <c r="P3887" s="27">
        <v>8418</v>
      </c>
      <c r="Q3887" s="27" t="s">
        <v>60</v>
      </c>
      <c r="R3887" s="31">
        <f>VLOOKUP(Q3887,[1]Страна!D$1:F$120,2,FALSE)</f>
        <v>0.05</v>
      </c>
      <c r="S3887" s="32" t="s">
        <v>28</v>
      </c>
      <c r="T3887" s="27" t="str">
        <f>VLOOKUP(S3887,[1]Страна!$A$2:$B$246,2,0)</f>
        <v>КИТАЙ</v>
      </c>
      <c r="W3887" s="79"/>
      <c r="X3887" s="80"/>
      <c r="Y3887" s="80"/>
    </row>
    <row r="3888" spans="1:29">
      <c r="A3888" s="25">
        <v>30736</v>
      </c>
      <c r="B3888" s="26" t="s">
        <v>5149</v>
      </c>
      <c r="C3888" s="27">
        <v>2</v>
      </c>
      <c r="D3888" s="27" t="s">
        <v>26</v>
      </c>
      <c r="E3888" s="28">
        <v>30379</v>
      </c>
      <c r="F3888" s="28">
        <v>60758</v>
      </c>
      <c r="G3888" s="28">
        <v>3037.9</v>
      </c>
      <c r="H3888" s="28">
        <v>75</v>
      </c>
      <c r="I3888" s="28">
        <v>81</v>
      </c>
      <c r="J3888" s="29">
        <v>0.9768</v>
      </c>
      <c r="K3888" s="28">
        <v>150</v>
      </c>
      <c r="L3888" s="28">
        <v>162</v>
      </c>
      <c r="M3888" s="29">
        <f t="shared" si="273"/>
        <v>1.9536</v>
      </c>
      <c r="N3888" s="30">
        <v>8801031536344</v>
      </c>
      <c r="O3888" s="27">
        <v>84</v>
      </c>
      <c r="P3888" s="27">
        <v>8418</v>
      </c>
      <c r="Q3888" s="27" t="s">
        <v>60</v>
      </c>
      <c r="R3888" s="31">
        <f>VLOOKUP(Q3888,[1]Страна!D$1:F$120,2,FALSE)</f>
        <v>0.05</v>
      </c>
      <c r="S3888" s="32" t="s">
        <v>28</v>
      </c>
      <c r="T3888" s="27" t="str">
        <f>VLOOKUP(S3888,[1]Страна!$A$2:$B$246,2,0)</f>
        <v>КИТАЙ</v>
      </c>
      <c r="W3888" s="79"/>
      <c r="X3888" s="80"/>
      <c r="Y3888" s="80"/>
    </row>
    <row r="3889" spans="1:25">
      <c r="A3889" s="25">
        <v>74579</v>
      </c>
      <c r="B3889" s="26" t="s">
        <v>5150</v>
      </c>
      <c r="C3889" s="27">
        <v>1</v>
      </c>
      <c r="D3889" s="27" t="s">
        <v>26</v>
      </c>
      <c r="E3889" s="28">
        <v>28347</v>
      </c>
      <c r="F3889" s="28">
        <v>28347</v>
      </c>
      <c r="G3889" s="28">
        <v>1417.3500000000001</v>
      </c>
      <c r="H3889" s="28">
        <v>73</v>
      </c>
      <c r="I3889" s="28">
        <v>81</v>
      </c>
      <c r="J3889" s="29">
        <v>0.96525000000000005</v>
      </c>
      <c r="K3889" s="28">
        <v>73</v>
      </c>
      <c r="L3889" s="28">
        <v>81</v>
      </c>
      <c r="M3889" s="29">
        <f t="shared" si="273"/>
        <v>0.96525000000000005</v>
      </c>
      <c r="N3889" s="30">
        <v>8801031540228</v>
      </c>
      <c r="O3889" s="27">
        <v>84</v>
      </c>
      <c r="P3889" s="27">
        <v>8418</v>
      </c>
      <c r="Q3889" s="27" t="s">
        <v>79</v>
      </c>
      <c r="R3889" s="31">
        <f>VLOOKUP(Q3889,[1]Страна!D$1:F$120,2,FALSE)</f>
        <v>0.05</v>
      </c>
      <c r="S3889" s="32" t="s">
        <v>47</v>
      </c>
      <c r="T3889" s="27" t="str">
        <f>VLOOKUP(S3889,[1]Страна!$A$2:$B$246,2,0)</f>
        <v>РОССИЯ</v>
      </c>
      <c r="W3889" s="79"/>
      <c r="X3889" s="80"/>
      <c r="Y3889" s="80"/>
    </row>
    <row r="3890" spans="1:25">
      <c r="A3890" s="25">
        <v>30738</v>
      </c>
      <c r="B3890" s="26" t="s">
        <v>5151</v>
      </c>
      <c r="C3890" s="27">
        <v>1</v>
      </c>
      <c r="D3890" s="27" t="s">
        <v>26</v>
      </c>
      <c r="E3890" s="28">
        <v>30575</v>
      </c>
      <c r="F3890" s="28">
        <v>30575</v>
      </c>
      <c r="G3890" s="28">
        <v>1528.75</v>
      </c>
      <c r="H3890" s="28">
        <v>75</v>
      </c>
      <c r="I3890" s="28">
        <v>81</v>
      </c>
      <c r="J3890" s="29">
        <v>0.99</v>
      </c>
      <c r="K3890" s="28">
        <v>75</v>
      </c>
      <c r="L3890" s="28">
        <v>81</v>
      </c>
      <c r="M3890" s="29">
        <f t="shared" si="273"/>
        <v>0.99</v>
      </c>
      <c r="N3890" s="30">
        <v>8801031536665</v>
      </c>
      <c r="O3890" s="27">
        <v>84</v>
      </c>
      <c r="P3890" s="27">
        <v>8418</v>
      </c>
      <c r="Q3890" s="27" t="s">
        <v>60</v>
      </c>
      <c r="R3890" s="31">
        <f>VLOOKUP(Q3890,[1]Страна!D$1:F$120,2,FALSE)</f>
        <v>0.05</v>
      </c>
      <c r="S3890" s="32" t="s">
        <v>28</v>
      </c>
      <c r="T3890" s="27" t="str">
        <f>VLOOKUP(S3890,[1]Страна!$A$2:$B$246,2,0)</f>
        <v>КИТАЙ</v>
      </c>
      <c r="W3890" s="79"/>
      <c r="X3890" s="80"/>
      <c r="Y3890" s="80"/>
    </row>
    <row r="3891" spans="1:25">
      <c r="A3891" s="25">
        <v>212083</v>
      </c>
      <c r="B3891" s="26" t="s">
        <v>5152</v>
      </c>
      <c r="C3891" s="27">
        <v>1</v>
      </c>
      <c r="D3891" s="27" t="s">
        <v>26</v>
      </c>
      <c r="E3891" s="28">
        <v>31560</v>
      </c>
      <c r="F3891" s="28">
        <v>31560</v>
      </c>
      <c r="G3891" s="28">
        <v>1578</v>
      </c>
      <c r="H3891" s="28">
        <v>75</v>
      </c>
      <c r="I3891" s="28">
        <v>81</v>
      </c>
      <c r="J3891" s="29">
        <v>0.971916</v>
      </c>
      <c r="K3891" s="28">
        <v>75</v>
      </c>
      <c r="L3891" s="28">
        <v>81</v>
      </c>
      <c r="M3891" s="29">
        <f t="shared" si="273"/>
        <v>0.971916</v>
      </c>
      <c r="N3891" s="30">
        <v>8801031541065</v>
      </c>
      <c r="O3891" s="27">
        <v>84</v>
      </c>
      <c r="P3891" s="27">
        <v>8418</v>
      </c>
      <c r="Q3891" s="27" t="s">
        <v>60</v>
      </c>
      <c r="R3891" s="31">
        <f>VLOOKUP(Q3891,[1]Страна!D$1:F$120,2,FALSE)</f>
        <v>0.05</v>
      </c>
      <c r="S3891" s="32" t="s">
        <v>28</v>
      </c>
      <c r="T3891" s="27" t="str">
        <f>VLOOKUP(S3891,[1]Страна!$A$2:$B$246,2,0)</f>
        <v>КИТАЙ</v>
      </c>
      <c r="W3891" s="79"/>
      <c r="X3891" s="80"/>
      <c r="Y3891" s="80"/>
    </row>
    <row r="3892" spans="1:25">
      <c r="A3892" s="25">
        <v>220684</v>
      </c>
      <c r="B3892" s="26" t="s">
        <v>5153</v>
      </c>
      <c r="C3892" s="27">
        <v>1</v>
      </c>
      <c r="D3892" s="27" t="s">
        <v>26</v>
      </c>
      <c r="E3892" s="28">
        <v>27786</v>
      </c>
      <c r="F3892" s="28">
        <v>27786</v>
      </c>
      <c r="G3892" s="28">
        <v>1389.3000000000002</v>
      </c>
      <c r="H3892" s="28">
        <v>75</v>
      </c>
      <c r="I3892" s="28">
        <v>81</v>
      </c>
      <c r="J3892" s="29">
        <v>0.99</v>
      </c>
      <c r="K3892" s="28">
        <v>75</v>
      </c>
      <c r="L3892" s="28">
        <v>81</v>
      </c>
      <c r="M3892" s="29">
        <f t="shared" si="273"/>
        <v>0.99</v>
      </c>
      <c r="N3892" s="30">
        <v>0</v>
      </c>
      <c r="O3892" s="27">
        <v>84</v>
      </c>
      <c r="P3892" s="27">
        <v>8418</v>
      </c>
      <c r="Q3892" s="27" t="s">
        <v>60</v>
      </c>
      <c r="R3892" s="31">
        <f>VLOOKUP(Q3892,[1]Страна!D$1:F$120,2,FALSE)</f>
        <v>0.05</v>
      </c>
      <c r="S3892" s="32" t="s">
        <v>28</v>
      </c>
      <c r="T3892" s="27" t="str">
        <f>VLOOKUP(S3892,[1]Страна!$A$2:$B$246,2,0)</f>
        <v>КИТАЙ</v>
      </c>
      <c r="W3892" s="79"/>
      <c r="X3892" s="80"/>
      <c r="Y3892" s="80"/>
    </row>
    <row r="3893" spans="1:25">
      <c r="A3893" s="25">
        <v>30739</v>
      </c>
      <c r="B3893" s="26" t="s">
        <v>5154</v>
      </c>
      <c r="C3893" s="27">
        <v>1</v>
      </c>
      <c r="D3893" s="27" t="s">
        <v>1009</v>
      </c>
      <c r="E3893" s="28">
        <v>29691</v>
      </c>
      <c r="F3893" s="28">
        <v>29691</v>
      </c>
      <c r="G3893" s="28">
        <v>1484.5500000000002</v>
      </c>
      <c r="H3893" s="28">
        <v>75</v>
      </c>
      <c r="I3893" s="28">
        <v>81</v>
      </c>
      <c r="J3893" s="29">
        <v>0.9768</v>
      </c>
      <c r="K3893" s="28">
        <v>75</v>
      </c>
      <c r="L3893" s="28">
        <v>81</v>
      </c>
      <c r="M3893" s="29">
        <f t="shared" si="273"/>
        <v>0.9768</v>
      </c>
      <c r="N3893" s="30">
        <v>8801031536641</v>
      </c>
      <c r="O3893" s="27">
        <v>84</v>
      </c>
      <c r="P3893" s="27">
        <v>8418</v>
      </c>
      <c r="Q3893" s="27" t="s">
        <v>60</v>
      </c>
      <c r="R3893" s="31">
        <f>VLOOKUP(Q3893,[1]Страна!D$1:F$120,2,FALSE)</f>
        <v>0.05</v>
      </c>
      <c r="S3893" s="32" t="s">
        <v>28</v>
      </c>
      <c r="T3893" s="27" t="str">
        <f>VLOOKUP(S3893,[1]Страна!$A$2:$B$246,2,0)</f>
        <v>КИТАЙ</v>
      </c>
      <c r="W3893" s="79"/>
      <c r="X3893" s="80"/>
      <c r="Y3893" s="80"/>
    </row>
    <row r="3894" spans="1:25">
      <c r="A3894" s="25">
        <v>30740</v>
      </c>
      <c r="B3894" s="26" t="s">
        <v>5155</v>
      </c>
      <c r="C3894" s="27">
        <v>1</v>
      </c>
      <c r="D3894" s="27" t="s">
        <v>26</v>
      </c>
      <c r="E3894" s="28">
        <v>30481</v>
      </c>
      <c r="F3894" s="28">
        <v>30481</v>
      </c>
      <c r="G3894" s="28">
        <v>1524.0500000000002</v>
      </c>
      <c r="H3894" s="28">
        <v>75</v>
      </c>
      <c r="I3894" s="28">
        <v>81</v>
      </c>
      <c r="J3894" s="29">
        <v>0.9768</v>
      </c>
      <c r="K3894" s="28">
        <v>75</v>
      </c>
      <c r="L3894" s="28">
        <v>81</v>
      </c>
      <c r="M3894" s="29">
        <f t="shared" si="273"/>
        <v>0.9768</v>
      </c>
      <c r="N3894" s="30">
        <v>8801031536443</v>
      </c>
      <c r="O3894" s="27">
        <v>84</v>
      </c>
      <c r="P3894" s="27">
        <v>8418</v>
      </c>
      <c r="Q3894" s="27" t="s">
        <v>60</v>
      </c>
      <c r="R3894" s="31">
        <f>VLOOKUP(Q3894,[1]Страна!D$1:F$120,2,FALSE)</f>
        <v>0.05</v>
      </c>
      <c r="S3894" s="32" t="s">
        <v>28</v>
      </c>
      <c r="T3894" s="27" t="str">
        <f>VLOOKUP(S3894,[1]Страна!$A$2:$B$246,2,0)</f>
        <v>КИТАЙ</v>
      </c>
      <c r="W3894" s="79"/>
      <c r="X3894" s="80"/>
      <c r="Y3894" s="80"/>
    </row>
    <row r="3895" spans="1:25">
      <c r="A3895" s="25">
        <v>14635</v>
      </c>
      <c r="B3895" s="26" t="s">
        <v>5156</v>
      </c>
      <c r="C3895" s="27">
        <v>1</v>
      </c>
      <c r="D3895" s="27" t="s">
        <v>26</v>
      </c>
      <c r="E3895" s="28">
        <v>27795</v>
      </c>
      <c r="F3895" s="28">
        <v>27795</v>
      </c>
      <c r="G3895" s="28">
        <v>1389.75</v>
      </c>
      <c r="H3895" s="28">
        <v>77</v>
      </c>
      <c r="I3895" s="28">
        <v>82</v>
      </c>
      <c r="J3895" s="29">
        <v>1.0237499999999999</v>
      </c>
      <c r="K3895" s="28">
        <v>77</v>
      </c>
      <c r="L3895" s="28">
        <v>82</v>
      </c>
      <c r="M3895" s="29">
        <f t="shared" si="273"/>
        <v>1.0237499999999999</v>
      </c>
      <c r="N3895" s="30">
        <v>8801031533541</v>
      </c>
      <c r="O3895" s="27">
        <v>84</v>
      </c>
      <c r="P3895" s="27">
        <v>8418</v>
      </c>
      <c r="Q3895" s="27" t="s">
        <v>79</v>
      </c>
      <c r="R3895" s="31">
        <f>VLOOKUP(Q3895,[1]Страна!D$1:F$120,2,FALSE)</f>
        <v>0.05</v>
      </c>
      <c r="S3895" s="32" t="s">
        <v>47</v>
      </c>
      <c r="T3895" s="27" t="str">
        <f>VLOOKUP(S3895,[1]Страна!$A$2:$B$246,2,0)</f>
        <v>РОССИЯ</v>
      </c>
      <c r="W3895" s="79"/>
      <c r="X3895" s="80"/>
      <c r="Y3895" s="80"/>
    </row>
    <row r="3896" spans="1:25">
      <c r="A3896" s="25">
        <v>21637</v>
      </c>
      <c r="B3896" s="26" t="s">
        <v>5157</v>
      </c>
      <c r="C3896" s="27">
        <v>1</v>
      </c>
      <c r="D3896" s="27" t="s">
        <v>26</v>
      </c>
      <c r="E3896" s="28">
        <v>27157</v>
      </c>
      <c r="F3896" s="28">
        <v>27157</v>
      </c>
      <c r="G3896" s="28">
        <v>1357.8500000000001</v>
      </c>
      <c r="H3896" s="28">
        <v>72</v>
      </c>
      <c r="I3896" s="28">
        <v>80</v>
      </c>
      <c r="J3896" s="29">
        <v>0.9768</v>
      </c>
      <c r="K3896" s="28">
        <v>72</v>
      </c>
      <c r="L3896" s="28">
        <v>80</v>
      </c>
      <c r="M3896" s="29">
        <f t="shared" si="273"/>
        <v>0.9768</v>
      </c>
      <c r="N3896" s="30">
        <v>8801031533763</v>
      </c>
      <c r="O3896" s="27">
        <v>84</v>
      </c>
      <c r="P3896" s="27">
        <v>8418</v>
      </c>
      <c r="Q3896" s="27" t="s">
        <v>79</v>
      </c>
      <c r="R3896" s="31">
        <f>VLOOKUP(Q3896,[1]Страна!D$1:F$120,2,FALSE)</f>
        <v>0.05</v>
      </c>
      <c r="S3896" s="32" t="s">
        <v>47</v>
      </c>
      <c r="T3896" s="27" t="str">
        <f>VLOOKUP(S3896,[1]Страна!$A$2:$B$246,2,0)</f>
        <v>РОССИЯ</v>
      </c>
      <c r="W3896" s="79"/>
      <c r="X3896" s="80"/>
      <c r="Y3896" s="80"/>
    </row>
    <row r="3897" spans="1:25">
      <c r="A3897" s="25">
        <v>212081</v>
      </c>
      <c r="B3897" s="26" t="s">
        <v>5158</v>
      </c>
      <c r="C3897" s="27">
        <v>2</v>
      </c>
      <c r="D3897" s="27" t="s">
        <v>26</v>
      </c>
      <c r="E3897" s="28">
        <v>31170</v>
      </c>
      <c r="F3897" s="28">
        <v>62340</v>
      </c>
      <c r="G3897" s="28">
        <v>3117</v>
      </c>
      <c r="H3897" s="28">
        <v>70</v>
      </c>
      <c r="I3897" s="28">
        <v>76</v>
      </c>
      <c r="J3897" s="29">
        <v>0.971916</v>
      </c>
      <c r="K3897" s="28">
        <v>140</v>
      </c>
      <c r="L3897" s="28">
        <v>152</v>
      </c>
      <c r="M3897" s="29">
        <f t="shared" si="273"/>
        <v>1.943832</v>
      </c>
      <c r="N3897" s="30">
        <v>8801031541072</v>
      </c>
      <c r="O3897" s="27">
        <v>84</v>
      </c>
      <c r="P3897" s="27">
        <v>8418</v>
      </c>
      <c r="Q3897" s="27" t="s">
        <v>60</v>
      </c>
      <c r="R3897" s="31">
        <f>VLOOKUP(Q3897,[1]Страна!D$1:F$120,2,FALSE)</f>
        <v>0.05</v>
      </c>
      <c r="S3897" s="32" t="s">
        <v>28</v>
      </c>
      <c r="T3897" s="27" t="str">
        <f>VLOOKUP(S3897,[1]Страна!$A$2:$B$246,2,0)</f>
        <v>КИТАЙ</v>
      </c>
      <c r="W3897" s="79"/>
      <c r="X3897" s="80"/>
      <c r="Y3897" s="80"/>
    </row>
    <row r="3898" spans="1:25">
      <c r="A3898" s="25">
        <v>212082</v>
      </c>
      <c r="B3898" s="26" t="s">
        <v>5159</v>
      </c>
      <c r="C3898" s="27">
        <v>1</v>
      </c>
      <c r="D3898" s="27" t="s">
        <v>26</v>
      </c>
      <c r="E3898" s="28">
        <v>30868</v>
      </c>
      <c r="F3898" s="28">
        <v>30868</v>
      </c>
      <c r="G3898" s="28">
        <v>1543.4</v>
      </c>
      <c r="H3898" s="28">
        <v>75</v>
      </c>
      <c r="I3898" s="28">
        <v>79</v>
      </c>
      <c r="J3898" s="29">
        <v>0.971916</v>
      </c>
      <c r="K3898" s="28">
        <v>75</v>
      </c>
      <c r="L3898" s="28">
        <v>79</v>
      </c>
      <c r="M3898" s="29">
        <f t="shared" si="273"/>
        <v>0.971916</v>
      </c>
      <c r="N3898" s="30">
        <v>8801031541096</v>
      </c>
      <c r="O3898" s="27">
        <v>84</v>
      </c>
      <c r="P3898" s="27">
        <v>8418</v>
      </c>
      <c r="Q3898" s="27" t="s">
        <v>60</v>
      </c>
      <c r="R3898" s="31">
        <f>VLOOKUP(Q3898,[1]Страна!D$1:F$120,2,FALSE)</f>
        <v>0.05</v>
      </c>
      <c r="S3898" s="32" t="s">
        <v>28</v>
      </c>
      <c r="T3898" s="27" t="str">
        <f>VLOOKUP(S3898,[1]Страна!$A$2:$B$246,2,0)</f>
        <v>КИТАЙ</v>
      </c>
      <c r="W3898" s="79"/>
      <c r="X3898" s="80"/>
      <c r="Y3898" s="80"/>
    </row>
    <row r="3899" spans="1:25">
      <c r="A3899" s="25">
        <v>212418</v>
      </c>
      <c r="B3899" s="26" t="s">
        <v>5160</v>
      </c>
      <c r="C3899" s="27">
        <v>2</v>
      </c>
      <c r="D3899" s="27" t="s">
        <v>26</v>
      </c>
      <c r="E3899" s="28">
        <v>24650</v>
      </c>
      <c r="F3899" s="28">
        <v>49300</v>
      </c>
      <c r="G3899" s="28">
        <v>2465</v>
      </c>
      <c r="H3899" s="28">
        <v>63</v>
      </c>
      <c r="I3899" s="28">
        <v>70</v>
      </c>
      <c r="J3899" s="29">
        <v>0.9768</v>
      </c>
      <c r="K3899" s="28">
        <v>126</v>
      </c>
      <c r="L3899" s="28">
        <v>140</v>
      </c>
      <c r="M3899" s="29">
        <f t="shared" si="273"/>
        <v>1.9536</v>
      </c>
      <c r="N3899" s="30">
        <v>8801031541331</v>
      </c>
      <c r="O3899" s="27">
        <v>84</v>
      </c>
      <c r="P3899" s="27">
        <v>8418</v>
      </c>
      <c r="Q3899" s="27" t="s">
        <v>79</v>
      </c>
      <c r="R3899" s="31">
        <f>VLOOKUP(Q3899,[1]Страна!D$1:F$120,2,FALSE)</f>
        <v>0.05</v>
      </c>
      <c r="S3899" s="32" t="s">
        <v>47</v>
      </c>
      <c r="T3899" s="27" t="str">
        <f>VLOOKUP(S3899,[1]Страна!$A$2:$B$246,2,0)</f>
        <v>РОССИЯ</v>
      </c>
      <c r="W3899" s="79"/>
      <c r="X3899" s="80"/>
      <c r="Y3899" s="80"/>
    </row>
    <row r="3900" spans="1:25">
      <c r="A3900" s="25">
        <v>15133</v>
      </c>
      <c r="B3900" s="26" t="s">
        <v>5161</v>
      </c>
      <c r="C3900" s="27">
        <v>1</v>
      </c>
      <c r="D3900" s="27" t="s">
        <v>26</v>
      </c>
      <c r="E3900" s="28">
        <v>27804</v>
      </c>
      <c r="F3900" s="28">
        <v>27804</v>
      </c>
      <c r="G3900" s="28">
        <v>1390.2</v>
      </c>
      <c r="H3900" s="28">
        <v>85</v>
      </c>
      <c r="I3900" s="28">
        <v>90</v>
      </c>
      <c r="J3900" s="29">
        <v>0.94574999999999998</v>
      </c>
      <c r="K3900" s="28">
        <v>85</v>
      </c>
      <c r="L3900" s="28">
        <v>90</v>
      </c>
      <c r="M3900" s="29">
        <f t="shared" si="273"/>
        <v>0.94574999999999998</v>
      </c>
      <c r="N3900" s="30">
        <v>8801031533695</v>
      </c>
      <c r="O3900" s="27">
        <v>84</v>
      </c>
      <c r="P3900" s="27">
        <v>8418</v>
      </c>
      <c r="Q3900" s="27" t="s">
        <v>79</v>
      </c>
      <c r="R3900" s="31">
        <f>VLOOKUP(Q3900,[1]Страна!D$1:F$120,2,FALSE)</f>
        <v>0.05</v>
      </c>
      <c r="S3900" s="32" t="s">
        <v>47</v>
      </c>
      <c r="T3900" s="27" t="str">
        <f>VLOOKUP(S3900,[1]Страна!$A$2:$B$246,2,0)</f>
        <v>РОССИЯ</v>
      </c>
      <c r="W3900" s="79"/>
      <c r="X3900" s="80"/>
      <c r="Y3900" s="80"/>
    </row>
    <row r="3901" spans="1:25">
      <c r="A3901" s="25">
        <v>219043</v>
      </c>
      <c r="B3901" s="26" t="s">
        <v>5162</v>
      </c>
      <c r="C3901" s="27">
        <v>1</v>
      </c>
      <c r="D3901" s="27" t="s">
        <v>26</v>
      </c>
      <c r="E3901" s="28">
        <v>29473</v>
      </c>
      <c r="F3901" s="28">
        <v>29473</v>
      </c>
      <c r="G3901" s="28">
        <v>1473.65</v>
      </c>
      <c r="H3901" s="28">
        <v>63</v>
      </c>
      <c r="I3901" s="28">
        <v>70</v>
      </c>
      <c r="J3901" s="29">
        <v>0.99</v>
      </c>
      <c r="K3901" s="28">
        <v>63</v>
      </c>
      <c r="L3901" s="28">
        <v>70</v>
      </c>
      <c r="M3901" s="29">
        <f t="shared" si="273"/>
        <v>0.99</v>
      </c>
      <c r="N3901" s="30">
        <v>8801031541355</v>
      </c>
      <c r="O3901" s="27">
        <v>84</v>
      </c>
      <c r="P3901" s="27">
        <v>8418</v>
      </c>
      <c r="Q3901" s="27" t="s">
        <v>79</v>
      </c>
      <c r="R3901" s="31">
        <f>VLOOKUP(Q3901,[1]Страна!D$1:F$120,2,FALSE)</f>
        <v>0.05</v>
      </c>
      <c r="S3901" s="32" t="s">
        <v>47</v>
      </c>
      <c r="T3901" s="27" t="str">
        <f>VLOOKUP(S3901,[1]Страна!$A$2:$B$246,2,0)</f>
        <v>РОССИЯ</v>
      </c>
      <c r="W3901" s="79"/>
      <c r="X3901" s="80"/>
      <c r="Y3901" s="80"/>
    </row>
    <row r="3902" spans="1:25">
      <c r="A3902" s="25">
        <v>212461</v>
      </c>
      <c r="B3902" s="26" t="s">
        <v>5163</v>
      </c>
      <c r="C3902" s="27">
        <v>3</v>
      </c>
      <c r="D3902" s="27" t="s">
        <v>26</v>
      </c>
      <c r="E3902" s="28">
        <v>23382</v>
      </c>
      <c r="F3902" s="28">
        <v>70146</v>
      </c>
      <c r="G3902" s="28">
        <v>3507.3</v>
      </c>
      <c r="H3902" s="28">
        <v>63</v>
      </c>
      <c r="I3902" s="28">
        <v>70</v>
      </c>
      <c r="J3902" s="29">
        <v>0.971916</v>
      </c>
      <c r="K3902" s="28">
        <v>189</v>
      </c>
      <c r="L3902" s="28">
        <v>210</v>
      </c>
      <c r="M3902" s="29">
        <f t="shared" si="273"/>
        <v>2.9157479999999998</v>
      </c>
      <c r="N3902" s="30">
        <v>8801031541348</v>
      </c>
      <c r="O3902" s="27">
        <v>84</v>
      </c>
      <c r="P3902" s="27">
        <v>8418</v>
      </c>
      <c r="Q3902" s="27" t="s">
        <v>79</v>
      </c>
      <c r="R3902" s="31">
        <f>VLOOKUP(Q3902,[1]Страна!D$1:F$120,2,FALSE)</f>
        <v>0.05</v>
      </c>
      <c r="S3902" s="32" t="s">
        <v>47</v>
      </c>
      <c r="T3902" s="27" t="str">
        <f>VLOOKUP(S3902,[1]Страна!$A$2:$B$246,2,0)</f>
        <v>РОССИЯ</v>
      </c>
      <c r="W3902" s="79"/>
      <c r="X3902" s="80"/>
      <c r="Y3902" s="80"/>
    </row>
    <row r="3903" spans="1:25">
      <c r="A3903" s="25">
        <v>212457</v>
      </c>
      <c r="B3903" s="26" t="s">
        <v>5164</v>
      </c>
      <c r="C3903" s="27">
        <v>1</v>
      </c>
      <c r="D3903" s="27" t="s">
        <v>26</v>
      </c>
      <c r="E3903" s="28">
        <v>22950</v>
      </c>
      <c r="F3903" s="28">
        <v>22950</v>
      </c>
      <c r="G3903" s="28">
        <v>1147.5</v>
      </c>
      <c r="H3903" s="28">
        <v>76</v>
      </c>
      <c r="I3903" s="28">
        <v>78</v>
      </c>
      <c r="J3903" s="29">
        <v>0.98504999999999998</v>
      </c>
      <c r="K3903" s="28">
        <v>76</v>
      </c>
      <c r="L3903" s="28">
        <v>78</v>
      </c>
      <c r="M3903" s="29">
        <f t="shared" si="273"/>
        <v>0.98504999999999998</v>
      </c>
      <c r="N3903" s="30">
        <v>8801031541324</v>
      </c>
      <c r="O3903" s="27">
        <v>84</v>
      </c>
      <c r="P3903" s="27">
        <v>8418</v>
      </c>
      <c r="Q3903" s="27" t="s">
        <v>79</v>
      </c>
      <c r="R3903" s="31">
        <f>VLOOKUP(Q3903,[1]Страна!D$1:F$120,2,FALSE)</f>
        <v>0.05</v>
      </c>
      <c r="S3903" s="32" t="s">
        <v>47</v>
      </c>
      <c r="T3903" s="27" t="str">
        <f>VLOOKUP(S3903,[1]Страна!$A$2:$B$246,2,0)</f>
        <v>РОССИЯ</v>
      </c>
      <c r="W3903" s="79"/>
      <c r="X3903" s="80"/>
      <c r="Y3903" s="80"/>
    </row>
    <row r="3904" spans="1:25">
      <c r="A3904" s="25">
        <v>194002</v>
      </c>
      <c r="B3904" s="26" t="s">
        <v>5165</v>
      </c>
      <c r="C3904" s="27">
        <v>1</v>
      </c>
      <c r="D3904" s="27" t="s">
        <v>26</v>
      </c>
      <c r="E3904" s="28">
        <v>29113</v>
      </c>
      <c r="F3904" s="28">
        <v>29113</v>
      </c>
      <c r="G3904" s="28">
        <v>1455.65</v>
      </c>
      <c r="H3904" s="28">
        <v>68</v>
      </c>
      <c r="I3904" s="28">
        <v>72</v>
      </c>
      <c r="J3904" s="29">
        <v>0.9768</v>
      </c>
      <c r="K3904" s="28">
        <v>68</v>
      </c>
      <c r="L3904" s="28">
        <v>72</v>
      </c>
      <c r="M3904" s="29">
        <f t="shared" si="273"/>
        <v>0.9768</v>
      </c>
      <c r="N3904" s="30">
        <v>8801031540464</v>
      </c>
      <c r="O3904" s="27">
        <v>84</v>
      </c>
      <c r="P3904" s="27">
        <v>8418</v>
      </c>
      <c r="Q3904" s="27" t="s">
        <v>79</v>
      </c>
      <c r="R3904" s="31">
        <f>VLOOKUP(Q3904,[1]Страна!D$1:F$120,2,FALSE)</f>
        <v>0.05</v>
      </c>
      <c r="S3904" s="32" t="s">
        <v>47</v>
      </c>
      <c r="T3904" s="27" t="str">
        <f>VLOOKUP(S3904,[1]Страна!$A$2:$B$246,2,0)</f>
        <v>РОССИЯ</v>
      </c>
      <c r="W3904" s="79"/>
      <c r="X3904" s="80"/>
      <c r="Y3904" s="80"/>
    </row>
    <row r="3905" spans="1:25">
      <c r="A3905" s="25">
        <v>194003</v>
      </c>
      <c r="B3905" s="26" t="s">
        <v>5166</v>
      </c>
      <c r="C3905" s="27">
        <v>1</v>
      </c>
      <c r="D3905" s="27" t="s">
        <v>26</v>
      </c>
      <c r="E3905" s="28">
        <v>29640</v>
      </c>
      <c r="F3905" s="28">
        <v>29640</v>
      </c>
      <c r="G3905" s="28">
        <v>1482</v>
      </c>
      <c r="H3905" s="28">
        <v>68</v>
      </c>
      <c r="I3905" s="28">
        <v>72</v>
      </c>
      <c r="J3905" s="29">
        <v>0.96699999999999997</v>
      </c>
      <c r="K3905" s="28">
        <v>68</v>
      </c>
      <c r="L3905" s="28">
        <v>72</v>
      </c>
      <c r="M3905" s="29">
        <v>0.96699999999999997</v>
      </c>
      <c r="N3905" s="30" t="s">
        <v>5167</v>
      </c>
      <c r="O3905" s="27">
        <v>84</v>
      </c>
      <c r="P3905" s="27">
        <v>8418</v>
      </c>
      <c r="Q3905" s="27" t="s">
        <v>79</v>
      </c>
      <c r="R3905" s="31">
        <f>VLOOKUP(Q3905,[1]Страна!D$1:F$120,2,FALSE)</f>
        <v>0.05</v>
      </c>
      <c r="S3905" s="32" t="s">
        <v>47</v>
      </c>
      <c r="T3905" s="27" t="str">
        <f>VLOOKUP(S3905,[1]Страна!$A$2:$B$246,2,0)</f>
        <v>РОССИЯ</v>
      </c>
      <c r="W3905" s="79"/>
      <c r="X3905" s="80"/>
      <c r="Y3905" s="80"/>
    </row>
    <row r="3906" spans="1:25">
      <c r="A3906" s="25">
        <v>236372</v>
      </c>
      <c r="B3906" s="26" t="s">
        <v>5168</v>
      </c>
      <c r="C3906" s="27">
        <v>1</v>
      </c>
      <c r="D3906" s="27" t="s">
        <v>26</v>
      </c>
      <c r="E3906" s="28">
        <v>32538</v>
      </c>
      <c r="F3906" s="28">
        <v>32538</v>
      </c>
      <c r="G3906" s="28">
        <v>1626.9</v>
      </c>
      <c r="H3906" s="28">
        <v>73</v>
      </c>
      <c r="I3906" s="28">
        <v>76</v>
      </c>
      <c r="J3906" s="29">
        <v>0.9768</v>
      </c>
      <c r="K3906" s="28">
        <v>73</v>
      </c>
      <c r="L3906" s="28">
        <v>76</v>
      </c>
      <c r="M3906" s="29">
        <v>0.9768</v>
      </c>
      <c r="N3906" s="30">
        <v>0</v>
      </c>
      <c r="O3906" s="27">
        <v>84</v>
      </c>
      <c r="P3906" s="27">
        <v>8418</v>
      </c>
      <c r="Q3906" s="27" t="s">
        <v>4908</v>
      </c>
      <c r="R3906" s="31">
        <f>VLOOKUP(Q3906,[1]Страна!D$1:F$120,2,FALSE)</f>
        <v>0.05</v>
      </c>
      <c r="S3906" s="32" t="s">
        <v>47</v>
      </c>
      <c r="T3906" s="27" t="str">
        <f>VLOOKUP(S3906,[1]Страна!$A$2:$B$246,2,0)</f>
        <v>РОССИЯ</v>
      </c>
      <c r="W3906" s="79"/>
      <c r="X3906" s="80"/>
      <c r="Y3906" s="80"/>
    </row>
    <row r="3907" spans="1:25">
      <c r="A3907" s="25">
        <v>236531</v>
      </c>
      <c r="B3907" s="26" t="s">
        <v>5169</v>
      </c>
      <c r="C3907" s="27">
        <v>1</v>
      </c>
      <c r="D3907" s="27" t="s">
        <v>26</v>
      </c>
      <c r="E3907" s="28">
        <v>29503</v>
      </c>
      <c r="F3907" s="28">
        <v>29503</v>
      </c>
      <c r="G3907" s="28">
        <v>1475.15</v>
      </c>
      <c r="H3907" s="28">
        <v>72</v>
      </c>
      <c r="I3907" s="28">
        <v>76</v>
      </c>
      <c r="J3907" s="29">
        <v>0.94433</v>
      </c>
      <c r="K3907" s="28">
        <v>72</v>
      </c>
      <c r="L3907" s="28">
        <v>76</v>
      </c>
      <c r="M3907" s="29">
        <v>0.94433</v>
      </c>
      <c r="N3907" s="30">
        <v>0</v>
      </c>
      <c r="O3907" s="27">
        <v>84</v>
      </c>
      <c r="P3907" s="27">
        <v>8418</v>
      </c>
      <c r="Q3907" s="27" t="s">
        <v>4908</v>
      </c>
      <c r="R3907" s="31">
        <f>VLOOKUP(Q3907,[1]Страна!D$1:F$120,2,FALSE)</f>
        <v>0.05</v>
      </c>
      <c r="S3907" s="32" t="s">
        <v>47</v>
      </c>
      <c r="T3907" s="27" t="str">
        <f>VLOOKUP(S3907,[1]Страна!$A$2:$B$246,2,0)</f>
        <v>РОССИЯ</v>
      </c>
      <c r="W3907" s="79"/>
      <c r="X3907" s="80"/>
      <c r="Y3907" s="80"/>
    </row>
    <row r="3908" spans="1:25">
      <c r="A3908" s="25">
        <v>234993</v>
      </c>
      <c r="B3908" s="26" t="s">
        <v>5170</v>
      </c>
      <c r="C3908" s="27">
        <v>1</v>
      </c>
      <c r="D3908" s="27" t="s">
        <v>26</v>
      </c>
      <c r="E3908" s="28">
        <v>29565</v>
      </c>
      <c r="F3908" s="28">
        <v>29565</v>
      </c>
      <c r="G3908" s="28">
        <v>1478.25</v>
      </c>
      <c r="H3908" s="28">
        <v>73</v>
      </c>
      <c r="I3908" s="28">
        <v>76</v>
      </c>
      <c r="J3908" s="29">
        <v>0.97199999999999998</v>
      </c>
      <c r="K3908" s="28">
        <v>73</v>
      </c>
      <c r="L3908" s="28">
        <v>76</v>
      </c>
      <c r="M3908" s="29">
        <v>0.97199999999999998</v>
      </c>
      <c r="N3908" s="30" t="s">
        <v>5171</v>
      </c>
      <c r="O3908" s="27">
        <v>85</v>
      </c>
      <c r="P3908" s="27">
        <v>8516</v>
      </c>
      <c r="Q3908" s="27" t="s">
        <v>79</v>
      </c>
      <c r="R3908" s="31">
        <f>VLOOKUP(Q3908,[1]Страна!D$1:F$120,2,FALSE)</f>
        <v>0.05</v>
      </c>
      <c r="S3908" s="32" t="s">
        <v>47</v>
      </c>
      <c r="T3908" s="27" t="str">
        <f>VLOOKUP(S3908,[1]Страна!$A$2:$B$246,2,0)</f>
        <v>РОССИЯ</v>
      </c>
      <c r="W3908" s="79"/>
      <c r="X3908" s="80"/>
      <c r="Y3908" s="80"/>
    </row>
    <row r="3909" spans="1:25" ht="15">
      <c r="A3909" s="41">
        <v>237316</v>
      </c>
      <c r="B3909" s="42" t="s">
        <v>5172</v>
      </c>
      <c r="C3909" s="52">
        <v>1</v>
      </c>
      <c r="D3909" s="53" t="s">
        <v>26</v>
      </c>
      <c r="E3909" s="54">
        <v>29370</v>
      </c>
      <c r="F3909" s="54">
        <v>29370</v>
      </c>
      <c r="G3909" s="46">
        <v>1468.5</v>
      </c>
      <c r="H3909" s="46">
        <v>73</v>
      </c>
      <c r="I3909" s="46">
        <v>75</v>
      </c>
      <c r="J3909" s="47">
        <v>0.90169200000000005</v>
      </c>
      <c r="K3909" s="46">
        <v>73</v>
      </c>
      <c r="L3909" s="46">
        <v>75</v>
      </c>
      <c r="M3909" s="47">
        <v>0.90169200000000005</v>
      </c>
      <c r="N3909" s="48" t="s">
        <v>5173</v>
      </c>
      <c r="O3909" s="49">
        <v>84</v>
      </c>
      <c r="P3909" s="49">
        <v>8418</v>
      </c>
      <c r="Q3909" s="49" t="s">
        <v>60</v>
      </c>
      <c r="R3909" s="31">
        <f>VLOOKUP(Q3909,[1]Страна!D$1:F$120,2,FALSE)</f>
        <v>0.05</v>
      </c>
      <c r="S3909" s="51" t="s">
        <v>47</v>
      </c>
      <c r="T3909" s="27" t="str">
        <f>VLOOKUP(S3909,[1]Страна!$A$2:$B$246,2,0)</f>
        <v>РОССИЯ</v>
      </c>
      <c r="W3909" s="79"/>
      <c r="X3909" s="80"/>
      <c r="Y3909" s="80"/>
    </row>
    <row r="3910" spans="1:25" ht="15">
      <c r="A3910" s="41">
        <v>237315</v>
      </c>
      <c r="B3910" s="42" t="s">
        <v>5174</v>
      </c>
      <c r="C3910" s="52">
        <v>1</v>
      </c>
      <c r="D3910" s="53" t="s">
        <v>26</v>
      </c>
      <c r="E3910" s="54">
        <v>28545</v>
      </c>
      <c r="F3910" s="54">
        <v>28545</v>
      </c>
      <c r="G3910" s="46">
        <v>1427.25</v>
      </c>
      <c r="H3910" s="46">
        <v>73</v>
      </c>
      <c r="I3910" s="46">
        <v>76</v>
      </c>
      <c r="J3910" s="47">
        <v>0.98</v>
      </c>
      <c r="K3910" s="46">
        <v>73</v>
      </c>
      <c r="L3910" s="46">
        <v>76</v>
      </c>
      <c r="M3910" s="47">
        <v>0.98</v>
      </c>
      <c r="N3910" s="48" t="s">
        <v>5175</v>
      </c>
      <c r="O3910" s="49">
        <v>84</v>
      </c>
      <c r="P3910" s="49">
        <v>8418</v>
      </c>
      <c r="Q3910" s="49" t="s">
        <v>60</v>
      </c>
      <c r="R3910" s="31">
        <f>VLOOKUP(Q3910,[1]Страна!D$1:F$120,2,FALSE)</f>
        <v>0.05</v>
      </c>
      <c r="S3910" s="51" t="s">
        <v>47</v>
      </c>
      <c r="T3910" s="27" t="str">
        <f>VLOOKUP(S3910,[1]Страна!$A$2:$B$246,2,0)</f>
        <v>РОССИЯ</v>
      </c>
      <c r="W3910" s="79"/>
      <c r="X3910" s="80"/>
      <c r="Y3910" s="80"/>
    </row>
    <row r="3911" spans="1:25">
      <c r="A3911" s="25">
        <v>237334</v>
      </c>
      <c r="B3911" s="26" t="s">
        <v>5176</v>
      </c>
      <c r="C3911" s="27">
        <v>2</v>
      </c>
      <c r="D3911" s="27" t="s">
        <v>26</v>
      </c>
      <c r="E3911" s="28">
        <v>28694</v>
      </c>
      <c r="F3911" s="28">
        <v>57388</v>
      </c>
      <c r="G3911" s="28">
        <v>2869.4</v>
      </c>
      <c r="H3911" s="28">
        <v>73</v>
      </c>
      <c r="I3911" s="28">
        <v>76</v>
      </c>
      <c r="J3911" s="29">
        <v>0.96699999999999997</v>
      </c>
      <c r="K3911" s="28">
        <v>146</v>
      </c>
      <c r="L3911" s="28">
        <v>152</v>
      </c>
      <c r="M3911" s="29">
        <v>1.9339999999999999</v>
      </c>
      <c r="N3911" s="30" t="s">
        <v>5177</v>
      </c>
      <c r="O3911" s="27">
        <v>84</v>
      </c>
      <c r="P3911" s="27">
        <v>8418</v>
      </c>
      <c r="Q3911" s="27" t="s">
        <v>79</v>
      </c>
      <c r="R3911" s="31">
        <f>VLOOKUP(Q3911,[1]Страна!D$1:F$120,2,FALSE)</f>
        <v>0.05</v>
      </c>
      <c r="S3911" s="32" t="s">
        <v>47</v>
      </c>
      <c r="T3911" s="27" t="str">
        <f>VLOOKUP(S3911,[1]Страна!$A$2:$B$246,2,0)</f>
        <v>РОССИЯ</v>
      </c>
    </row>
    <row r="3912" spans="1:25">
      <c r="A3912" s="25">
        <v>239161</v>
      </c>
      <c r="B3912" s="26" t="s">
        <v>5178</v>
      </c>
      <c r="C3912" s="27">
        <v>1</v>
      </c>
      <c r="D3912" s="27" t="s">
        <v>26</v>
      </c>
      <c r="E3912" s="28">
        <v>27620</v>
      </c>
      <c r="F3912" s="28">
        <v>27620</v>
      </c>
      <c r="G3912" s="28">
        <v>1381</v>
      </c>
      <c r="H3912" s="28">
        <v>76</v>
      </c>
      <c r="I3912" s="28">
        <v>81</v>
      </c>
      <c r="J3912" s="29">
        <v>0.97199999999999998</v>
      </c>
      <c r="K3912" s="28">
        <v>76</v>
      </c>
      <c r="L3912" s="28">
        <v>81</v>
      </c>
      <c r="M3912" s="29">
        <v>0.97199999999999998</v>
      </c>
      <c r="N3912" s="30" t="s">
        <v>5179</v>
      </c>
      <c r="O3912" s="27">
        <v>84</v>
      </c>
      <c r="P3912" s="27">
        <v>8418</v>
      </c>
      <c r="Q3912" s="27" t="s">
        <v>79</v>
      </c>
      <c r="R3912" s="31">
        <f>VLOOKUP(Q3912,[1]Страна!D$1:F$120,2,FALSE)</f>
        <v>0.05</v>
      </c>
      <c r="S3912" s="32" t="s">
        <v>47</v>
      </c>
      <c r="T3912" s="27" t="str">
        <f>VLOOKUP(S3912,[1]Страна!$A$2:$B$246,2,0)</f>
        <v>РОССИЯ</v>
      </c>
    </row>
    <row r="3913" spans="1:25">
      <c r="A3913" s="25">
        <v>212073</v>
      </c>
      <c r="B3913" s="26" t="s">
        <v>5180</v>
      </c>
      <c r="C3913" s="27">
        <v>1</v>
      </c>
      <c r="D3913" s="27" t="s">
        <v>26</v>
      </c>
      <c r="E3913" s="28">
        <v>49462</v>
      </c>
      <c r="F3913" s="28">
        <v>49462</v>
      </c>
      <c r="G3913" s="28">
        <v>2473.1000000000004</v>
      </c>
      <c r="H3913" s="28">
        <v>72</v>
      </c>
      <c r="I3913" s="28">
        <v>80</v>
      </c>
      <c r="J3913" s="29">
        <v>1.0296000000000001</v>
      </c>
      <c r="K3913" s="28">
        <v>72</v>
      </c>
      <c r="L3913" s="28">
        <v>80</v>
      </c>
      <c r="M3913" s="29">
        <f t="shared" ref="M3913:M3924" si="274">C3913*J3913</f>
        <v>1.0296000000000001</v>
      </c>
      <c r="N3913" s="30">
        <v>8801031540815</v>
      </c>
      <c r="O3913" s="27">
        <v>84</v>
      </c>
      <c r="P3913" s="27">
        <v>8418</v>
      </c>
      <c r="Q3913" s="27" t="s">
        <v>60</v>
      </c>
      <c r="R3913" s="31">
        <f>VLOOKUP(Q3913,[1]Страна!D$1:F$120,2,FALSE)</f>
        <v>0.05</v>
      </c>
      <c r="S3913" s="32" t="s">
        <v>47</v>
      </c>
      <c r="T3913" s="27" t="str">
        <f>VLOOKUP(S3913,[1]Страна!$A$2:$B$246,2,0)</f>
        <v>РОССИЯ</v>
      </c>
      <c r="W3913" s="79"/>
      <c r="X3913" s="80"/>
      <c r="Y3913" s="80"/>
    </row>
    <row r="3914" spans="1:25">
      <c r="A3914" s="25">
        <v>209963</v>
      </c>
      <c r="B3914" s="26" t="s">
        <v>5181</v>
      </c>
      <c r="C3914" s="27">
        <v>1</v>
      </c>
      <c r="D3914" s="27" t="s">
        <v>26</v>
      </c>
      <c r="E3914" s="28">
        <v>32861</v>
      </c>
      <c r="F3914" s="28">
        <v>32861</v>
      </c>
      <c r="G3914" s="28">
        <v>1643.0500000000002</v>
      </c>
      <c r="H3914" s="28">
        <v>88</v>
      </c>
      <c r="I3914" s="28">
        <v>94</v>
      </c>
      <c r="J3914" s="29">
        <v>1.0395000000000001</v>
      </c>
      <c r="K3914" s="28">
        <v>88</v>
      </c>
      <c r="L3914" s="28">
        <v>94</v>
      </c>
      <c r="M3914" s="29">
        <f t="shared" si="274"/>
        <v>1.0395000000000001</v>
      </c>
      <c r="N3914" s="30">
        <v>8801031537778</v>
      </c>
      <c r="O3914" s="27">
        <v>84</v>
      </c>
      <c r="P3914" s="27">
        <v>8418</v>
      </c>
      <c r="Q3914" s="27" t="s">
        <v>60</v>
      </c>
      <c r="R3914" s="31">
        <f>VLOOKUP(Q3914,[1]Страна!D$1:F$120,2,FALSE)</f>
        <v>0.05</v>
      </c>
      <c r="S3914" s="32" t="s">
        <v>47</v>
      </c>
      <c r="T3914" s="27" t="str">
        <f>VLOOKUP(S3914,[1]Страна!$A$2:$B$246,2,0)</f>
        <v>РОССИЯ</v>
      </c>
      <c r="W3914" s="79"/>
      <c r="X3914" s="80"/>
      <c r="Y3914" s="80"/>
    </row>
    <row r="3915" spans="1:25">
      <c r="A3915" s="25">
        <v>209956</v>
      </c>
      <c r="B3915" s="26" t="s">
        <v>5182</v>
      </c>
      <c r="C3915" s="27">
        <v>1</v>
      </c>
      <c r="D3915" s="27" t="s">
        <v>26</v>
      </c>
      <c r="E3915" s="28">
        <v>47918</v>
      </c>
      <c r="F3915" s="28">
        <v>47918</v>
      </c>
      <c r="G3915" s="28">
        <v>958.36</v>
      </c>
      <c r="H3915" s="28">
        <v>89</v>
      </c>
      <c r="I3915" s="28">
        <v>95</v>
      </c>
      <c r="J3915" s="29">
        <v>1.0383</v>
      </c>
      <c r="K3915" s="28">
        <v>89</v>
      </c>
      <c r="L3915" s="28">
        <v>95</v>
      </c>
      <c r="M3915" s="29">
        <f t="shared" si="274"/>
        <v>1.0383</v>
      </c>
      <c r="N3915" s="30">
        <v>8801031540709</v>
      </c>
      <c r="O3915" s="27">
        <v>84</v>
      </c>
      <c r="P3915" s="27">
        <v>8418</v>
      </c>
      <c r="Q3915" s="27" t="s">
        <v>60</v>
      </c>
      <c r="R3915" s="31">
        <f>VLOOKUP(Q3915,[1]Страна!D$1:F$120,2,FALSE)</f>
        <v>0.05</v>
      </c>
      <c r="S3915" s="32" t="s">
        <v>47</v>
      </c>
      <c r="T3915" s="27" t="str">
        <f>VLOOKUP(S3915,[1]Страна!$A$2:$B$246,2,0)</f>
        <v>РОССИЯ</v>
      </c>
      <c r="W3915" s="79"/>
      <c r="X3915" s="80"/>
      <c r="Y3915" s="80"/>
    </row>
    <row r="3916" spans="1:25">
      <c r="A3916" s="25">
        <v>40633</v>
      </c>
      <c r="B3916" s="26" t="s">
        <v>5183</v>
      </c>
      <c r="C3916" s="27">
        <v>1</v>
      </c>
      <c r="D3916" s="27" t="s">
        <v>26</v>
      </c>
      <c r="E3916" s="28">
        <v>57359</v>
      </c>
      <c r="F3916" s="28">
        <v>57359</v>
      </c>
      <c r="G3916" s="28">
        <v>2867.9500000000003</v>
      </c>
      <c r="H3916" s="28">
        <v>81</v>
      </c>
      <c r="I3916" s="28">
        <v>95</v>
      </c>
      <c r="J3916" s="29">
        <v>1.0246500000000001</v>
      </c>
      <c r="K3916" s="28">
        <v>81</v>
      </c>
      <c r="L3916" s="28">
        <v>95</v>
      </c>
      <c r="M3916" s="29">
        <f t="shared" si="274"/>
        <v>1.0246500000000001</v>
      </c>
      <c r="N3916" s="30">
        <v>0</v>
      </c>
      <c r="O3916" s="27">
        <v>84</v>
      </c>
      <c r="P3916" s="27">
        <v>8418</v>
      </c>
      <c r="Q3916" s="27" t="s">
        <v>60</v>
      </c>
      <c r="R3916" s="31">
        <f>VLOOKUP(Q3916,[1]Страна!D$1:F$120,2,FALSE)</f>
        <v>0.05</v>
      </c>
      <c r="S3916" s="32" t="s">
        <v>47</v>
      </c>
      <c r="T3916" s="27" t="str">
        <f>VLOOKUP(S3916,[1]Страна!$A$2:$B$246,2,0)</f>
        <v>РОССИЯ</v>
      </c>
      <c r="W3916" s="79"/>
      <c r="X3916" s="80"/>
      <c r="Y3916" s="80"/>
    </row>
    <row r="3917" spans="1:25">
      <c r="A3917" s="25">
        <v>40651</v>
      </c>
      <c r="B3917" s="26" t="s">
        <v>5184</v>
      </c>
      <c r="C3917" s="27">
        <v>2</v>
      </c>
      <c r="D3917" s="27" t="s">
        <v>26</v>
      </c>
      <c r="E3917" s="28">
        <v>37065</v>
      </c>
      <c r="F3917" s="28">
        <v>74130</v>
      </c>
      <c r="G3917" s="28">
        <v>3706.5</v>
      </c>
      <c r="H3917" s="28">
        <v>87</v>
      </c>
      <c r="I3917" s="28">
        <v>93</v>
      </c>
      <c r="J3917" s="29">
        <v>0.92862</v>
      </c>
      <c r="K3917" s="28">
        <v>174</v>
      </c>
      <c r="L3917" s="28">
        <v>186</v>
      </c>
      <c r="M3917" s="29">
        <f t="shared" si="274"/>
        <v>1.85724</v>
      </c>
      <c r="N3917" s="30">
        <v>8801031538966</v>
      </c>
      <c r="O3917" s="27">
        <v>84</v>
      </c>
      <c r="P3917" s="27">
        <v>8418</v>
      </c>
      <c r="Q3917" s="27" t="s">
        <v>60</v>
      </c>
      <c r="R3917" s="31">
        <f>VLOOKUP(Q3917,[1]Страна!D$1:F$120,2,FALSE)</f>
        <v>0.05</v>
      </c>
      <c r="S3917" s="32" t="s">
        <v>47</v>
      </c>
      <c r="T3917" s="27" t="str">
        <f>VLOOKUP(S3917,[1]Страна!$A$2:$B$246,2,0)</f>
        <v>РОССИЯ</v>
      </c>
      <c r="W3917" s="79"/>
      <c r="X3917" s="80"/>
      <c r="Y3917" s="80"/>
    </row>
    <row r="3918" spans="1:25">
      <c r="A3918" s="25">
        <v>219079</v>
      </c>
      <c r="B3918" s="26" t="s">
        <v>5185</v>
      </c>
      <c r="C3918" s="27">
        <v>1</v>
      </c>
      <c r="D3918" s="27" t="s">
        <v>26</v>
      </c>
      <c r="E3918" s="28">
        <v>29742</v>
      </c>
      <c r="F3918" s="28">
        <v>29742</v>
      </c>
      <c r="G3918" s="28">
        <v>1487.1000000000001</v>
      </c>
      <c r="H3918" s="28">
        <v>87</v>
      </c>
      <c r="I3918" s="28">
        <v>93</v>
      </c>
      <c r="J3918" s="29">
        <v>0.83496000000000004</v>
      </c>
      <c r="K3918" s="28">
        <v>87</v>
      </c>
      <c r="L3918" s="28">
        <v>93</v>
      </c>
      <c r="M3918" s="29">
        <f t="shared" si="274"/>
        <v>0.83496000000000004</v>
      </c>
      <c r="N3918" s="30">
        <v>8801031545483</v>
      </c>
      <c r="O3918" s="27">
        <v>84</v>
      </c>
      <c r="P3918" s="27">
        <v>8418</v>
      </c>
      <c r="Q3918" s="27" t="s">
        <v>60</v>
      </c>
      <c r="R3918" s="31">
        <f>VLOOKUP(Q3918,[1]Страна!D$1:F$120,2,FALSE)</f>
        <v>0.05</v>
      </c>
      <c r="S3918" s="32" t="s">
        <v>47</v>
      </c>
      <c r="T3918" s="27" t="str">
        <f>VLOOKUP(S3918,[1]Страна!$A$2:$B$246,2,0)</f>
        <v>РОССИЯ</v>
      </c>
      <c r="W3918" s="79"/>
      <c r="X3918" s="80"/>
      <c r="Y3918" s="80"/>
    </row>
    <row r="3919" spans="1:25">
      <c r="A3919" s="25">
        <v>40657</v>
      </c>
      <c r="B3919" s="26" t="s">
        <v>5186</v>
      </c>
      <c r="C3919" s="27">
        <v>1</v>
      </c>
      <c r="D3919" s="27" t="s">
        <v>26</v>
      </c>
      <c r="E3919" s="28">
        <v>39007</v>
      </c>
      <c r="F3919" s="28">
        <v>39007</v>
      </c>
      <c r="G3919" s="28">
        <v>1950.3500000000001</v>
      </c>
      <c r="H3919" s="28">
        <v>86</v>
      </c>
      <c r="I3919" s="28">
        <v>95</v>
      </c>
      <c r="J3919" s="29">
        <v>1.01475</v>
      </c>
      <c r="K3919" s="28">
        <v>86</v>
      </c>
      <c r="L3919" s="28">
        <v>95</v>
      </c>
      <c r="M3919" s="29">
        <f t="shared" si="274"/>
        <v>1.01475</v>
      </c>
      <c r="N3919" s="30">
        <v>8801031537495</v>
      </c>
      <c r="O3919" s="27">
        <v>84</v>
      </c>
      <c r="P3919" s="27">
        <v>8418</v>
      </c>
      <c r="Q3919" s="27" t="s">
        <v>60</v>
      </c>
      <c r="R3919" s="31">
        <f>VLOOKUP(Q3919,[1]Страна!D$1:F$120,2,FALSE)</f>
        <v>0.05</v>
      </c>
      <c r="S3919" s="32" t="s">
        <v>47</v>
      </c>
      <c r="T3919" s="27" t="str">
        <f>VLOOKUP(S3919,[1]Страна!$A$2:$B$246,2,0)</f>
        <v>РОССИЯ</v>
      </c>
      <c r="W3919" s="79"/>
      <c r="X3919" s="80"/>
      <c r="Y3919" s="80"/>
    </row>
    <row r="3920" spans="1:25">
      <c r="A3920" s="25">
        <v>40674</v>
      </c>
      <c r="B3920" s="26" t="s">
        <v>5187</v>
      </c>
      <c r="C3920" s="27">
        <v>1</v>
      </c>
      <c r="D3920" s="27" t="s">
        <v>26</v>
      </c>
      <c r="E3920" s="28">
        <v>37111</v>
      </c>
      <c r="F3920" s="28">
        <v>37111</v>
      </c>
      <c r="G3920" s="28">
        <v>1855.5500000000002</v>
      </c>
      <c r="H3920" s="28">
        <v>87</v>
      </c>
      <c r="I3920" s="28">
        <v>93</v>
      </c>
      <c r="J3920" s="29">
        <v>0.9768</v>
      </c>
      <c r="K3920" s="28">
        <v>87</v>
      </c>
      <c r="L3920" s="28">
        <v>93</v>
      </c>
      <c r="M3920" s="29">
        <f t="shared" si="274"/>
        <v>0.9768</v>
      </c>
      <c r="N3920" s="30">
        <v>8801031538928</v>
      </c>
      <c r="O3920" s="27">
        <v>84</v>
      </c>
      <c r="P3920" s="27">
        <v>8418</v>
      </c>
      <c r="Q3920" s="27" t="s">
        <v>60</v>
      </c>
      <c r="R3920" s="31">
        <f>VLOOKUP(Q3920,[1]Страна!D$1:F$120,2,FALSE)</f>
        <v>0.05</v>
      </c>
      <c r="S3920" s="32" t="s">
        <v>47</v>
      </c>
      <c r="T3920" s="27" t="str">
        <f>VLOOKUP(S3920,[1]Страна!$A$2:$B$246,2,0)</f>
        <v>РОССИЯ</v>
      </c>
      <c r="W3920" s="79"/>
      <c r="X3920" s="80"/>
      <c r="Y3920" s="80"/>
    </row>
    <row r="3921" spans="1:25">
      <c r="A3921" s="25">
        <v>40682</v>
      </c>
      <c r="B3921" s="26" t="s">
        <v>5188</v>
      </c>
      <c r="C3921" s="27">
        <v>1</v>
      </c>
      <c r="D3921" s="27" t="s">
        <v>26</v>
      </c>
      <c r="E3921" s="28">
        <v>43172</v>
      </c>
      <c r="F3921" s="28">
        <v>43172</v>
      </c>
      <c r="G3921" s="28">
        <v>2158.6</v>
      </c>
      <c r="H3921" s="28">
        <v>89</v>
      </c>
      <c r="I3921" s="28">
        <v>95</v>
      </c>
      <c r="J3921" s="29">
        <v>1.01475</v>
      </c>
      <c r="K3921" s="28">
        <v>89</v>
      </c>
      <c r="L3921" s="28">
        <v>95</v>
      </c>
      <c r="M3921" s="29">
        <f t="shared" si="274"/>
        <v>1.01475</v>
      </c>
      <c r="N3921" s="30">
        <v>8801031537365</v>
      </c>
      <c r="O3921" s="27">
        <v>84</v>
      </c>
      <c r="P3921" s="27">
        <v>8418</v>
      </c>
      <c r="Q3921" s="27" t="s">
        <v>60</v>
      </c>
      <c r="R3921" s="31">
        <f>VLOOKUP(Q3921,[1]Страна!D$1:F$120,2,FALSE)</f>
        <v>0.05</v>
      </c>
      <c r="S3921" s="32" t="s">
        <v>47</v>
      </c>
      <c r="T3921" s="27" t="str">
        <f>VLOOKUP(S3921,[1]Страна!$A$2:$B$246,2,0)</f>
        <v>РОССИЯ</v>
      </c>
      <c r="W3921" s="79"/>
      <c r="X3921" s="80"/>
      <c r="Y3921" s="80"/>
    </row>
    <row r="3922" spans="1:25">
      <c r="A3922" s="25">
        <v>219080</v>
      </c>
      <c r="B3922" s="26" t="s">
        <v>5189</v>
      </c>
      <c r="C3922" s="27">
        <v>2</v>
      </c>
      <c r="D3922" s="27" t="s">
        <v>26</v>
      </c>
      <c r="E3922" s="28">
        <v>30592</v>
      </c>
      <c r="F3922" s="28">
        <v>61184</v>
      </c>
      <c r="G3922" s="28">
        <v>3059.2000000000003</v>
      </c>
      <c r="H3922" s="28">
        <v>79</v>
      </c>
      <c r="I3922" s="28">
        <v>85</v>
      </c>
      <c r="J3922" s="29">
        <v>0.83496000000000004</v>
      </c>
      <c r="K3922" s="28">
        <v>158</v>
      </c>
      <c r="L3922" s="28">
        <v>170</v>
      </c>
      <c r="M3922" s="29">
        <f t="shared" si="274"/>
        <v>1.6699200000000001</v>
      </c>
      <c r="N3922" s="30">
        <v>8801031545490</v>
      </c>
      <c r="O3922" s="27">
        <v>84</v>
      </c>
      <c r="P3922" s="27">
        <v>8418</v>
      </c>
      <c r="Q3922" s="27" t="s">
        <v>60</v>
      </c>
      <c r="R3922" s="31">
        <f>VLOOKUP(Q3922,[1]Страна!D$1:F$120,2,FALSE)</f>
        <v>0.05</v>
      </c>
      <c r="S3922" s="32" t="s">
        <v>47</v>
      </c>
      <c r="T3922" s="27" t="str">
        <f>VLOOKUP(S3922,[1]Страна!$A$2:$B$246,2,0)</f>
        <v>РОССИЯ</v>
      </c>
      <c r="W3922" s="79"/>
      <c r="X3922" s="80"/>
      <c r="Y3922" s="80"/>
    </row>
    <row r="3923" spans="1:25">
      <c r="A3923" s="25">
        <v>40703</v>
      </c>
      <c r="B3923" s="26" t="s">
        <v>5190</v>
      </c>
      <c r="C3923" s="27">
        <v>1</v>
      </c>
      <c r="D3923" s="27" t="s">
        <v>26</v>
      </c>
      <c r="E3923" s="28">
        <v>38820</v>
      </c>
      <c r="F3923" s="28">
        <v>38820</v>
      </c>
      <c r="G3923" s="28">
        <v>1941</v>
      </c>
      <c r="H3923" s="28">
        <v>89</v>
      </c>
      <c r="I3923" s="28">
        <v>92</v>
      </c>
      <c r="J3923" s="29">
        <v>1.0395000000000001</v>
      </c>
      <c r="K3923" s="28">
        <v>89</v>
      </c>
      <c r="L3923" s="28">
        <v>92</v>
      </c>
      <c r="M3923" s="29">
        <f t="shared" si="274"/>
        <v>1.0395000000000001</v>
      </c>
      <c r="N3923" s="30">
        <v>8801031537464</v>
      </c>
      <c r="O3923" s="27">
        <v>84</v>
      </c>
      <c r="P3923" s="27">
        <v>8418</v>
      </c>
      <c r="Q3923" s="27" t="s">
        <v>60</v>
      </c>
      <c r="R3923" s="31">
        <f>VLOOKUP(Q3923,[1]Страна!D$1:F$120,2,FALSE)</f>
        <v>0.05</v>
      </c>
      <c r="S3923" s="32" t="s">
        <v>47</v>
      </c>
      <c r="T3923" s="27" t="str">
        <f>VLOOKUP(S3923,[1]Страна!$A$2:$B$246,2,0)</f>
        <v>РОССИЯ</v>
      </c>
      <c r="W3923" s="79"/>
      <c r="X3923" s="80"/>
      <c r="Y3923" s="80"/>
    </row>
    <row r="3924" spans="1:25">
      <c r="A3924" s="25">
        <v>216985</v>
      </c>
      <c r="B3924" s="26" t="s">
        <v>5191</v>
      </c>
      <c r="C3924" s="27">
        <v>1</v>
      </c>
      <c r="D3924" s="27" t="s">
        <v>26</v>
      </c>
      <c r="E3924" s="28">
        <v>35777</v>
      </c>
      <c r="F3924" s="28">
        <v>35777</v>
      </c>
      <c r="G3924" s="28">
        <v>1788.8500000000001</v>
      </c>
      <c r="H3924" s="28">
        <v>79</v>
      </c>
      <c r="I3924" s="28">
        <v>82</v>
      </c>
      <c r="J3924" s="29">
        <v>0.99495</v>
      </c>
      <c r="K3924" s="28">
        <v>79</v>
      </c>
      <c r="L3924" s="28">
        <v>82</v>
      </c>
      <c r="M3924" s="29">
        <f t="shared" si="274"/>
        <v>0.99495</v>
      </c>
      <c r="N3924" s="30">
        <v>0</v>
      </c>
      <c r="O3924" s="27">
        <v>84</v>
      </c>
      <c r="P3924" s="27">
        <v>8418</v>
      </c>
      <c r="Q3924" s="27" t="s">
        <v>60</v>
      </c>
      <c r="R3924" s="31">
        <f>VLOOKUP(Q3924,[1]Страна!D$1:F$120,2,FALSE)</f>
        <v>0.05</v>
      </c>
      <c r="S3924" s="32" t="s">
        <v>47</v>
      </c>
      <c r="T3924" s="27" t="str">
        <f>VLOOKUP(S3924,[1]Страна!$A$2:$B$246,2,0)</f>
        <v>РОССИЯ</v>
      </c>
      <c r="W3924" s="79"/>
      <c r="X3924" s="80"/>
      <c r="Y3924" s="80"/>
    </row>
    <row r="3925" spans="1:25">
      <c r="A3925" s="25">
        <v>238449</v>
      </c>
      <c r="B3925" s="26" t="s">
        <v>5192</v>
      </c>
      <c r="C3925" s="27">
        <v>1</v>
      </c>
      <c r="D3925" s="27" t="s">
        <v>26</v>
      </c>
      <c r="E3925" s="28">
        <v>46988</v>
      </c>
      <c r="F3925" s="28">
        <v>46988</v>
      </c>
      <c r="G3925" s="28">
        <v>2349.4</v>
      </c>
      <c r="H3925" s="28">
        <v>81</v>
      </c>
      <c r="I3925" s="28">
        <v>96</v>
      </c>
      <c r="J3925" s="29">
        <v>1.0349999999999999</v>
      </c>
      <c r="K3925" s="28">
        <v>81</v>
      </c>
      <c r="L3925" s="28">
        <v>96</v>
      </c>
      <c r="M3925" s="29">
        <v>1.0349999999999999</v>
      </c>
      <c r="N3925" s="30" t="s">
        <v>5193</v>
      </c>
      <c r="O3925" s="27">
        <v>84</v>
      </c>
      <c r="P3925" s="27">
        <v>8418</v>
      </c>
      <c r="Q3925" s="27" t="s">
        <v>60</v>
      </c>
      <c r="R3925" s="31">
        <f>VLOOKUP(Q3925,[1]Страна!D$1:F$120,2,FALSE)</f>
        <v>0.05</v>
      </c>
      <c r="S3925" s="32" t="s">
        <v>47</v>
      </c>
      <c r="T3925" s="27" t="str">
        <f>VLOOKUP(S3925,[1]Страна!$A$2:$B$246,2,0)</f>
        <v>РОССИЯ</v>
      </c>
      <c r="W3925" s="79"/>
      <c r="X3925" s="80"/>
      <c r="Y3925" s="80"/>
    </row>
    <row r="3926" spans="1:25">
      <c r="A3926" s="25">
        <v>236178</v>
      </c>
      <c r="B3926" s="26" t="s">
        <v>5194</v>
      </c>
      <c r="C3926" s="27">
        <v>1</v>
      </c>
      <c r="D3926" s="27" t="s">
        <v>26</v>
      </c>
      <c r="E3926" s="28">
        <v>30294</v>
      </c>
      <c r="F3926" s="28">
        <f>C3926*E3926</f>
        <v>30294</v>
      </c>
      <c r="G3926" s="28">
        <f>F3926*R3926</f>
        <v>1514.7</v>
      </c>
      <c r="H3926" s="28">
        <v>81</v>
      </c>
      <c r="I3926" s="28">
        <v>86</v>
      </c>
      <c r="J3926" s="29">
        <v>1.0627500000000001</v>
      </c>
      <c r="K3926" s="28">
        <f>H3926*C3926</f>
        <v>81</v>
      </c>
      <c r="L3926" s="28">
        <f>I3926*C3926</f>
        <v>86</v>
      </c>
      <c r="M3926" s="29">
        <f>J3926*C3926</f>
        <v>1.0627500000000001</v>
      </c>
      <c r="N3926" s="30" t="s">
        <v>5195</v>
      </c>
      <c r="O3926" s="27">
        <v>84</v>
      </c>
      <c r="P3926" s="27">
        <v>8418</v>
      </c>
      <c r="Q3926" s="27" t="s">
        <v>60</v>
      </c>
      <c r="R3926" s="31">
        <f>VLOOKUP(Q3926,[1]Страна!D$1:F$120,2,FALSE)</f>
        <v>0.05</v>
      </c>
      <c r="S3926" s="32" t="s">
        <v>47</v>
      </c>
      <c r="T3926" s="27" t="str">
        <f>VLOOKUP(S3926,[1]Страна!$A$2:$B$246,2,0)</f>
        <v>РОССИЯ</v>
      </c>
      <c r="W3926" s="79"/>
      <c r="X3926" s="80"/>
      <c r="Y3926" s="80"/>
    </row>
    <row r="3927" spans="1:25" ht="15">
      <c r="A3927" s="41">
        <v>238448</v>
      </c>
      <c r="B3927" s="42" t="s">
        <v>5196</v>
      </c>
      <c r="C3927" s="43">
        <v>2</v>
      </c>
      <c r="D3927" s="44" t="s">
        <v>26</v>
      </c>
      <c r="E3927" s="45">
        <v>30492</v>
      </c>
      <c r="F3927" s="45">
        <v>60984</v>
      </c>
      <c r="G3927" s="46">
        <v>3049.2000000000003</v>
      </c>
      <c r="H3927" s="46">
        <v>81</v>
      </c>
      <c r="I3927" s="46">
        <v>86</v>
      </c>
      <c r="J3927" s="47">
        <v>0.95178600000000002</v>
      </c>
      <c r="K3927" s="46">
        <v>162</v>
      </c>
      <c r="L3927" s="46">
        <v>172</v>
      </c>
      <c r="M3927" s="47">
        <v>1.903572</v>
      </c>
      <c r="N3927" s="48" t="s">
        <v>5197</v>
      </c>
      <c r="O3927" s="49">
        <v>84</v>
      </c>
      <c r="P3927" s="49">
        <v>8418</v>
      </c>
      <c r="Q3927" s="49" t="s">
        <v>60</v>
      </c>
      <c r="R3927" s="50">
        <v>0.05</v>
      </c>
      <c r="S3927" s="51" t="s">
        <v>47</v>
      </c>
      <c r="T3927" s="27" t="str">
        <f>VLOOKUP(S3927,[1]Страна!$A$2:$B$246,2,0)</f>
        <v>РОССИЯ</v>
      </c>
    </row>
    <row r="3928" spans="1:25">
      <c r="A3928" s="25">
        <v>237335</v>
      </c>
      <c r="B3928" s="26" t="s">
        <v>5198</v>
      </c>
      <c r="C3928" s="27">
        <v>1</v>
      </c>
      <c r="D3928" s="27" t="s">
        <v>26</v>
      </c>
      <c r="E3928" s="28">
        <v>29546</v>
      </c>
      <c r="F3928" s="28">
        <f>C3928*E3928</f>
        <v>29546</v>
      </c>
      <c r="G3928" s="28">
        <f>F3928*R3928</f>
        <v>1477.3000000000002</v>
      </c>
      <c r="H3928" s="28">
        <v>81</v>
      </c>
      <c r="I3928" s="28">
        <v>86</v>
      </c>
      <c r="J3928" s="29">
        <v>1.0249999999999999</v>
      </c>
      <c r="K3928" s="28">
        <f>H3928*C3928</f>
        <v>81</v>
      </c>
      <c r="L3928" s="28">
        <f>I3928*C3928</f>
        <v>86</v>
      </c>
      <c r="M3928" s="29">
        <f>J3928*C3928</f>
        <v>1.0249999999999999</v>
      </c>
      <c r="N3928" s="30" t="s">
        <v>5195</v>
      </c>
      <c r="O3928" s="27">
        <v>84</v>
      </c>
      <c r="P3928" s="27">
        <v>8418</v>
      </c>
      <c r="Q3928" s="27" t="s">
        <v>60</v>
      </c>
      <c r="R3928" s="31">
        <f>VLOOKUP(Q3928,[1]Страна!D$1:F$120,2,FALSE)</f>
        <v>0.05</v>
      </c>
      <c r="S3928" s="32" t="s">
        <v>47</v>
      </c>
      <c r="T3928" s="27" t="str">
        <f>VLOOKUP(S3928,[1]Страна!$A$2:$B$246,2,0)</f>
        <v>РОССИЯ</v>
      </c>
      <c r="W3928" s="79"/>
      <c r="X3928" s="80"/>
      <c r="Y3928" s="80"/>
    </row>
    <row r="3929" spans="1:25">
      <c r="A3929" s="25">
        <v>74589</v>
      </c>
      <c r="B3929" s="26" t="s">
        <v>5199</v>
      </c>
      <c r="C3929" s="27">
        <v>1</v>
      </c>
      <c r="D3929" s="27" t="s">
        <v>26</v>
      </c>
      <c r="E3929" s="28">
        <v>67439</v>
      </c>
      <c r="F3929" s="28">
        <v>67439</v>
      </c>
      <c r="G3929" s="28">
        <v>3371.9500000000003</v>
      </c>
      <c r="H3929" s="28">
        <v>100</v>
      </c>
      <c r="I3929" s="28">
        <v>107</v>
      </c>
      <c r="J3929" s="29">
        <v>1.0691999999999999</v>
      </c>
      <c r="K3929" s="28">
        <v>100</v>
      </c>
      <c r="L3929" s="28">
        <v>107</v>
      </c>
      <c r="M3929" s="29">
        <f>C3929*J3929</f>
        <v>1.0691999999999999</v>
      </c>
      <c r="N3929" s="30">
        <v>6934585682457</v>
      </c>
      <c r="O3929" s="27">
        <v>84</v>
      </c>
      <c r="P3929" s="27">
        <v>8418</v>
      </c>
      <c r="Q3929" s="27" t="s">
        <v>60</v>
      </c>
      <c r="R3929" s="31">
        <f>VLOOKUP(Q3929,[1]Страна!D$1:F$120,2,FALSE)</f>
        <v>0.05</v>
      </c>
      <c r="S3929" s="32" t="s">
        <v>131</v>
      </c>
      <c r="T3929" s="27" t="str">
        <f>VLOOKUP(S3929,[1]Страна!$A$2:$B$246,2,0)</f>
        <v>КОРЕЯ</v>
      </c>
    </row>
    <row r="3930" spans="1:25">
      <c r="A3930" s="25" t="s">
        <v>5200</v>
      </c>
      <c r="B3930" s="26" t="s">
        <v>5201</v>
      </c>
      <c r="C3930" s="27">
        <v>8</v>
      </c>
      <c r="D3930" s="27" t="s">
        <v>220</v>
      </c>
      <c r="E3930" s="28">
        <v>493</v>
      </c>
      <c r="F3930" s="28">
        <f>C3930*E3930</f>
        <v>3944</v>
      </c>
      <c r="G3930" s="28">
        <v>197.20000000000002</v>
      </c>
      <c r="H3930" s="28">
        <v>69</v>
      </c>
      <c r="I3930" s="28">
        <v>75</v>
      </c>
      <c r="J3930" s="29">
        <v>0.71</v>
      </c>
      <c r="K3930" s="28">
        <v>536</v>
      </c>
      <c r="L3930" s="28">
        <v>592</v>
      </c>
      <c r="M3930" s="29">
        <v>0.66454999999999997</v>
      </c>
      <c r="N3930" s="30"/>
      <c r="O3930" s="27">
        <v>84</v>
      </c>
      <c r="P3930" s="27">
        <v>8418</v>
      </c>
      <c r="Q3930" s="27" t="s">
        <v>4908</v>
      </c>
      <c r="R3930" s="31">
        <f>VLOOKUP(Q3930,[1]Страна!D$1:F$120,2,FALSE)</f>
        <v>0.05</v>
      </c>
      <c r="S3930" s="32" t="s">
        <v>28</v>
      </c>
      <c r="T3930" s="27" t="str">
        <f>VLOOKUP(S3930,[1]Страна!$A$2:$B$246,2,0)</f>
        <v>КИТАЙ</v>
      </c>
      <c r="W3930" s="79"/>
      <c r="X3930" s="80"/>
      <c r="Y3930" s="80"/>
    </row>
    <row r="3931" spans="1:25">
      <c r="A3931" s="25" t="s">
        <v>5202</v>
      </c>
      <c r="B3931" s="26" t="s">
        <v>5203</v>
      </c>
      <c r="C3931" s="27">
        <v>8</v>
      </c>
      <c r="D3931" s="27" t="s">
        <v>220</v>
      </c>
      <c r="E3931" s="28">
        <v>485</v>
      </c>
      <c r="F3931" s="28">
        <f>C3931*E3931</f>
        <v>3880</v>
      </c>
      <c r="G3931" s="28">
        <v>194</v>
      </c>
      <c r="H3931" s="28">
        <v>69</v>
      </c>
      <c r="I3931" s="28">
        <v>75</v>
      </c>
      <c r="J3931" s="29">
        <v>0.71</v>
      </c>
      <c r="K3931" s="28">
        <v>536</v>
      </c>
      <c r="L3931" s="28">
        <v>592</v>
      </c>
      <c r="M3931" s="29">
        <v>0.66454999999999997</v>
      </c>
      <c r="N3931" s="30"/>
      <c r="O3931" s="27">
        <v>84</v>
      </c>
      <c r="P3931" s="27">
        <v>8418</v>
      </c>
      <c r="Q3931" s="27" t="s">
        <v>4908</v>
      </c>
      <c r="R3931" s="31">
        <f>VLOOKUP(Q3931,[1]Страна!D$1:F$120,2,FALSE)</f>
        <v>0.05</v>
      </c>
      <c r="S3931" s="32" t="s">
        <v>28</v>
      </c>
      <c r="T3931" s="27" t="str">
        <f>VLOOKUP(S3931,[1]Страна!$A$2:$B$246,2,0)</f>
        <v>КИТАЙ</v>
      </c>
      <c r="W3931" s="79"/>
      <c r="X3931" s="80"/>
      <c r="Y3931" s="80"/>
    </row>
    <row r="3932" spans="1:25">
      <c r="A3932" s="25" t="s">
        <v>5204</v>
      </c>
      <c r="B3932" s="26" t="s">
        <v>5203</v>
      </c>
      <c r="C3932" s="27">
        <v>1</v>
      </c>
      <c r="D3932" s="27" t="s">
        <v>220</v>
      </c>
      <c r="E3932" s="28">
        <v>446</v>
      </c>
      <c r="F3932" s="28">
        <v>446</v>
      </c>
      <c r="G3932" s="28"/>
      <c r="H3932" s="28">
        <f>K3932/C3932</f>
        <v>69</v>
      </c>
      <c r="I3932" s="28">
        <f>L3932/C3932</f>
        <v>75</v>
      </c>
      <c r="J3932" s="29">
        <v>0.70199999999999996</v>
      </c>
      <c r="K3932" s="28">
        <v>69</v>
      </c>
      <c r="L3932" s="28">
        <v>75</v>
      </c>
      <c r="M3932" s="29">
        <v>7.02</v>
      </c>
      <c r="N3932" s="30"/>
      <c r="O3932" s="27">
        <v>84</v>
      </c>
      <c r="P3932" s="27">
        <v>8418</v>
      </c>
      <c r="Q3932" s="27" t="s">
        <v>60</v>
      </c>
      <c r="R3932" s="31">
        <f>VLOOKUP(Q3932,[1]Страна!D$1:F$120,2,FALSE)</f>
        <v>0.05</v>
      </c>
      <c r="S3932" s="32" t="s">
        <v>28</v>
      </c>
      <c r="T3932" s="27" t="str">
        <f>VLOOKUP(S3932,[1]Страна!$A$2:$B$246,2,0)</f>
        <v>КИТАЙ</v>
      </c>
      <c r="W3932" s="79"/>
      <c r="X3932" s="80"/>
      <c r="Y3932" s="80"/>
    </row>
    <row r="3933" spans="1:25">
      <c r="A3933" s="25" t="s">
        <v>5205</v>
      </c>
      <c r="B3933" s="26" t="s">
        <v>5206</v>
      </c>
      <c r="C3933" s="27">
        <v>3</v>
      </c>
      <c r="D3933" s="27" t="s">
        <v>220</v>
      </c>
      <c r="E3933" s="28">
        <v>459</v>
      </c>
      <c r="F3933" s="28">
        <v>1377</v>
      </c>
      <c r="G3933" s="28"/>
      <c r="H3933" s="28">
        <f>K3933/C3933</f>
        <v>77</v>
      </c>
      <c r="I3933" s="28">
        <f>L3933/C3933</f>
        <v>84</v>
      </c>
      <c r="J3933" s="29">
        <v>0.9768</v>
      </c>
      <c r="K3933" s="28">
        <v>231</v>
      </c>
      <c r="L3933" s="28">
        <v>252</v>
      </c>
      <c r="M3933" s="29">
        <v>9.7680000000000007</v>
      </c>
      <c r="N3933" s="30"/>
      <c r="O3933" s="27">
        <v>84</v>
      </c>
      <c r="P3933" s="27">
        <v>8418</v>
      </c>
      <c r="Q3933" s="27" t="s">
        <v>60</v>
      </c>
      <c r="R3933" s="31">
        <f>VLOOKUP(Q3933,[1]Страна!D$1:F$120,2,FALSE)</f>
        <v>0.05</v>
      </c>
      <c r="S3933" s="32" t="s">
        <v>28</v>
      </c>
      <c r="T3933" s="27" t="str">
        <f>VLOOKUP(S3933,[1]Страна!$A$2:$B$246,2,0)</f>
        <v>КИТАЙ</v>
      </c>
      <c r="W3933" s="79"/>
      <c r="X3933" s="80"/>
      <c r="Y3933" s="80"/>
    </row>
    <row r="3934" spans="1:25" ht="15">
      <c r="A3934" s="25" t="s">
        <v>5207</v>
      </c>
      <c r="B3934" s="26" t="s">
        <v>5208</v>
      </c>
      <c r="C3934" s="27">
        <v>10</v>
      </c>
      <c r="D3934" s="27" t="s">
        <v>220</v>
      </c>
      <c r="E3934" s="28">
        <v>467</v>
      </c>
      <c r="F3934" s="28">
        <v>4670</v>
      </c>
      <c r="G3934" s="28"/>
      <c r="H3934" s="28">
        <f>K3934/C3934</f>
        <v>70</v>
      </c>
      <c r="I3934" s="28">
        <f>L3934/C3934</f>
        <v>79</v>
      </c>
      <c r="J3934" s="29"/>
      <c r="K3934" s="28">
        <v>700</v>
      </c>
      <c r="L3934" s="28">
        <v>790</v>
      </c>
      <c r="M3934" s="29"/>
      <c r="N3934" s="30"/>
      <c r="O3934" s="49">
        <v>84</v>
      </c>
      <c r="P3934" s="49">
        <v>8418</v>
      </c>
      <c r="Q3934" s="49" t="s">
        <v>60</v>
      </c>
      <c r="R3934" s="31">
        <f>VLOOKUP(Q3934,[1]Страна!D$1:F$120,2,FALSE)</f>
        <v>0.05</v>
      </c>
      <c r="S3934" s="51" t="s">
        <v>28</v>
      </c>
      <c r="T3934" s="27" t="str">
        <f>VLOOKUP(S3934,[1]Страна!$A$2:$B$246,2,0)</f>
        <v>КИТАЙ</v>
      </c>
      <c r="W3934" s="79"/>
      <c r="X3934" s="80"/>
      <c r="Y3934" s="80"/>
    </row>
    <row r="3935" spans="1:25">
      <c r="A3935" s="25" t="s">
        <v>5209</v>
      </c>
      <c r="B3935" s="26" t="s">
        <v>5210</v>
      </c>
      <c r="C3935" s="27">
        <v>15</v>
      </c>
      <c r="D3935" s="27" t="s">
        <v>220</v>
      </c>
      <c r="E3935" s="28">
        <v>493</v>
      </c>
      <c r="F3935" s="28">
        <f>C3935*E3935</f>
        <v>7395</v>
      </c>
      <c r="G3935" s="28">
        <v>369.75</v>
      </c>
      <c r="H3935" s="28"/>
      <c r="I3935" s="28"/>
      <c r="J3935" s="29">
        <v>0.9768</v>
      </c>
      <c r="K3935" s="28">
        <v>1065</v>
      </c>
      <c r="L3935" s="28">
        <v>1185</v>
      </c>
      <c r="M3935" s="29">
        <v>0.72958000000000001</v>
      </c>
      <c r="N3935" s="30"/>
      <c r="O3935" s="27">
        <v>84</v>
      </c>
      <c r="P3935" s="27">
        <v>8418</v>
      </c>
      <c r="Q3935" s="27" t="s">
        <v>4908</v>
      </c>
      <c r="R3935" s="31">
        <f>VLOOKUP(Q3935,[1]Страна!D$1:F$120,2,FALSE)</f>
        <v>0.05</v>
      </c>
      <c r="S3935" s="32" t="s">
        <v>28</v>
      </c>
      <c r="T3935" s="27" t="str">
        <f>VLOOKUP(S3935,[1]Страна!$A$2:$B$246,2,0)</f>
        <v>КИТАЙ</v>
      </c>
      <c r="W3935" s="79"/>
      <c r="X3935" s="80"/>
      <c r="Y3935" s="80"/>
    </row>
    <row r="3936" spans="1:25" ht="15">
      <c r="A3936" s="25" t="s">
        <v>5211</v>
      </c>
      <c r="B3936" s="26" t="s">
        <v>5210</v>
      </c>
      <c r="C3936" s="27">
        <v>3</v>
      </c>
      <c r="D3936" s="27" t="s">
        <v>220</v>
      </c>
      <c r="E3936" s="28">
        <v>454</v>
      </c>
      <c r="F3936" s="28">
        <v>1362</v>
      </c>
      <c r="G3936" s="28"/>
      <c r="H3936" s="28">
        <f>K3936/C3936</f>
        <v>68.333333333333329</v>
      </c>
      <c r="I3936" s="28">
        <f>L3936/C3936</f>
        <v>79</v>
      </c>
      <c r="J3936" s="29"/>
      <c r="K3936" s="28">
        <v>205</v>
      </c>
      <c r="L3936" s="28">
        <v>237</v>
      </c>
      <c r="M3936" s="29"/>
      <c r="N3936" s="30"/>
      <c r="O3936" s="49">
        <v>84</v>
      </c>
      <c r="P3936" s="49">
        <v>8418</v>
      </c>
      <c r="Q3936" s="49" t="s">
        <v>60</v>
      </c>
      <c r="R3936" s="31">
        <f>VLOOKUP(Q3936,[1]Страна!D$1:F$120,2,FALSE)</f>
        <v>0.05</v>
      </c>
      <c r="S3936" s="51" t="s">
        <v>28</v>
      </c>
      <c r="T3936" s="27" t="str">
        <f>VLOOKUP(S3936,[1]Страна!$A$2:$B$246,2,0)</f>
        <v>КИТАЙ</v>
      </c>
    </row>
    <row r="3937" spans="1:25" ht="15">
      <c r="A3937" s="41">
        <v>229600</v>
      </c>
      <c r="B3937" s="42" t="s">
        <v>5212</v>
      </c>
      <c r="C3937" s="43">
        <v>1</v>
      </c>
      <c r="D3937" s="44" t="s">
        <v>26</v>
      </c>
      <c r="E3937" s="45">
        <v>43409</v>
      </c>
      <c r="F3937" s="45">
        <v>43409</v>
      </c>
      <c r="G3937" s="46">
        <v>2170.4500000000003</v>
      </c>
      <c r="H3937" s="46">
        <v>77</v>
      </c>
      <c r="I3937" s="46">
        <v>89</v>
      </c>
      <c r="J3937" s="47">
        <v>1.014</v>
      </c>
      <c r="K3937" s="46">
        <v>77</v>
      </c>
      <c r="L3937" s="46">
        <v>89</v>
      </c>
      <c r="M3937" s="47">
        <v>1.014</v>
      </c>
      <c r="N3937" s="48" t="s">
        <v>5213</v>
      </c>
      <c r="O3937" s="49">
        <v>84</v>
      </c>
      <c r="P3937" s="49">
        <v>8418</v>
      </c>
      <c r="Q3937" s="49" t="s">
        <v>60</v>
      </c>
      <c r="R3937" s="50">
        <v>0.05</v>
      </c>
      <c r="S3937" s="51" t="s">
        <v>47</v>
      </c>
      <c r="T3937" s="27" t="str">
        <f>VLOOKUP(S3937,[1]Страна!$A$2:$B$246,2,0)</f>
        <v>РОССИЯ</v>
      </c>
      <c r="W3937" s="79"/>
      <c r="X3937" s="80"/>
      <c r="Y3937" s="80"/>
    </row>
    <row r="3938" spans="1:25">
      <c r="A3938" s="25" t="s">
        <v>5214</v>
      </c>
      <c r="B3938" s="26" t="s">
        <v>5215</v>
      </c>
      <c r="C3938" s="27">
        <v>1</v>
      </c>
      <c r="D3938" s="27" t="s">
        <v>220</v>
      </c>
      <c r="E3938" s="28">
        <v>740</v>
      </c>
      <c r="F3938" s="28">
        <v>740</v>
      </c>
      <c r="G3938" s="28"/>
      <c r="H3938" s="28">
        <f>K3938/C3938</f>
        <v>86</v>
      </c>
      <c r="I3938" s="28">
        <f>L3938/C3938</f>
        <v>96</v>
      </c>
      <c r="J3938" s="29">
        <v>0.96899999999999997</v>
      </c>
      <c r="K3938" s="28">
        <v>86</v>
      </c>
      <c r="L3938" s="28">
        <v>96</v>
      </c>
      <c r="M3938" s="29">
        <v>4.8449999999999998</v>
      </c>
      <c r="N3938" s="30"/>
      <c r="O3938" s="27">
        <v>84</v>
      </c>
      <c r="P3938" s="27">
        <v>8418</v>
      </c>
      <c r="Q3938" s="27" t="s">
        <v>60</v>
      </c>
      <c r="R3938" s="31">
        <f>VLOOKUP(Q3938,[1]Страна!D$1:F$120,2,FALSE)</f>
        <v>0.05</v>
      </c>
      <c r="S3938" s="32" t="s">
        <v>28</v>
      </c>
      <c r="T3938" s="27" t="str">
        <f>VLOOKUP(S3938,[1]Страна!$A$2:$B$246,2,0)</f>
        <v>КИТАЙ</v>
      </c>
    </row>
    <row r="3939" spans="1:25">
      <c r="A3939" s="25" t="s">
        <v>5216</v>
      </c>
      <c r="B3939" s="26" t="s">
        <v>5217</v>
      </c>
      <c r="C3939" s="27">
        <v>1</v>
      </c>
      <c r="D3939" s="27" t="s">
        <v>220</v>
      </c>
      <c r="E3939" s="28">
        <v>949</v>
      </c>
      <c r="F3939" s="28">
        <f>C3939*E3939</f>
        <v>949</v>
      </c>
      <c r="G3939" s="28"/>
      <c r="H3939" s="28">
        <v>124</v>
      </c>
      <c r="I3939" s="28">
        <v>135</v>
      </c>
      <c r="J3939" s="29">
        <v>1.4191100000000001</v>
      </c>
      <c r="K3939" s="28">
        <v>124</v>
      </c>
      <c r="L3939" s="28">
        <v>135</v>
      </c>
      <c r="M3939" s="29">
        <f>C3939*J3939</f>
        <v>1.4191100000000001</v>
      </c>
      <c r="N3939" s="30"/>
      <c r="O3939" s="27">
        <v>84</v>
      </c>
      <c r="P3939" s="27">
        <v>8418</v>
      </c>
      <c r="Q3939" s="27" t="s">
        <v>79</v>
      </c>
      <c r="R3939" s="31">
        <f>VLOOKUP(Q3939,[1]Страна!D$1:F$120,2,FALSE)</f>
        <v>0.05</v>
      </c>
      <c r="S3939" s="32" t="s">
        <v>1998</v>
      </c>
      <c r="T3939" s="27" t="e">
        <f>VLOOKUP(S3939,[1]Страна!$A$2:$B$246,2,0)</f>
        <v>#N/A</v>
      </c>
    </row>
    <row r="3940" spans="1:25">
      <c r="A3940" s="25">
        <v>212458</v>
      </c>
      <c r="B3940" s="26" t="s">
        <v>5218</v>
      </c>
      <c r="C3940" s="27">
        <v>1</v>
      </c>
      <c r="D3940" s="27" t="s">
        <v>26</v>
      </c>
      <c r="E3940" s="28">
        <v>45688</v>
      </c>
      <c r="F3940" s="28">
        <v>45688</v>
      </c>
      <c r="G3940" s="28">
        <v>2284.4</v>
      </c>
      <c r="H3940" s="28">
        <v>74</v>
      </c>
      <c r="I3940" s="28">
        <v>86</v>
      </c>
      <c r="J3940" s="29">
        <v>1.057312</v>
      </c>
      <c r="K3940" s="28">
        <v>74</v>
      </c>
      <c r="L3940" s="28">
        <v>86</v>
      </c>
      <c r="M3940" s="29">
        <f>C3940*J3940</f>
        <v>1.057312</v>
      </c>
      <c r="N3940" s="30">
        <v>6934585692630</v>
      </c>
      <c r="O3940" s="27">
        <v>84</v>
      </c>
      <c r="P3940" s="27">
        <v>8418</v>
      </c>
      <c r="Q3940" s="27" t="s">
        <v>60</v>
      </c>
      <c r="R3940" s="31">
        <f>VLOOKUP(Q3940,[1]Страна!D$1:F$120,2,FALSE)</f>
        <v>0.05</v>
      </c>
      <c r="S3940" s="32" t="s">
        <v>28</v>
      </c>
      <c r="T3940" s="27" t="str">
        <f>VLOOKUP(S3940,[1]Страна!$A$2:$B$246,2,0)</f>
        <v>КИТАЙ</v>
      </c>
      <c r="W3940" s="79"/>
      <c r="X3940" s="80"/>
      <c r="Y3940" s="80"/>
    </row>
    <row r="3941" spans="1:25">
      <c r="A3941" s="25" t="s">
        <v>5219</v>
      </c>
      <c r="B3941" s="26" t="s">
        <v>5220</v>
      </c>
      <c r="C3941" s="27"/>
      <c r="D3941" s="27"/>
      <c r="E3941" s="28"/>
      <c r="F3941" s="28"/>
      <c r="G3941" s="28"/>
      <c r="H3941" s="28">
        <v>100</v>
      </c>
      <c r="I3941" s="28">
        <v>110</v>
      </c>
      <c r="J3941" s="29">
        <v>1.2150000000000001</v>
      </c>
      <c r="K3941" s="28"/>
      <c r="L3941" s="28"/>
      <c r="M3941" s="29">
        <f>C3941*J3941</f>
        <v>0</v>
      </c>
      <c r="N3941" s="30"/>
      <c r="O3941" s="27">
        <v>84</v>
      </c>
      <c r="P3941" s="27">
        <v>8418</v>
      </c>
      <c r="Q3941" s="27" t="s">
        <v>60</v>
      </c>
      <c r="R3941" s="31">
        <f>VLOOKUP(Q3941,[1]Страна!D$1:F$120,2,FALSE)</f>
        <v>0.05</v>
      </c>
      <c r="S3941" s="32" t="s">
        <v>131</v>
      </c>
      <c r="T3941" s="27" t="str">
        <f>VLOOKUP(S3941,[1]Страна!$A$2:$B$246,2,0)</f>
        <v>КОРЕЯ</v>
      </c>
      <c r="W3941" s="79"/>
      <c r="X3941" s="80"/>
      <c r="Y3941" s="80"/>
    </row>
    <row r="3942" spans="1:25">
      <c r="A3942" s="25" t="s">
        <v>5221</v>
      </c>
      <c r="B3942" s="26" t="s">
        <v>5222</v>
      </c>
      <c r="C3942" s="27">
        <v>2</v>
      </c>
      <c r="D3942" s="27" t="s">
        <v>220</v>
      </c>
      <c r="E3942" s="28">
        <v>331</v>
      </c>
      <c r="F3942" s="28">
        <f>C3942*E3942</f>
        <v>662</v>
      </c>
      <c r="G3942" s="28"/>
      <c r="H3942" s="28">
        <v>49</v>
      </c>
      <c r="I3942" s="28">
        <v>57</v>
      </c>
      <c r="J3942" s="29">
        <v>0.87937500000000002</v>
      </c>
      <c r="K3942" s="28">
        <v>98</v>
      </c>
      <c r="L3942" s="28">
        <v>114</v>
      </c>
      <c r="M3942" s="29">
        <f>C3942*J3942</f>
        <v>1.75875</v>
      </c>
      <c r="N3942" s="30"/>
      <c r="O3942" s="27">
        <v>84</v>
      </c>
      <c r="P3942" s="27">
        <v>8418</v>
      </c>
      <c r="Q3942" s="27" t="s">
        <v>79</v>
      </c>
      <c r="R3942" s="31">
        <f>VLOOKUP(Q3942,[1]Страна!D$1:F$120,2,FALSE)</f>
        <v>0.05</v>
      </c>
      <c r="S3942" s="32" t="s">
        <v>65</v>
      </c>
      <c r="T3942" s="27" t="e">
        <f>VLOOKUP(S3942,[1]Страна!$A$2:$B$246,2,0)</f>
        <v>#N/A</v>
      </c>
      <c r="W3942" s="79"/>
      <c r="X3942" s="80"/>
      <c r="Y3942" s="80"/>
    </row>
    <row r="3943" spans="1:25">
      <c r="A3943" s="25" t="s">
        <v>5223</v>
      </c>
      <c r="B3943" s="26" t="s">
        <v>5224</v>
      </c>
      <c r="C3943" s="27">
        <v>5</v>
      </c>
      <c r="D3943" s="27" t="s">
        <v>220</v>
      </c>
      <c r="E3943" s="28">
        <v>325</v>
      </c>
      <c r="F3943" s="28">
        <f>C3943*E3943</f>
        <v>1625</v>
      </c>
      <c r="G3943" s="28"/>
      <c r="H3943" s="28">
        <v>52</v>
      </c>
      <c r="I3943" s="28">
        <v>57</v>
      </c>
      <c r="J3943" s="29">
        <v>0.87937500000000002</v>
      </c>
      <c r="K3943" s="28">
        <v>260</v>
      </c>
      <c r="L3943" s="28">
        <v>285</v>
      </c>
      <c r="M3943" s="29">
        <f>C3943*J3943</f>
        <v>4.3968749999999996</v>
      </c>
      <c r="N3943" s="30"/>
      <c r="O3943" s="27">
        <v>84</v>
      </c>
      <c r="P3943" s="27">
        <v>8418</v>
      </c>
      <c r="Q3943" s="27" t="s">
        <v>79</v>
      </c>
      <c r="R3943" s="31">
        <f>VLOOKUP(Q3943,[1]Страна!D$1:F$120,2,FALSE)</f>
        <v>0.05</v>
      </c>
      <c r="S3943" s="32" t="s">
        <v>65</v>
      </c>
      <c r="T3943" s="27" t="e">
        <f>VLOOKUP(S3943,[1]Страна!$A$2:$B$246,2,0)</f>
        <v>#N/A</v>
      </c>
      <c r="W3943" s="79"/>
      <c r="X3943" s="80"/>
      <c r="Y3943" s="80"/>
    </row>
    <row r="3944" spans="1:25">
      <c r="A3944" s="25" t="s">
        <v>5225</v>
      </c>
      <c r="B3944" s="26" t="s">
        <v>5224</v>
      </c>
      <c r="C3944" s="27">
        <v>2</v>
      </c>
      <c r="D3944" s="27" t="s">
        <v>220</v>
      </c>
      <c r="E3944" s="28">
        <v>313</v>
      </c>
      <c r="F3944" s="28">
        <v>626</v>
      </c>
      <c r="G3944" s="28"/>
      <c r="H3944" s="28">
        <f>K3944/C3944</f>
        <v>44</v>
      </c>
      <c r="I3944" s="28">
        <f>L3944/C3944</f>
        <v>51</v>
      </c>
      <c r="J3944" s="29">
        <v>0.62</v>
      </c>
      <c r="K3944" s="28">
        <v>88</v>
      </c>
      <c r="L3944" s="28">
        <v>102</v>
      </c>
      <c r="M3944" s="29">
        <v>0.62</v>
      </c>
      <c r="N3944" s="30"/>
      <c r="O3944" s="27">
        <v>84</v>
      </c>
      <c r="P3944" s="27">
        <v>8418</v>
      </c>
      <c r="Q3944" s="27" t="s">
        <v>60</v>
      </c>
      <c r="R3944" s="31">
        <f>VLOOKUP(Q3944,[1]Страна!D$1:F$120,2,FALSE)</f>
        <v>0.05</v>
      </c>
      <c r="S3944" s="32" t="s">
        <v>5226</v>
      </c>
      <c r="T3944" s="27" t="str">
        <f>VLOOKUP(S3944,[1]Страна!$A$2:$B$246,2,0)</f>
        <v>ИНДИЯ</v>
      </c>
      <c r="W3944" s="79"/>
      <c r="X3944" s="80"/>
      <c r="Y3944" s="80"/>
    </row>
    <row r="3945" spans="1:25">
      <c r="A3945" s="25" t="s">
        <v>5227</v>
      </c>
      <c r="B3945" s="26" t="s">
        <v>5228</v>
      </c>
      <c r="C3945" s="27">
        <v>1</v>
      </c>
      <c r="D3945" s="27" t="s">
        <v>26</v>
      </c>
      <c r="E3945" s="28"/>
      <c r="F3945" s="28"/>
      <c r="G3945" s="28"/>
      <c r="H3945" s="28">
        <v>70</v>
      </c>
      <c r="I3945" s="28">
        <v>81</v>
      </c>
      <c r="J3945" s="29">
        <v>0.73158000000000001</v>
      </c>
      <c r="K3945" s="28">
        <f>H3945*C3945</f>
        <v>70</v>
      </c>
      <c r="L3945" s="28">
        <f>I3945*C3945</f>
        <v>81</v>
      </c>
      <c r="M3945" s="29">
        <f>J3945*C3945</f>
        <v>0.73158000000000001</v>
      </c>
      <c r="N3945" s="30"/>
      <c r="O3945" s="27">
        <v>84</v>
      </c>
      <c r="P3945" s="27">
        <v>8418</v>
      </c>
      <c r="Q3945" s="27" t="s">
        <v>60</v>
      </c>
      <c r="R3945" s="31">
        <f>VLOOKUP(Q3945,[1]Страна!D$1:F$120,2,FALSE)</f>
        <v>0.05</v>
      </c>
      <c r="S3945" s="32" t="s">
        <v>65</v>
      </c>
      <c r="T3945" s="27" t="e">
        <f>VLOOKUP(S3945,[1]Страна!$A$2:$B$246,2,0)</f>
        <v>#N/A</v>
      </c>
      <c r="W3945" s="79"/>
      <c r="X3945" s="80"/>
      <c r="Y3945" s="80"/>
    </row>
    <row r="3946" spans="1:25">
      <c r="A3946" s="25" t="s">
        <v>5229</v>
      </c>
      <c r="B3946" s="26" t="s">
        <v>5228</v>
      </c>
      <c r="C3946" s="27">
        <v>1</v>
      </c>
      <c r="D3946" s="27" t="s">
        <v>220</v>
      </c>
      <c r="E3946" s="28">
        <v>455</v>
      </c>
      <c r="F3946" s="28">
        <v>455</v>
      </c>
      <c r="G3946" s="28"/>
      <c r="H3946" s="28">
        <f>K3946/C3946</f>
        <v>73</v>
      </c>
      <c r="I3946" s="28">
        <f>L3946/C3946</f>
        <v>81</v>
      </c>
      <c r="J3946" s="29">
        <v>0.90187499999999998</v>
      </c>
      <c r="K3946" s="28">
        <v>73</v>
      </c>
      <c r="L3946" s="28">
        <v>81</v>
      </c>
      <c r="M3946" s="29">
        <v>0.90187499999999998</v>
      </c>
      <c r="N3946" s="30"/>
      <c r="O3946" s="27">
        <v>84</v>
      </c>
      <c r="P3946" s="27">
        <v>8418</v>
      </c>
      <c r="Q3946" s="27" t="s">
        <v>60</v>
      </c>
      <c r="R3946" s="31">
        <f>VLOOKUP(Q3946,[1]Страна!D$1:F$120,2,FALSE)</f>
        <v>0.05</v>
      </c>
      <c r="S3946" s="32" t="s">
        <v>5226</v>
      </c>
      <c r="T3946" s="27" t="str">
        <f>VLOOKUP(S3946,[1]Страна!$A$2:$B$246,2,0)</f>
        <v>ИНДИЯ</v>
      </c>
      <c r="W3946" s="79"/>
      <c r="X3946" s="80"/>
      <c r="Y3946" s="80"/>
    </row>
    <row r="3947" spans="1:25">
      <c r="A3947" s="25" t="s">
        <v>5230</v>
      </c>
      <c r="B3947" s="26" t="s">
        <v>5231</v>
      </c>
      <c r="C3947" s="27">
        <v>1</v>
      </c>
      <c r="D3947" s="27" t="s">
        <v>26</v>
      </c>
      <c r="E3947" s="28"/>
      <c r="F3947" s="28"/>
      <c r="G3947" s="28"/>
      <c r="H3947" s="28">
        <v>70</v>
      </c>
      <c r="I3947" s="28">
        <v>81</v>
      </c>
      <c r="J3947" s="29">
        <v>0.73158000000000001</v>
      </c>
      <c r="K3947" s="28">
        <f>H3947*C3947</f>
        <v>70</v>
      </c>
      <c r="L3947" s="28">
        <f>I3947*C3947</f>
        <v>81</v>
      </c>
      <c r="M3947" s="29">
        <f>J3947*C3947</f>
        <v>0.73158000000000001</v>
      </c>
      <c r="N3947" s="30"/>
      <c r="O3947" s="27">
        <v>84</v>
      </c>
      <c r="P3947" s="27">
        <v>8418</v>
      </c>
      <c r="Q3947" s="27" t="s">
        <v>60</v>
      </c>
      <c r="R3947" s="31">
        <f>VLOOKUP(Q3947,[1]Страна!D$1:F$120,2,FALSE)</f>
        <v>0.05</v>
      </c>
      <c r="S3947" s="32" t="s">
        <v>65</v>
      </c>
      <c r="T3947" s="27" t="e">
        <f>VLOOKUP(S3947,[1]Страна!$A$2:$B$246,2,0)</f>
        <v>#N/A</v>
      </c>
      <c r="W3947" s="79"/>
      <c r="X3947" s="80"/>
      <c r="Y3947" s="80"/>
    </row>
    <row r="3948" spans="1:25">
      <c r="A3948" s="25" t="s">
        <v>5232</v>
      </c>
      <c r="B3948" s="26" t="s">
        <v>5231</v>
      </c>
      <c r="C3948" s="27">
        <v>1</v>
      </c>
      <c r="D3948" s="27" t="s">
        <v>220</v>
      </c>
      <c r="E3948" s="28">
        <v>450</v>
      </c>
      <c r="F3948" s="28">
        <v>450</v>
      </c>
      <c r="G3948" s="28"/>
      <c r="H3948" s="28">
        <f>K3948/C3948</f>
        <v>73</v>
      </c>
      <c r="I3948" s="28">
        <f>L3948/C3948</f>
        <v>81</v>
      </c>
      <c r="J3948" s="29">
        <v>0.90187499999999998</v>
      </c>
      <c r="K3948" s="28">
        <v>73</v>
      </c>
      <c r="L3948" s="28">
        <v>81</v>
      </c>
      <c r="M3948" s="29">
        <v>0.90187499999999998</v>
      </c>
      <c r="N3948" s="30"/>
      <c r="O3948" s="27">
        <v>84</v>
      </c>
      <c r="P3948" s="27">
        <v>8418</v>
      </c>
      <c r="Q3948" s="27" t="s">
        <v>60</v>
      </c>
      <c r="R3948" s="31">
        <f>VLOOKUP(Q3948,[1]Страна!D$1:F$120,2,FALSE)</f>
        <v>0.05</v>
      </c>
      <c r="S3948" s="32" t="s">
        <v>5226</v>
      </c>
      <c r="T3948" s="27" t="str">
        <f>VLOOKUP(S3948,[1]Страна!$A$2:$B$246,2,0)</f>
        <v>ИНДИЯ</v>
      </c>
      <c r="W3948" s="79"/>
      <c r="X3948" s="80"/>
      <c r="Y3948" s="80"/>
    </row>
    <row r="3949" spans="1:25">
      <c r="A3949" s="25" t="s">
        <v>5233</v>
      </c>
      <c r="B3949" s="26" t="s">
        <v>5234</v>
      </c>
      <c r="C3949" s="27">
        <v>1</v>
      </c>
      <c r="D3949" s="27" t="s">
        <v>220</v>
      </c>
      <c r="E3949" s="28">
        <v>481</v>
      </c>
      <c r="F3949" s="28">
        <v>481</v>
      </c>
      <c r="G3949" s="28"/>
      <c r="H3949" s="28">
        <f>K3949/C3949</f>
        <v>73</v>
      </c>
      <c r="I3949" s="28">
        <f>L3949/C3949</f>
        <v>81</v>
      </c>
      <c r="J3949" s="29">
        <v>0.88004499999999997</v>
      </c>
      <c r="K3949" s="28">
        <v>73</v>
      </c>
      <c r="L3949" s="28">
        <v>81</v>
      </c>
      <c r="M3949" s="29">
        <v>8.8004499999999997</v>
      </c>
      <c r="N3949" s="30"/>
      <c r="O3949" s="27">
        <v>84</v>
      </c>
      <c r="P3949" s="27">
        <v>8418</v>
      </c>
      <c r="Q3949" s="27" t="s">
        <v>60</v>
      </c>
      <c r="R3949" s="31">
        <f>VLOOKUP(Q3949,[1]Страна!D$1:F$120,2,FALSE)</f>
        <v>0.05</v>
      </c>
      <c r="S3949" s="32" t="s">
        <v>5226</v>
      </c>
      <c r="T3949" s="27" t="str">
        <f>VLOOKUP(S3949,[1]Страна!$A$2:$B$246,2,0)</f>
        <v>ИНДИЯ</v>
      </c>
      <c r="W3949" s="79"/>
      <c r="X3949" s="80"/>
      <c r="Y3949" s="80"/>
    </row>
    <row r="3950" spans="1:25">
      <c r="A3950" s="25" t="s">
        <v>5235</v>
      </c>
      <c r="B3950" s="26" t="s">
        <v>5236</v>
      </c>
      <c r="C3950" s="27">
        <v>10</v>
      </c>
      <c r="D3950" s="27" t="s">
        <v>220</v>
      </c>
      <c r="E3950" s="28">
        <v>488</v>
      </c>
      <c r="F3950" s="28">
        <f>C3950*E3950</f>
        <v>4880</v>
      </c>
      <c r="G3950" s="28"/>
      <c r="H3950" s="28">
        <v>72.2</v>
      </c>
      <c r="I3950" s="28">
        <v>81</v>
      </c>
      <c r="J3950" s="29">
        <v>1.032</v>
      </c>
      <c r="K3950" s="28">
        <v>722</v>
      </c>
      <c r="L3950" s="28">
        <v>810</v>
      </c>
      <c r="M3950" s="29">
        <f>C3950*J3950</f>
        <v>10.32</v>
      </c>
      <c r="N3950" s="30"/>
      <c r="O3950" s="27">
        <v>84</v>
      </c>
      <c r="P3950" s="27">
        <v>8418</v>
      </c>
      <c r="Q3950" s="27" t="s">
        <v>79</v>
      </c>
      <c r="R3950" s="31">
        <f>VLOOKUP(Q3950,[1]Страна!D$1:F$120,2,FALSE)</f>
        <v>0.05</v>
      </c>
      <c r="S3950" s="32" t="s">
        <v>65</v>
      </c>
      <c r="T3950" s="27" t="e">
        <f>VLOOKUP(S3950,[1]Страна!$A$2:$B$246,2,0)</f>
        <v>#N/A</v>
      </c>
      <c r="W3950" s="79"/>
      <c r="X3950" s="80"/>
      <c r="Y3950" s="80"/>
    </row>
    <row r="3951" spans="1:25">
      <c r="A3951" s="25" t="s">
        <v>5237</v>
      </c>
      <c r="B3951" s="26" t="s">
        <v>5236</v>
      </c>
      <c r="C3951" s="27">
        <v>1</v>
      </c>
      <c r="D3951" s="27" t="s">
        <v>220</v>
      </c>
      <c r="E3951" s="28">
        <v>488</v>
      </c>
      <c r="F3951" s="28">
        <v>488</v>
      </c>
      <c r="G3951" s="28"/>
      <c r="H3951" s="28">
        <f>K3951/C3951</f>
        <v>73</v>
      </c>
      <c r="I3951" s="28">
        <f>L3951/C3951</f>
        <v>81</v>
      </c>
      <c r="J3951" s="29">
        <v>0.88004499999999997</v>
      </c>
      <c r="K3951" s="28">
        <v>73</v>
      </c>
      <c r="L3951" s="28">
        <v>81</v>
      </c>
      <c r="M3951" s="29">
        <v>17.600899999999999</v>
      </c>
      <c r="N3951" s="30"/>
      <c r="O3951" s="27">
        <v>84</v>
      </c>
      <c r="P3951" s="27">
        <v>8418</v>
      </c>
      <c r="Q3951" s="27" t="s">
        <v>60</v>
      </c>
      <c r="R3951" s="31">
        <f>VLOOKUP(Q3951,[1]Страна!D$1:F$120,2,FALSE)</f>
        <v>0.05</v>
      </c>
      <c r="S3951" s="32" t="s">
        <v>5226</v>
      </c>
      <c r="T3951" s="27" t="str">
        <f>VLOOKUP(S3951,[1]Страна!$A$2:$B$246,2,0)</f>
        <v>ИНДИЯ</v>
      </c>
      <c r="W3951" s="79"/>
      <c r="X3951" s="80"/>
      <c r="Y3951" s="80"/>
    </row>
    <row r="3952" spans="1:25" ht="15">
      <c r="A3952" s="25" t="s">
        <v>5238</v>
      </c>
      <c r="B3952" s="26" t="s">
        <v>5239</v>
      </c>
      <c r="C3952" s="27">
        <v>2</v>
      </c>
      <c r="D3952" s="27" t="s">
        <v>220</v>
      </c>
      <c r="E3952" s="28">
        <v>531</v>
      </c>
      <c r="F3952" s="28">
        <v>1062</v>
      </c>
      <c r="G3952" s="84"/>
      <c r="H3952" s="84">
        <f>K3952/C3952</f>
        <v>85</v>
      </c>
      <c r="I3952" s="84">
        <f>L3952/C3952</f>
        <v>95</v>
      </c>
      <c r="J3952" s="85"/>
      <c r="K3952" s="84">
        <v>170</v>
      </c>
      <c r="L3952" s="84">
        <v>190</v>
      </c>
      <c r="M3952" s="85"/>
      <c r="N3952" s="86"/>
      <c r="O3952" s="87">
        <v>84</v>
      </c>
      <c r="P3952" s="87">
        <v>8418</v>
      </c>
      <c r="Q3952" s="87" t="s">
        <v>60</v>
      </c>
      <c r="R3952" s="31">
        <f>VLOOKUP(Q3952,[1]Страна!D$1:F$120,2,FALSE)</f>
        <v>0.05</v>
      </c>
      <c r="S3952" s="32" t="s">
        <v>5226</v>
      </c>
      <c r="T3952" s="27" t="str">
        <f>VLOOKUP(S3952,[1]Страна!$A$2:$B$246,2,0)</f>
        <v>ИНДИЯ</v>
      </c>
      <c r="W3952" s="79"/>
      <c r="X3952" s="80"/>
      <c r="Y3952" s="80"/>
    </row>
    <row r="3953" spans="1:25" ht="15">
      <c r="A3953" s="25" t="s">
        <v>5240</v>
      </c>
      <c r="B3953" s="26" t="s">
        <v>5241</v>
      </c>
      <c r="C3953" s="27">
        <v>1</v>
      </c>
      <c r="D3953" s="27" t="s">
        <v>220</v>
      </c>
      <c r="E3953" s="28">
        <v>527</v>
      </c>
      <c r="F3953" s="28">
        <v>527</v>
      </c>
      <c r="G3953" s="28"/>
      <c r="H3953" s="84">
        <f>K3953/C3953</f>
        <v>85</v>
      </c>
      <c r="I3953" s="84">
        <f>L3953/C3953</f>
        <v>95</v>
      </c>
      <c r="J3953" s="29"/>
      <c r="K3953" s="28">
        <v>85</v>
      </c>
      <c r="L3953" s="28">
        <v>95</v>
      </c>
      <c r="M3953" s="29"/>
      <c r="N3953" s="30"/>
      <c r="O3953" s="49">
        <v>84</v>
      </c>
      <c r="P3953" s="49">
        <v>8418</v>
      </c>
      <c r="Q3953" s="49" t="s">
        <v>60</v>
      </c>
      <c r="R3953" s="31">
        <f>VLOOKUP(Q3953,[1]Страна!D$1:F$120,2,FALSE)</f>
        <v>0.05</v>
      </c>
      <c r="S3953" s="32" t="s">
        <v>5226</v>
      </c>
      <c r="T3953" s="27" t="str">
        <f>VLOOKUP(S3953,[1]Страна!$A$2:$B$246,2,0)</f>
        <v>ИНДИЯ</v>
      </c>
      <c r="W3953" s="79"/>
      <c r="X3953" s="80"/>
      <c r="Y3953" s="80"/>
    </row>
    <row r="3954" spans="1:25">
      <c r="A3954" s="25" t="s">
        <v>5242</v>
      </c>
      <c r="B3954" s="26" t="s">
        <v>5243</v>
      </c>
      <c r="C3954" s="27"/>
      <c r="D3954" s="27"/>
      <c r="E3954" s="28"/>
      <c r="F3954" s="28"/>
      <c r="G3954" s="28"/>
      <c r="H3954" s="84">
        <v>47</v>
      </c>
      <c r="I3954" s="84">
        <v>52</v>
      </c>
      <c r="J3954" s="29">
        <v>1.0249200000000001</v>
      </c>
      <c r="K3954" s="28"/>
      <c r="L3954" s="28"/>
      <c r="M3954" s="29">
        <f>C3954*J3954</f>
        <v>0</v>
      </c>
      <c r="N3954" s="30"/>
      <c r="O3954" s="27">
        <v>84</v>
      </c>
      <c r="P3954" s="27">
        <v>8418</v>
      </c>
      <c r="Q3954" s="27" t="s">
        <v>79</v>
      </c>
      <c r="R3954" s="31">
        <f>VLOOKUP(Q3954,[1]Страна!D$1:F$120,2,FALSE)</f>
        <v>0.05</v>
      </c>
      <c r="S3954" s="32" t="s">
        <v>39</v>
      </c>
      <c r="T3954" s="27" t="str">
        <f>VLOOKUP(S3954,[1]Страна!$A$2:$B$246,2,0)</f>
        <v>ИНДОНЕЗИЯ</v>
      </c>
    </row>
    <row r="3955" spans="1:25">
      <c r="A3955" s="25" t="s">
        <v>5244</v>
      </c>
      <c r="B3955" s="26" t="s">
        <v>5245</v>
      </c>
      <c r="C3955" s="27"/>
      <c r="D3955" s="27"/>
      <c r="E3955" s="28"/>
      <c r="F3955" s="28"/>
      <c r="G3955" s="28"/>
      <c r="H3955" s="84">
        <v>50</v>
      </c>
      <c r="I3955" s="84">
        <v>55</v>
      </c>
      <c r="J3955" s="29">
        <v>1.0249200000000001</v>
      </c>
      <c r="K3955" s="28"/>
      <c r="L3955" s="28"/>
      <c r="M3955" s="29">
        <f>C3955*J3955</f>
        <v>0</v>
      </c>
      <c r="N3955" s="30"/>
      <c r="O3955" s="27">
        <v>84</v>
      </c>
      <c r="P3955" s="27">
        <v>8418</v>
      </c>
      <c r="Q3955" s="27" t="s">
        <v>79</v>
      </c>
      <c r="R3955" s="31">
        <f>VLOOKUP(Q3955,[1]Страна!D$1:F$120,2,FALSE)</f>
        <v>0.05</v>
      </c>
      <c r="S3955" s="32" t="s">
        <v>39</v>
      </c>
      <c r="T3955" s="27" t="str">
        <f>VLOOKUP(S3955,[1]Страна!$A$2:$B$246,2,0)</f>
        <v>ИНДОНЕЗИЯ</v>
      </c>
    </row>
    <row r="3956" spans="1:25">
      <c r="A3956" s="25" t="s">
        <v>5246</v>
      </c>
      <c r="B3956" s="26" t="s">
        <v>5247</v>
      </c>
      <c r="C3956" s="27">
        <v>1</v>
      </c>
      <c r="D3956" s="27" t="s">
        <v>26</v>
      </c>
      <c r="E3956" s="28"/>
      <c r="F3956" s="28"/>
      <c r="G3956" s="28"/>
      <c r="H3956" s="84">
        <v>56</v>
      </c>
      <c r="I3956" s="84">
        <v>64</v>
      </c>
      <c r="J3956" s="29">
        <v>1.0249200000000001</v>
      </c>
      <c r="K3956" s="28">
        <f>H3956*C3956</f>
        <v>56</v>
      </c>
      <c r="L3956" s="28">
        <f>I3956*C3956</f>
        <v>64</v>
      </c>
      <c r="M3956" s="29">
        <f>J3956*C3956</f>
        <v>1.0249200000000001</v>
      </c>
      <c r="N3956" s="30"/>
      <c r="O3956" s="27">
        <v>84</v>
      </c>
      <c r="P3956" s="27">
        <v>8418</v>
      </c>
      <c r="Q3956" s="27" t="s">
        <v>60</v>
      </c>
      <c r="R3956" s="31">
        <f>VLOOKUP(Q3956,[1]Страна!D$1:F$120,2,FALSE)</f>
        <v>0.05</v>
      </c>
      <c r="S3956" s="32" t="s">
        <v>39</v>
      </c>
      <c r="T3956" s="27" t="str">
        <f>VLOOKUP(S3956,[1]Страна!$A$2:$B$246,2,0)</f>
        <v>ИНДОНЕЗИЯ</v>
      </c>
      <c r="W3956" s="79"/>
      <c r="X3956" s="80"/>
      <c r="Y3956" s="80"/>
    </row>
    <row r="3957" spans="1:25">
      <c r="A3957" s="25" t="s">
        <v>5248</v>
      </c>
      <c r="B3957" s="26" t="s">
        <v>5247</v>
      </c>
      <c r="C3957" s="27">
        <v>1</v>
      </c>
      <c r="D3957" s="27" t="s">
        <v>220</v>
      </c>
      <c r="E3957" s="28">
        <v>648</v>
      </c>
      <c r="F3957" s="28">
        <v>648</v>
      </c>
      <c r="G3957" s="28"/>
      <c r="H3957" s="84">
        <f>K3957/C3957</f>
        <v>81</v>
      </c>
      <c r="I3957" s="84">
        <f>L3957/C3957</f>
        <v>87</v>
      </c>
      <c r="J3957" s="29">
        <v>1.1950000000000001</v>
      </c>
      <c r="K3957" s="28">
        <v>81</v>
      </c>
      <c r="L3957" s="28">
        <v>87</v>
      </c>
      <c r="M3957" s="29">
        <v>5.9750000000000005</v>
      </c>
      <c r="N3957" s="30"/>
      <c r="O3957" s="27">
        <v>84</v>
      </c>
      <c r="P3957" s="27">
        <v>8418</v>
      </c>
      <c r="Q3957" s="27" t="s">
        <v>60</v>
      </c>
      <c r="R3957" s="31">
        <f>VLOOKUP(Q3957,[1]Страна!D$1:F$120,2,FALSE)</f>
        <v>0.05</v>
      </c>
      <c r="S3957" s="32" t="s">
        <v>39</v>
      </c>
      <c r="T3957" s="27" t="str">
        <f>VLOOKUP(S3957,[1]Страна!$A$2:$B$246,2,0)</f>
        <v>ИНДОНЕЗИЯ</v>
      </c>
      <c r="W3957" s="79"/>
      <c r="X3957" s="80"/>
      <c r="Y3957" s="80"/>
    </row>
    <row r="3958" spans="1:25">
      <c r="A3958" s="25" t="s">
        <v>5249</v>
      </c>
      <c r="B3958" s="26" t="s">
        <v>5250</v>
      </c>
      <c r="C3958" s="27">
        <v>1</v>
      </c>
      <c r="D3958" s="27" t="s">
        <v>26</v>
      </c>
      <c r="E3958" s="28"/>
      <c r="F3958" s="28"/>
      <c r="G3958" s="28"/>
      <c r="H3958" s="28">
        <v>56</v>
      </c>
      <c r="I3958" s="28">
        <v>64</v>
      </c>
      <c r="J3958" s="29">
        <v>1.0249200000000001</v>
      </c>
      <c r="K3958" s="28">
        <f>H3958*C3958</f>
        <v>56</v>
      </c>
      <c r="L3958" s="28">
        <f>I3958*C3958</f>
        <v>64</v>
      </c>
      <c r="M3958" s="29">
        <f>J3958*C3958</f>
        <v>1.0249200000000001</v>
      </c>
      <c r="N3958" s="30"/>
      <c r="O3958" s="88">
        <v>84</v>
      </c>
      <c r="P3958" s="27">
        <v>8418</v>
      </c>
      <c r="Q3958" s="27" t="s">
        <v>60</v>
      </c>
      <c r="R3958" s="31">
        <f>VLOOKUP(Q3958,[1]Страна!D$1:F$120,2,FALSE)</f>
        <v>0.05</v>
      </c>
      <c r="S3958" s="32" t="s">
        <v>39</v>
      </c>
      <c r="T3958" s="27" t="str">
        <f>VLOOKUP(S3958,[1]Страна!$A$2:$B$246,2,0)</f>
        <v>ИНДОНЕЗИЯ</v>
      </c>
      <c r="W3958" s="79"/>
      <c r="X3958" s="80"/>
      <c r="Y3958" s="80"/>
    </row>
    <row r="3959" spans="1:25">
      <c r="A3959" s="25" t="s">
        <v>5251</v>
      </c>
      <c r="B3959" s="26" t="s">
        <v>5250</v>
      </c>
      <c r="C3959" s="27">
        <v>1</v>
      </c>
      <c r="D3959" s="27" t="s">
        <v>220</v>
      </c>
      <c r="E3959" s="28">
        <v>666</v>
      </c>
      <c r="F3959" s="28">
        <v>666</v>
      </c>
      <c r="G3959" s="28"/>
      <c r="H3959" s="28">
        <f>K3959/C3959</f>
        <v>81</v>
      </c>
      <c r="I3959" s="28">
        <f>L3959/C3959</f>
        <v>87</v>
      </c>
      <c r="J3959" s="29">
        <v>1.1950000000000001</v>
      </c>
      <c r="K3959" s="28">
        <v>81</v>
      </c>
      <c r="L3959" s="28">
        <v>87</v>
      </c>
      <c r="M3959" s="29">
        <v>5.9750000000000005</v>
      </c>
      <c r="N3959" s="30"/>
      <c r="O3959" s="27">
        <v>84</v>
      </c>
      <c r="P3959" s="27">
        <v>8418</v>
      </c>
      <c r="Q3959" s="27" t="s">
        <v>60</v>
      </c>
      <c r="R3959" s="31">
        <f>VLOOKUP(Q3959,[1]Страна!D$1:F$120,2,FALSE)</f>
        <v>0.05</v>
      </c>
      <c r="S3959" s="32" t="s">
        <v>39</v>
      </c>
      <c r="T3959" s="27" t="str">
        <f>VLOOKUP(S3959,[1]Страна!$A$2:$B$246,2,0)</f>
        <v>ИНДОНЕЗИЯ</v>
      </c>
      <c r="W3959" s="79"/>
      <c r="X3959" s="80"/>
      <c r="Y3959" s="80"/>
    </row>
    <row r="3960" spans="1:25">
      <c r="A3960" s="25" t="s">
        <v>5252</v>
      </c>
      <c r="B3960" s="26" t="s">
        <v>5253</v>
      </c>
      <c r="C3960" s="27"/>
      <c r="D3960" s="27"/>
      <c r="E3960" s="28"/>
      <c r="F3960" s="28"/>
      <c r="G3960" s="28"/>
      <c r="H3960" s="28">
        <v>83</v>
      </c>
      <c r="I3960" s="28">
        <v>93</v>
      </c>
      <c r="J3960" s="29">
        <v>1.0249200000000001</v>
      </c>
      <c r="K3960" s="28"/>
      <c r="L3960" s="28"/>
      <c r="M3960" s="29">
        <f>C3960*J3960</f>
        <v>0</v>
      </c>
      <c r="N3960" s="30"/>
      <c r="O3960" s="88">
        <v>84</v>
      </c>
      <c r="P3960" s="27">
        <v>8418</v>
      </c>
      <c r="Q3960" s="27" t="s">
        <v>60</v>
      </c>
      <c r="R3960" s="31">
        <f>VLOOKUP(Q3960,[1]Страна!D$1:F$120,2,FALSE)</f>
        <v>0.05</v>
      </c>
      <c r="S3960" s="32" t="s">
        <v>39</v>
      </c>
      <c r="T3960" s="27" t="str">
        <f>VLOOKUP(S3960,[1]Страна!$A$2:$B$246,2,0)</f>
        <v>ИНДОНЕЗИЯ</v>
      </c>
      <c r="W3960" s="79"/>
      <c r="X3960" s="80"/>
      <c r="Y3960" s="80"/>
    </row>
    <row r="3961" spans="1:25">
      <c r="A3961" s="25" t="s">
        <v>5254</v>
      </c>
      <c r="B3961" s="26" t="s">
        <v>5255</v>
      </c>
      <c r="C3961" s="27"/>
      <c r="D3961" s="27"/>
      <c r="E3961" s="28"/>
      <c r="F3961" s="28"/>
      <c r="G3961" s="28"/>
      <c r="H3961" s="28">
        <v>83</v>
      </c>
      <c r="I3961" s="28">
        <v>93</v>
      </c>
      <c r="J3961" s="29">
        <v>1.0249200000000001</v>
      </c>
      <c r="K3961" s="28"/>
      <c r="L3961" s="28"/>
      <c r="M3961" s="29">
        <f>C3961*J3961</f>
        <v>0</v>
      </c>
      <c r="N3961" s="30"/>
      <c r="O3961" s="88">
        <v>84</v>
      </c>
      <c r="P3961" s="27">
        <v>8418</v>
      </c>
      <c r="Q3961" s="27" t="s">
        <v>60</v>
      </c>
      <c r="R3961" s="31">
        <f>VLOOKUP(Q3961,[1]Страна!D$1:F$120,2,FALSE)</f>
        <v>0.05</v>
      </c>
      <c r="S3961" s="32" t="s">
        <v>39</v>
      </c>
      <c r="T3961" s="27" t="str">
        <f>VLOOKUP(S3961,[1]Страна!$A$2:$B$246,2,0)</f>
        <v>ИНДОНЕЗИЯ</v>
      </c>
      <c r="W3961" s="79"/>
      <c r="X3961" s="80"/>
      <c r="Y3961" s="80"/>
    </row>
    <row r="3962" spans="1:25">
      <c r="A3962" s="25" t="s">
        <v>5256</v>
      </c>
      <c r="B3962" s="26" t="s">
        <v>5257</v>
      </c>
      <c r="C3962" s="27"/>
      <c r="D3962" s="27"/>
      <c r="E3962" s="28"/>
      <c r="F3962" s="28"/>
      <c r="G3962" s="28"/>
      <c r="H3962" s="28">
        <v>88.5</v>
      </c>
      <c r="I3962" s="28">
        <v>101</v>
      </c>
      <c r="J3962" s="29">
        <v>1.1954480000000001</v>
      </c>
      <c r="K3962" s="28"/>
      <c r="L3962" s="28"/>
      <c r="M3962" s="29">
        <f>C3962*J3962</f>
        <v>0</v>
      </c>
      <c r="N3962" s="30"/>
      <c r="O3962" s="88">
        <v>84</v>
      </c>
      <c r="P3962" s="27">
        <v>8418</v>
      </c>
      <c r="Q3962" s="27" t="s">
        <v>60</v>
      </c>
      <c r="R3962" s="31">
        <f>VLOOKUP(Q3962,[1]Страна!D$1:F$120,2,FALSE)</f>
        <v>0.05</v>
      </c>
      <c r="S3962" s="32" t="s">
        <v>28</v>
      </c>
      <c r="T3962" s="27" t="str">
        <f>VLOOKUP(S3962,[1]Страна!$A$2:$B$246,2,0)</f>
        <v>КИТАЙ</v>
      </c>
      <c r="W3962" s="79"/>
      <c r="X3962" s="80"/>
      <c r="Y3962" s="80"/>
    </row>
    <row r="3963" spans="1:25">
      <c r="A3963" s="25">
        <v>230226</v>
      </c>
      <c r="B3963" s="26" t="s">
        <v>5258</v>
      </c>
      <c r="C3963" s="27">
        <v>1</v>
      </c>
      <c r="D3963" s="27" t="s">
        <v>26</v>
      </c>
      <c r="E3963" s="28">
        <v>39043</v>
      </c>
      <c r="F3963" s="28">
        <v>39043</v>
      </c>
      <c r="G3963" s="28">
        <v>780.86</v>
      </c>
      <c r="H3963" s="28">
        <v>82</v>
      </c>
      <c r="I3963" s="28">
        <v>85</v>
      </c>
      <c r="J3963" s="29">
        <v>0.92400000000000004</v>
      </c>
      <c r="K3963" s="28">
        <v>82</v>
      </c>
      <c r="L3963" s="28">
        <v>85</v>
      </c>
      <c r="M3963" s="29">
        <f>C3963*J3963</f>
        <v>0.92400000000000004</v>
      </c>
      <c r="N3963" s="30">
        <v>0</v>
      </c>
      <c r="O3963" s="27">
        <v>84</v>
      </c>
      <c r="P3963" s="27">
        <v>8418</v>
      </c>
      <c r="Q3963" s="27" t="s">
        <v>60</v>
      </c>
      <c r="R3963" s="31">
        <f>VLOOKUP(Q3963,[1]Страна!D$1:F$120,2,FALSE)</f>
        <v>0.05</v>
      </c>
      <c r="S3963" s="27" t="s">
        <v>540</v>
      </c>
      <c r="T3963" s="27" t="str">
        <f>VLOOKUP(S3963,[1]Страна!$A$2:$B$246,2,0)</f>
        <v>ПОЛЬША</v>
      </c>
      <c r="W3963" s="79"/>
      <c r="X3963" s="80"/>
      <c r="Y3963" s="80"/>
    </row>
    <row r="3964" spans="1:25">
      <c r="A3964" s="25">
        <v>238604</v>
      </c>
      <c r="B3964" s="26" t="s">
        <v>5259</v>
      </c>
      <c r="C3964" s="27">
        <v>1</v>
      </c>
      <c r="D3964" s="27" t="s">
        <v>26</v>
      </c>
      <c r="E3964" s="28">
        <v>34264</v>
      </c>
      <c r="F3964" s="28">
        <v>34264</v>
      </c>
      <c r="G3964" s="28">
        <v>1713.2</v>
      </c>
      <c r="H3964" s="28">
        <v>83</v>
      </c>
      <c r="I3964" s="28">
        <v>85</v>
      </c>
      <c r="J3964" s="29">
        <v>0.996</v>
      </c>
      <c r="K3964" s="28">
        <v>83</v>
      </c>
      <c r="L3964" s="28">
        <v>85</v>
      </c>
      <c r="M3964" s="29">
        <v>0.996</v>
      </c>
      <c r="N3964" s="30" t="s">
        <v>5260</v>
      </c>
      <c r="O3964" s="27">
        <v>84</v>
      </c>
      <c r="P3964" s="27">
        <v>8418</v>
      </c>
      <c r="Q3964" s="27" t="s">
        <v>60</v>
      </c>
      <c r="R3964" s="31">
        <f>VLOOKUP(Q3964,[1]Страна!D$1:F$120,2,FALSE)</f>
        <v>0.05</v>
      </c>
      <c r="S3964" s="27" t="s">
        <v>540</v>
      </c>
      <c r="T3964" s="27" t="str">
        <f>VLOOKUP(S3964,[1]Страна!$A$2:$B$246,2,0)</f>
        <v>ПОЛЬША</v>
      </c>
      <c r="W3964" s="79"/>
      <c r="X3964" s="80"/>
      <c r="Y3964" s="80"/>
    </row>
    <row r="3965" spans="1:25">
      <c r="A3965" s="25">
        <v>38767</v>
      </c>
      <c r="B3965" s="26" t="s">
        <v>5261</v>
      </c>
      <c r="C3965" s="27">
        <v>1</v>
      </c>
      <c r="D3965" s="27" t="s">
        <v>26</v>
      </c>
      <c r="E3965" s="28">
        <v>64421</v>
      </c>
      <c r="F3965" s="28">
        <v>64421</v>
      </c>
      <c r="G3965" s="28">
        <v>3221.05</v>
      </c>
      <c r="H3965" s="28">
        <v>104</v>
      </c>
      <c r="I3965" s="28">
        <v>110</v>
      </c>
      <c r="J3965" s="29">
        <v>1.4106240000000001</v>
      </c>
      <c r="K3965" s="28">
        <v>104</v>
      </c>
      <c r="L3965" s="28">
        <v>110</v>
      </c>
      <c r="M3965" s="29">
        <f>C3965*J3965</f>
        <v>1.4106240000000001</v>
      </c>
      <c r="N3965" s="30">
        <v>6934585680651</v>
      </c>
      <c r="O3965" s="27">
        <v>84</v>
      </c>
      <c r="P3965" s="27">
        <v>8418</v>
      </c>
      <c r="Q3965" s="27" t="s">
        <v>60</v>
      </c>
      <c r="R3965" s="31">
        <f>VLOOKUP(Q3965,[1]Страна!D$1:F$120,2,FALSE)</f>
        <v>0.05</v>
      </c>
      <c r="S3965" s="27" t="s">
        <v>131</v>
      </c>
      <c r="T3965" s="27" t="str">
        <f>VLOOKUP(S3965,[1]Страна!$A$2:$B$246,2,0)</f>
        <v>КОРЕЯ</v>
      </c>
      <c r="W3965" s="79"/>
      <c r="X3965" s="80"/>
      <c r="Y3965" s="80"/>
    </row>
    <row r="3966" spans="1:25">
      <c r="A3966" s="25">
        <v>217056</v>
      </c>
      <c r="B3966" s="26" t="s">
        <v>5262</v>
      </c>
      <c r="C3966" s="27">
        <v>1</v>
      </c>
      <c r="D3966" s="27" t="s">
        <v>26</v>
      </c>
      <c r="E3966" s="28">
        <v>9474</v>
      </c>
      <c r="F3966" s="28">
        <v>9474</v>
      </c>
      <c r="G3966" s="28">
        <v>473.70000000000005</v>
      </c>
      <c r="H3966" s="28">
        <v>34</v>
      </c>
      <c r="I3966" s="28">
        <v>39</v>
      </c>
      <c r="J3966" s="29">
        <v>0.41</v>
      </c>
      <c r="K3966" s="28">
        <v>34</v>
      </c>
      <c r="L3966" s="28">
        <v>39</v>
      </c>
      <c r="M3966" s="29">
        <f>C3966*J3966</f>
        <v>0.41</v>
      </c>
      <c r="N3966" s="30">
        <v>0</v>
      </c>
      <c r="O3966" s="27">
        <v>84</v>
      </c>
      <c r="P3966" s="27">
        <v>8418</v>
      </c>
      <c r="Q3966" s="27" t="s">
        <v>79</v>
      </c>
      <c r="R3966" s="31">
        <f>VLOOKUP(Q3966,[1]Страна!D$1:F$120,2,FALSE)</f>
        <v>0.05</v>
      </c>
      <c r="S3966" s="27" t="s">
        <v>28</v>
      </c>
      <c r="T3966" s="27" t="str">
        <f>VLOOKUP(S3966,[1]Страна!$A$2:$B$246,2,0)</f>
        <v>КИТАЙ</v>
      </c>
      <c r="W3966" s="79"/>
      <c r="X3966" s="80"/>
      <c r="Y3966" s="80"/>
    </row>
    <row r="3967" spans="1:25">
      <c r="A3967" s="25">
        <v>215367</v>
      </c>
      <c r="B3967" s="26" t="s">
        <v>5263</v>
      </c>
      <c r="C3967" s="27">
        <v>1</v>
      </c>
      <c r="D3967" s="27" t="s">
        <v>26</v>
      </c>
      <c r="E3967" s="28">
        <v>11832</v>
      </c>
      <c r="F3967" s="28">
        <v>11832</v>
      </c>
      <c r="G3967" s="28">
        <v>591.6</v>
      </c>
      <c r="H3967" s="28">
        <v>40</v>
      </c>
      <c r="I3967" s="28">
        <v>47</v>
      </c>
      <c r="J3967" s="29">
        <v>0.54833200000000004</v>
      </c>
      <c r="K3967" s="28">
        <v>40</v>
      </c>
      <c r="L3967" s="28">
        <v>47</v>
      </c>
      <c r="M3967" s="29">
        <f>C3967*J3967</f>
        <v>0.54833200000000004</v>
      </c>
      <c r="N3967" s="30">
        <v>4680013314255</v>
      </c>
      <c r="O3967" s="27">
        <v>84</v>
      </c>
      <c r="P3967" s="27">
        <v>8418</v>
      </c>
      <c r="Q3967" s="27" t="s">
        <v>79</v>
      </c>
      <c r="R3967" s="31">
        <f>VLOOKUP(Q3967,[1]Страна!D$1:F$120,2,FALSE)</f>
        <v>0.05</v>
      </c>
      <c r="S3967" s="27" t="s">
        <v>28</v>
      </c>
      <c r="T3967" s="27" t="str">
        <f>VLOOKUP(S3967,[1]Страна!$A$2:$B$246,2,0)</f>
        <v>КИТАЙ</v>
      </c>
      <c r="W3967" s="79"/>
      <c r="X3967" s="80"/>
      <c r="Y3967" s="80"/>
    </row>
    <row r="3968" spans="1:25">
      <c r="A3968" s="25">
        <v>213143</v>
      </c>
      <c r="B3968" s="26" t="s">
        <v>5264</v>
      </c>
      <c r="C3968" s="27">
        <v>12</v>
      </c>
      <c r="D3968" s="27" t="s">
        <v>26</v>
      </c>
      <c r="E3968" s="28">
        <v>4939</v>
      </c>
      <c r="F3968" s="28">
        <v>59268</v>
      </c>
      <c r="G3968" s="28">
        <v>2963.4</v>
      </c>
      <c r="H3968" s="28">
        <v>15</v>
      </c>
      <c r="I3968" s="28">
        <v>16.7</v>
      </c>
      <c r="J3968" s="29">
        <v>0.1173</v>
      </c>
      <c r="K3968" s="28">
        <v>180</v>
      </c>
      <c r="L3968" s="28">
        <v>200.39999999999998</v>
      </c>
      <c r="M3968" s="29">
        <f>C3968*J3968</f>
        <v>1.4076</v>
      </c>
      <c r="N3968" s="30">
        <v>4680013314231</v>
      </c>
      <c r="O3968" s="27">
        <v>84</v>
      </c>
      <c r="P3968" s="27">
        <v>8418</v>
      </c>
      <c r="Q3968" s="27" t="s">
        <v>4854</v>
      </c>
      <c r="R3968" s="31">
        <f>VLOOKUP(Q3968,[1]Страна!D$1:F$120,2,FALSE)</f>
        <v>0.05</v>
      </c>
      <c r="S3968" s="27" t="s">
        <v>28</v>
      </c>
      <c r="T3968" s="27" t="str">
        <f>VLOOKUP(S3968,[1]Страна!$A$2:$B$246,2,0)</f>
        <v>КИТАЙ</v>
      </c>
      <c r="W3968" s="79"/>
      <c r="X3968" s="80"/>
      <c r="Y3968" s="80"/>
    </row>
    <row r="3969" spans="1:25">
      <c r="A3969" s="25">
        <v>175578</v>
      </c>
      <c r="B3969" s="26" t="s">
        <v>5265</v>
      </c>
      <c r="C3969" s="27">
        <v>1</v>
      </c>
      <c r="D3969" s="27" t="s">
        <v>26</v>
      </c>
      <c r="E3969" s="28">
        <v>7642</v>
      </c>
      <c r="F3969" s="28">
        <v>7642</v>
      </c>
      <c r="G3969" s="28">
        <v>382.1</v>
      </c>
      <c r="H3969" s="28">
        <v>24</v>
      </c>
      <c r="I3969" s="28">
        <v>27</v>
      </c>
      <c r="J3969" s="29">
        <v>0.20444999999999999</v>
      </c>
      <c r="K3969" s="28">
        <v>24</v>
      </c>
      <c r="L3969" s="28">
        <v>27</v>
      </c>
      <c r="M3969" s="29">
        <f>C3969*J3969</f>
        <v>0.20444999999999999</v>
      </c>
      <c r="N3969" s="30">
        <v>4680013312992</v>
      </c>
      <c r="O3969" s="27">
        <v>84</v>
      </c>
      <c r="P3969" s="27">
        <v>8418</v>
      </c>
      <c r="Q3969" s="27" t="s">
        <v>4854</v>
      </c>
      <c r="R3969" s="31">
        <f>VLOOKUP(Q3969,[1]Страна!D$1:F$120,2,FALSE)</f>
        <v>0.05</v>
      </c>
      <c r="S3969" s="27" t="s">
        <v>28</v>
      </c>
      <c r="T3969" s="27" t="str">
        <f>VLOOKUP(S3969,[1]Страна!$A$2:$B$246,2,0)</f>
        <v>КИТАЙ</v>
      </c>
      <c r="W3969" s="79"/>
      <c r="X3969" s="80"/>
      <c r="Y3969" s="80"/>
    </row>
    <row r="3970" spans="1:25">
      <c r="A3970" s="25">
        <v>167023</v>
      </c>
      <c r="B3970" s="26" t="s">
        <v>5266</v>
      </c>
      <c r="C3970" s="27">
        <v>1</v>
      </c>
      <c r="D3970" s="27" t="s">
        <v>26</v>
      </c>
      <c r="E3970" s="28">
        <v>11773</v>
      </c>
      <c r="F3970" s="28">
        <v>11773</v>
      </c>
      <c r="G3970" s="28">
        <v>235.46</v>
      </c>
      <c r="H3970" s="28">
        <v>53</v>
      </c>
      <c r="I3970" s="28">
        <v>57.5</v>
      </c>
      <c r="J3970" s="29">
        <v>0.70857599999999998</v>
      </c>
      <c r="K3970" s="28">
        <v>53</v>
      </c>
      <c r="L3970" s="28">
        <v>57.5</v>
      </c>
      <c r="M3970" s="29">
        <v>0.70857599999999998</v>
      </c>
      <c r="N3970" s="30">
        <v>4823056928113</v>
      </c>
      <c r="O3970" s="27">
        <v>84</v>
      </c>
      <c r="P3970" s="27">
        <v>8418</v>
      </c>
      <c r="Q3970" s="27" t="s">
        <v>79</v>
      </c>
      <c r="R3970" s="31">
        <f>VLOOKUP(Q3970,[1]Страна!D$1:F$120,2,FALSE)</f>
        <v>0.05</v>
      </c>
      <c r="S3970" s="27" t="s">
        <v>1966</v>
      </c>
      <c r="T3970" s="27" t="str">
        <f>VLOOKUP(S3970,[1]Страна!$A$2:$B$246,2,0)</f>
        <v xml:space="preserve">УКРАИНА </v>
      </c>
      <c r="W3970" s="79"/>
      <c r="X3970" s="80"/>
      <c r="Y3970" s="80"/>
    </row>
    <row r="3971" spans="1:25">
      <c r="A3971" s="25">
        <v>39166</v>
      </c>
      <c r="B3971" s="26" t="s">
        <v>5267</v>
      </c>
      <c r="C3971" s="27">
        <v>1</v>
      </c>
      <c r="D3971" s="27" t="s">
        <v>26</v>
      </c>
      <c r="E3971" s="28">
        <v>5950</v>
      </c>
      <c r="F3971" s="28">
        <v>5950</v>
      </c>
      <c r="G3971" s="28">
        <v>297.5</v>
      </c>
      <c r="H3971" s="28">
        <v>26.1</v>
      </c>
      <c r="I3971" s="28">
        <v>29</v>
      </c>
      <c r="J3971" s="29">
        <v>0.321552</v>
      </c>
      <c r="K3971" s="28">
        <v>26.1</v>
      </c>
      <c r="L3971" s="28">
        <v>29</v>
      </c>
      <c r="M3971" s="29">
        <f t="shared" ref="M3971:M3998" si="275">C3971*J3971</f>
        <v>0.321552</v>
      </c>
      <c r="N3971" s="30">
        <v>4823056927642</v>
      </c>
      <c r="O3971" s="27">
        <v>84</v>
      </c>
      <c r="P3971" s="27">
        <v>8418</v>
      </c>
      <c r="Q3971" s="27" t="s">
        <v>4854</v>
      </c>
      <c r="R3971" s="31">
        <f>VLOOKUP(Q3971,[1]Страна!D$1:F$120,2,FALSE)</f>
        <v>0.05</v>
      </c>
      <c r="S3971" s="27" t="s">
        <v>1966</v>
      </c>
      <c r="T3971" s="27" t="str">
        <f>VLOOKUP(S3971,[1]Страна!$A$2:$B$246,2,0)</f>
        <v xml:space="preserve">УКРАИНА </v>
      </c>
      <c r="W3971" s="79"/>
      <c r="X3971" s="80"/>
      <c r="Y3971" s="80"/>
    </row>
    <row r="3972" spans="1:25">
      <c r="A3972" s="25">
        <v>222570</v>
      </c>
      <c r="B3972" s="26" t="s">
        <v>5268</v>
      </c>
      <c r="C3972" s="27">
        <v>1</v>
      </c>
      <c r="D3972" s="27" t="s">
        <v>26</v>
      </c>
      <c r="E3972" s="28">
        <v>19984</v>
      </c>
      <c r="F3972" s="28">
        <v>19984</v>
      </c>
      <c r="G3972" s="28">
        <v>999.2</v>
      </c>
      <c r="H3972" s="28">
        <v>73</v>
      </c>
      <c r="I3972" s="28">
        <v>76</v>
      </c>
      <c r="J3972" s="29">
        <v>0.83248500000000003</v>
      </c>
      <c r="K3972" s="28">
        <v>73</v>
      </c>
      <c r="L3972" s="28">
        <v>76</v>
      </c>
      <c r="M3972" s="29">
        <f t="shared" si="275"/>
        <v>0.83248500000000003</v>
      </c>
      <c r="N3972" s="30">
        <v>0</v>
      </c>
      <c r="O3972" s="27">
        <v>84</v>
      </c>
      <c r="P3972" s="27">
        <v>8418</v>
      </c>
      <c r="Q3972" s="27" t="s">
        <v>79</v>
      </c>
      <c r="R3972" s="31">
        <f>VLOOKUP(Q3972,[1]Страна!D$1:F$120,2,FALSE)</f>
        <v>0.05</v>
      </c>
      <c r="S3972" s="27" t="s">
        <v>47</v>
      </c>
      <c r="T3972" s="27" t="str">
        <f>VLOOKUP(S3972,[1]Страна!$A$2:$B$246,2,0)</f>
        <v>РОССИЯ</v>
      </c>
      <c r="W3972" s="79"/>
      <c r="X3972" s="80"/>
      <c r="Y3972" s="80"/>
    </row>
    <row r="3973" spans="1:25">
      <c r="A3973" s="25">
        <v>202114</v>
      </c>
      <c r="B3973" s="26" t="s">
        <v>5269</v>
      </c>
      <c r="C3973" s="27">
        <v>1</v>
      </c>
      <c r="D3973" s="27" t="s">
        <v>1009</v>
      </c>
      <c r="E3973" s="28">
        <v>20210</v>
      </c>
      <c r="F3973" s="28">
        <v>20210</v>
      </c>
      <c r="G3973" s="28">
        <v>1010.5</v>
      </c>
      <c r="H3973" s="28">
        <v>77.5</v>
      </c>
      <c r="I3973" s="28">
        <v>80</v>
      </c>
      <c r="J3973" s="29">
        <v>0.94184999999999997</v>
      </c>
      <c r="K3973" s="28">
        <v>77.5</v>
      </c>
      <c r="L3973" s="28">
        <v>80</v>
      </c>
      <c r="M3973" s="29">
        <f t="shared" si="275"/>
        <v>0.94184999999999997</v>
      </c>
      <c r="N3973" s="30">
        <v>4600805041473</v>
      </c>
      <c r="O3973" s="27">
        <v>84</v>
      </c>
      <c r="P3973" s="27">
        <v>8418</v>
      </c>
      <c r="Q3973" s="27" t="s">
        <v>60</v>
      </c>
      <c r="R3973" s="31">
        <f>VLOOKUP(Q3973,[1]Страна!D$1:F$120,2,FALSE)</f>
        <v>0.05</v>
      </c>
      <c r="S3973" s="27" t="s">
        <v>47</v>
      </c>
      <c r="T3973" s="27" t="str">
        <f>VLOOKUP(S3973,[1]Страна!$A$2:$B$246,2,0)</f>
        <v>РОССИЯ</v>
      </c>
      <c r="W3973" s="79"/>
      <c r="X3973" s="80"/>
      <c r="Y3973" s="80"/>
    </row>
    <row r="3974" spans="1:25">
      <c r="A3974" s="25">
        <v>206261</v>
      </c>
      <c r="B3974" s="26" t="s">
        <v>5270</v>
      </c>
      <c r="C3974" s="27">
        <v>1</v>
      </c>
      <c r="D3974" s="27" t="s">
        <v>26</v>
      </c>
      <c r="E3974" s="28">
        <v>20712</v>
      </c>
      <c r="F3974" s="28">
        <v>20712</v>
      </c>
      <c r="G3974" s="28">
        <v>1035.6000000000001</v>
      </c>
      <c r="H3974" s="28">
        <v>77.5</v>
      </c>
      <c r="I3974" s="28">
        <v>80</v>
      </c>
      <c r="J3974" s="29">
        <v>0.89964</v>
      </c>
      <c r="K3974" s="28">
        <v>77.5</v>
      </c>
      <c r="L3974" s="28">
        <v>80</v>
      </c>
      <c r="M3974" s="29">
        <f t="shared" si="275"/>
        <v>0.89964</v>
      </c>
      <c r="N3974" s="30">
        <v>4600805041442</v>
      </c>
      <c r="O3974" s="27">
        <v>84</v>
      </c>
      <c r="P3974" s="27">
        <v>8418</v>
      </c>
      <c r="Q3974" s="27" t="s">
        <v>60</v>
      </c>
      <c r="R3974" s="31">
        <f>VLOOKUP(Q3974,[1]Страна!D$1:F$120,2,FALSE)</f>
        <v>0.05</v>
      </c>
      <c r="S3974" s="27" t="s">
        <v>47</v>
      </c>
      <c r="T3974" s="27" t="str">
        <f>VLOOKUP(S3974,[1]Страна!$A$2:$B$246,2,0)</f>
        <v>РОССИЯ</v>
      </c>
      <c r="W3974" s="79"/>
      <c r="X3974" s="80"/>
      <c r="Y3974" s="80"/>
    </row>
    <row r="3975" spans="1:25">
      <c r="A3975" s="25">
        <v>202112</v>
      </c>
      <c r="B3975" s="26" t="s">
        <v>5271</v>
      </c>
      <c r="C3975" s="27">
        <v>2</v>
      </c>
      <c r="D3975" s="27" t="s">
        <v>1009</v>
      </c>
      <c r="E3975" s="28">
        <v>20644</v>
      </c>
      <c r="F3975" s="28">
        <v>41288</v>
      </c>
      <c r="G3975" s="28">
        <v>2064.4</v>
      </c>
      <c r="H3975" s="28">
        <v>77.5</v>
      </c>
      <c r="I3975" s="28">
        <v>80</v>
      </c>
      <c r="J3975" s="29">
        <v>0.94184999999999997</v>
      </c>
      <c r="K3975" s="28">
        <v>155</v>
      </c>
      <c r="L3975" s="28">
        <v>160</v>
      </c>
      <c r="M3975" s="29">
        <f t="shared" si="275"/>
        <v>1.8836999999999999</v>
      </c>
      <c r="N3975" s="30">
        <v>4600805041459</v>
      </c>
      <c r="O3975" s="27">
        <v>84</v>
      </c>
      <c r="P3975" s="27">
        <v>8418</v>
      </c>
      <c r="Q3975" s="27" t="s">
        <v>60</v>
      </c>
      <c r="R3975" s="31">
        <f>VLOOKUP(Q3975,[1]Страна!D$1:F$120,2,FALSE)</f>
        <v>0.05</v>
      </c>
      <c r="S3975" s="27" t="s">
        <v>47</v>
      </c>
      <c r="T3975" s="27" t="str">
        <f>VLOOKUP(S3975,[1]Страна!$A$2:$B$246,2,0)</f>
        <v>РОССИЯ</v>
      </c>
      <c r="W3975" s="79"/>
      <c r="X3975" s="80"/>
      <c r="Y3975" s="80"/>
    </row>
    <row r="3976" spans="1:25">
      <c r="A3976" s="25">
        <v>208288</v>
      </c>
      <c r="B3976" s="26" t="s">
        <v>5272</v>
      </c>
      <c r="C3976" s="27">
        <v>1</v>
      </c>
      <c r="D3976" s="27" t="s">
        <v>26</v>
      </c>
      <c r="E3976" s="28">
        <v>20971</v>
      </c>
      <c r="F3976" s="28">
        <v>20971</v>
      </c>
      <c r="G3976" s="28">
        <v>1048.55</v>
      </c>
      <c r="H3976" s="28">
        <v>77</v>
      </c>
      <c r="I3976" s="28">
        <v>82</v>
      </c>
      <c r="J3976" s="29">
        <v>0.90969599999999995</v>
      </c>
      <c r="K3976" s="28">
        <v>77</v>
      </c>
      <c r="L3976" s="28">
        <v>82</v>
      </c>
      <c r="M3976" s="29">
        <f t="shared" si="275"/>
        <v>0.90969599999999995</v>
      </c>
      <c r="N3976" s="30">
        <v>4600805041480</v>
      </c>
      <c r="O3976" s="27">
        <v>84</v>
      </c>
      <c r="P3976" s="27">
        <v>8418</v>
      </c>
      <c r="Q3976" s="27" t="s">
        <v>60</v>
      </c>
      <c r="R3976" s="31">
        <f>VLOOKUP(Q3976,[1]Страна!D$1:F$120,2,FALSE)</f>
        <v>0.05</v>
      </c>
      <c r="S3976" s="27" t="s">
        <v>47</v>
      </c>
      <c r="T3976" s="27" t="str">
        <f>VLOOKUP(S3976,[1]Страна!$A$2:$B$246,2,0)</f>
        <v>РОССИЯ</v>
      </c>
      <c r="W3976" s="79"/>
      <c r="X3976" s="80"/>
      <c r="Y3976" s="80"/>
    </row>
    <row r="3977" spans="1:25">
      <c r="A3977" s="25">
        <v>166994</v>
      </c>
      <c r="B3977" s="26" t="s">
        <v>5273</v>
      </c>
      <c r="C3977" s="27">
        <v>1</v>
      </c>
      <c r="D3977" s="27" t="s">
        <v>26</v>
      </c>
      <c r="E3977" s="28">
        <v>22219</v>
      </c>
      <c r="F3977" s="28">
        <v>22219</v>
      </c>
      <c r="G3977" s="28">
        <v>1110.95</v>
      </c>
      <c r="H3977" s="28">
        <v>77.5</v>
      </c>
      <c r="I3977" s="28">
        <v>80</v>
      </c>
      <c r="J3977" s="29">
        <v>0.94079999999999997</v>
      </c>
      <c r="K3977" s="28">
        <v>77.5</v>
      </c>
      <c r="L3977" s="28">
        <v>80</v>
      </c>
      <c r="M3977" s="29">
        <f t="shared" si="275"/>
        <v>0.94079999999999997</v>
      </c>
      <c r="N3977" s="30">
        <v>4600805041466</v>
      </c>
      <c r="O3977" s="27">
        <v>84</v>
      </c>
      <c r="P3977" s="27">
        <v>8418</v>
      </c>
      <c r="Q3977" s="27" t="s">
        <v>60</v>
      </c>
      <c r="R3977" s="31">
        <f>VLOOKUP(Q3977,[1]Страна!D$1:F$120,2,FALSE)</f>
        <v>0.05</v>
      </c>
      <c r="S3977" s="27" t="s">
        <v>47</v>
      </c>
      <c r="T3977" s="27" t="str">
        <f>VLOOKUP(S3977,[1]Страна!$A$2:$B$246,2,0)</f>
        <v>РОССИЯ</v>
      </c>
      <c r="W3977" s="79"/>
      <c r="X3977" s="80"/>
      <c r="Y3977" s="80"/>
    </row>
    <row r="3978" spans="1:25">
      <c r="A3978" s="25">
        <v>126370</v>
      </c>
      <c r="B3978" s="26" t="s">
        <v>5274</v>
      </c>
      <c r="C3978" s="27">
        <v>1</v>
      </c>
      <c r="D3978" s="27" t="s">
        <v>26</v>
      </c>
      <c r="E3978" s="28">
        <v>19732</v>
      </c>
      <c r="F3978" s="28">
        <v>19732</v>
      </c>
      <c r="G3978" s="28">
        <v>986.6</v>
      </c>
      <c r="H3978" s="28">
        <v>77</v>
      </c>
      <c r="I3978" s="28">
        <v>82</v>
      </c>
      <c r="J3978" s="29">
        <v>0.91391999999999995</v>
      </c>
      <c r="K3978" s="28">
        <v>77</v>
      </c>
      <c r="L3978" s="28">
        <v>82</v>
      </c>
      <c r="M3978" s="29">
        <f t="shared" si="275"/>
        <v>0.91391999999999995</v>
      </c>
      <c r="N3978" s="30">
        <v>4600805041503</v>
      </c>
      <c r="O3978" s="27">
        <v>84</v>
      </c>
      <c r="P3978" s="27">
        <v>8418</v>
      </c>
      <c r="Q3978" s="27" t="s">
        <v>60</v>
      </c>
      <c r="R3978" s="31">
        <f>VLOOKUP(Q3978,[1]Страна!D$1:F$120,2,FALSE)</f>
        <v>0.05</v>
      </c>
      <c r="S3978" s="27" t="s">
        <v>47</v>
      </c>
      <c r="T3978" s="27" t="str">
        <f>VLOOKUP(S3978,[1]Страна!$A$2:$B$246,2,0)</f>
        <v>РОССИЯ</v>
      </c>
      <c r="W3978" s="79"/>
      <c r="X3978" s="80"/>
      <c r="Y3978" s="80"/>
    </row>
    <row r="3979" spans="1:25">
      <c r="A3979" s="25">
        <v>127942</v>
      </c>
      <c r="B3979" s="26" t="s">
        <v>5275</v>
      </c>
      <c r="C3979" s="27">
        <v>1</v>
      </c>
      <c r="D3979" s="27" t="s">
        <v>26</v>
      </c>
      <c r="E3979" s="28">
        <v>20065</v>
      </c>
      <c r="F3979" s="28">
        <v>20065</v>
      </c>
      <c r="G3979" s="28">
        <v>1003.25</v>
      </c>
      <c r="H3979" s="28">
        <v>79</v>
      </c>
      <c r="I3979" s="28">
        <v>82</v>
      </c>
      <c r="J3979" s="29">
        <v>0.94184999999999997</v>
      </c>
      <c r="K3979" s="28">
        <v>79</v>
      </c>
      <c r="L3979" s="28">
        <v>82</v>
      </c>
      <c r="M3979" s="29">
        <f t="shared" si="275"/>
        <v>0.94184999999999997</v>
      </c>
      <c r="N3979" s="30">
        <v>4600805041497</v>
      </c>
      <c r="O3979" s="27">
        <v>84</v>
      </c>
      <c r="P3979" s="27">
        <v>8418</v>
      </c>
      <c r="Q3979" s="27" t="s">
        <v>60</v>
      </c>
      <c r="R3979" s="31">
        <f>VLOOKUP(Q3979,[1]Страна!D$1:F$120,2,FALSE)</f>
        <v>0.05</v>
      </c>
      <c r="S3979" s="27" t="s">
        <v>47</v>
      </c>
      <c r="T3979" s="27" t="str">
        <f>VLOOKUP(S3979,[1]Страна!$A$2:$B$246,2,0)</f>
        <v>РОССИЯ</v>
      </c>
      <c r="W3979" s="79"/>
      <c r="X3979" s="80"/>
      <c r="Y3979" s="80"/>
    </row>
    <row r="3980" spans="1:25">
      <c r="A3980" s="25">
        <v>103190</v>
      </c>
      <c r="B3980" s="26" t="s">
        <v>5276</v>
      </c>
      <c r="C3980" s="27">
        <v>1</v>
      </c>
      <c r="D3980" s="27" t="s">
        <v>26</v>
      </c>
      <c r="E3980" s="28">
        <v>20910</v>
      </c>
      <c r="F3980" s="28">
        <v>20910</v>
      </c>
      <c r="G3980" s="28">
        <v>1045.5</v>
      </c>
      <c r="H3980" s="28">
        <v>77.5</v>
      </c>
      <c r="I3980" s="28">
        <v>83</v>
      </c>
      <c r="J3980" s="29">
        <v>0.132165</v>
      </c>
      <c r="K3980" s="28">
        <v>77.5</v>
      </c>
      <c r="L3980" s="28">
        <v>83</v>
      </c>
      <c r="M3980" s="29">
        <f t="shared" si="275"/>
        <v>0.132165</v>
      </c>
      <c r="N3980" s="30">
        <v>4600805041527</v>
      </c>
      <c r="O3980" s="27">
        <v>84</v>
      </c>
      <c r="P3980" s="27">
        <v>8418</v>
      </c>
      <c r="Q3980" s="27" t="s">
        <v>60</v>
      </c>
      <c r="R3980" s="31">
        <f>VLOOKUP(Q3980,[1]Страна!D$1:F$120,2,FALSE)</f>
        <v>0.05</v>
      </c>
      <c r="S3980" s="27" t="s">
        <v>47</v>
      </c>
      <c r="T3980" s="27" t="str">
        <f>VLOOKUP(S3980,[1]Страна!$A$2:$B$246,2,0)</f>
        <v>РОССИЯ</v>
      </c>
      <c r="W3980" s="79"/>
      <c r="X3980" s="80"/>
      <c r="Y3980" s="80"/>
    </row>
    <row r="3981" spans="1:25">
      <c r="A3981" s="25">
        <v>74052</v>
      </c>
      <c r="B3981" s="26" t="s">
        <v>5277</v>
      </c>
      <c r="C3981" s="27">
        <v>1</v>
      </c>
      <c r="D3981" s="27" t="s">
        <v>1009</v>
      </c>
      <c r="E3981" s="28">
        <v>19125</v>
      </c>
      <c r="F3981" s="28">
        <v>19125</v>
      </c>
      <c r="G3981" s="28">
        <v>956.25</v>
      </c>
      <c r="H3981" s="28">
        <v>77.5</v>
      </c>
      <c r="I3981" s="28">
        <v>80</v>
      </c>
      <c r="J3981" s="29">
        <v>0.95550000000000002</v>
      </c>
      <c r="K3981" s="28">
        <v>77.5</v>
      </c>
      <c r="L3981" s="28">
        <v>80</v>
      </c>
      <c r="M3981" s="29">
        <f t="shared" si="275"/>
        <v>0.95550000000000002</v>
      </c>
      <c r="N3981" s="30">
        <v>548</v>
      </c>
      <c r="O3981" s="27">
        <v>84</v>
      </c>
      <c r="P3981" s="27">
        <v>8418</v>
      </c>
      <c r="Q3981" s="27" t="s">
        <v>60</v>
      </c>
      <c r="R3981" s="31">
        <f>VLOOKUP(Q3981,[1]Страна!D$1:F$120,2,FALSE)</f>
        <v>0.05</v>
      </c>
      <c r="S3981" s="27" t="s">
        <v>47</v>
      </c>
      <c r="T3981" s="27" t="str">
        <f>VLOOKUP(S3981,[1]Страна!$A$2:$B$246,2,0)</f>
        <v>РОССИЯ</v>
      </c>
      <c r="W3981" s="79"/>
      <c r="X3981" s="80"/>
      <c r="Y3981" s="80"/>
    </row>
    <row r="3982" spans="1:25">
      <c r="A3982" s="25">
        <v>110221</v>
      </c>
      <c r="B3982" s="26" t="s">
        <v>5278</v>
      </c>
      <c r="C3982" s="27">
        <v>1</v>
      </c>
      <c r="D3982" s="27" t="s">
        <v>26</v>
      </c>
      <c r="E3982" s="28">
        <v>17357</v>
      </c>
      <c r="F3982" s="28">
        <v>17357</v>
      </c>
      <c r="G3982" s="28">
        <v>867.85</v>
      </c>
      <c r="H3982" s="28">
        <v>67.5</v>
      </c>
      <c r="I3982" s="28">
        <v>69</v>
      </c>
      <c r="J3982" s="29">
        <v>0.82158299999999995</v>
      </c>
      <c r="K3982" s="28">
        <v>67.5</v>
      </c>
      <c r="L3982" s="28">
        <v>69</v>
      </c>
      <c r="M3982" s="29">
        <f t="shared" si="275"/>
        <v>0.82158299999999995</v>
      </c>
      <c r="N3982" s="30">
        <v>4600805034673</v>
      </c>
      <c r="O3982" s="27">
        <v>84</v>
      </c>
      <c r="P3982" s="27">
        <v>8418</v>
      </c>
      <c r="Q3982" s="27" t="s">
        <v>79</v>
      </c>
      <c r="R3982" s="31">
        <f>VLOOKUP(Q3982,[1]Страна!D$1:F$120,2,FALSE)</f>
        <v>0.05</v>
      </c>
      <c r="S3982" s="27" t="s">
        <v>47</v>
      </c>
      <c r="T3982" s="27" t="str">
        <f>VLOOKUP(S3982,[1]Страна!$A$2:$B$246,2,0)</f>
        <v>РОССИЯ</v>
      </c>
      <c r="W3982" s="79"/>
      <c r="X3982" s="80"/>
      <c r="Y3982" s="80"/>
    </row>
    <row r="3983" spans="1:25">
      <c r="A3983" s="25">
        <v>61057</v>
      </c>
      <c r="B3983" s="26" t="s">
        <v>5279</v>
      </c>
      <c r="C3983" s="27">
        <v>1</v>
      </c>
      <c r="D3983" s="27" t="s">
        <v>26</v>
      </c>
      <c r="E3983" s="28">
        <v>16652</v>
      </c>
      <c r="F3983" s="28">
        <v>16652</v>
      </c>
      <c r="G3983" s="28">
        <v>832.6</v>
      </c>
      <c r="H3983" s="28">
        <v>63</v>
      </c>
      <c r="I3983" s="28">
        <v>70</v>
      </c>
      <c r="J3983" s="29">
        <v>0.82252800000000004</v>
      </c>
      <c r="K3983" s="28">
        <v>63</v>
      </c>
      <c r="L3983" s="28">
        <v>70</v>
      </c>
      <c r="M3983" s="29">
        <f t="shared" si="275"/>
        <v>0.82252800000000004</v>
      </c>
      <c r="N3983" s="30">
        <v>4600805034048</v>
      </c>
      <c r="O3983" s="27">
        <v>84</v>
      </c>
      <c r="P3983" s="27">
        <v>8418</v>
      </c>
      <c r="Q3983" s="27" t="s">
        <v>79</v>
      </c>
      <c r="R3983" s="31">
        <f>VLOOKUP(Q3983,[1]Страна!D$1:F$120,2,FALSE)</f>
        <v>0.05</v>
      </c>
      <c r="S3983" s="27" t="s">
        <v>47</v>
      </c>
      <c r="T3983" s="27" t="str">
        <f>VLOOKUP(S3983,[1]Страна!$A$2:$B$246,2,0)</f>
        <v>РОССИЯ</v>
      </c>
      <c r="W3983" s="79"/>
      <c r="X3983" s="80"/>
      <c r="Y3983" s="80"/>
    </row>
    <row r="3984" spans="1:25">
      <c r="A3984" s="25">
        <v>210405</v>
      </c>
      <c r="B3984" s="26" t="s">
        <v>5280</v>
      </c>
      <c r="C3984" s="27">
        <v>1</v>
      </c>
      <c r="D3984" s="27" t="s">
        <v>26</v>
      </c>
      <c r="E3984" s="28">
        <v>17663</v>
      </c>
      <c r="F3984" s="28">
        <v>17663</v>
      </c>
      <c r="G3984" s="28">
        <v>883.15000000000009</v>
      </c>
      <c r="H3984" s="28">
        <v>77.5</v>
      </c>
      <c r="I3984" s="28">
        <v>82</v>
      </c>
      <c r="J3984" s="29">
        <v>0.80256000000000005</v>
      </c>
      <c r="K3984" s="28">
        <v>77.5</v>
      </c>
      <c r="L3984" s="28">
        <v>82</v>
      </c>
      <c r="M3984" s="29">
        <f t="shared" si="275"/>
        <v>0.80256000000000005</v>
      </c>
      <c r="N3984" s="30">
        <v>4600805034857</v>
      </c>
      <c r="O3984" s="27">
        <v>84</v>
      </c>
      <c r="P3984" s="27">
        <v>8418</v>
      </c>
      <c r="Q3984" s="27" t="s">
        <v>79</v>
      </c>
      <c r="R3984" s="31">
        <f>VLOOKUP(Q3984,[1]Страна!D$1:F$120,2,FALSE)</f>
        <v>0.05</v>
      </c>
      <c r="S3984" s="27" t="s">
        <v>47</v>
      </c>
      <c r="T3984" s="27" t="str">
        <f>VLOOKUP(S3984,[1]Страна!$A$2:$B$246,2,0)</f>
        <v>РОССИЯ</v>
      </c>
      <c r="W3984" s="79"/>
      <c r="X3984" s="80"/>
      <c r="Y3984" s="80"/>
    </row>
    <row r="3985" spans="1:25">
      <c r="A3985" s="25">
        <v>209433</v>
      </c>
      <c r="B3985" s="26" t="s">
        <v>5281</v>
      </c>
      <c r="C3985" s="27">
        <v>1</v>
      </c>
      <c r="D3985" s="27" t="s">
        <v>1009</v>
      </c>
      <c r="E3985" s="28">
        <v>16751</v>
      </c>
      <c r="F3985" s="28">
        <v>16751</v>
      </c>
      <c r="G3985" s="28">
        <v>837.55000000000007</v>
      </c>
      <c r="H3985" s="28">
        <v>67.5</v>
      </c>
      <c r="I3985" s="28">
        <v>69</v>
      </c>
      <c r="J3985" s="29">
        <v>0.83460000000000001</v>
      </c>
      <c r="K3985" s="28">
        <v>67.5</v>
      </c>
      <c r="L3985" s="28">
        <v>69</v>
      </c>
      <c r="M3985" s="29">
        <f t="shared" si="275"/>
        <v>0.83460000000000001</v>
      </c>
      <c r="N3985" s="30">
        <v>4600805034796</v>
      </c>
      <c r="O3985" s="27">
        <v>84</v>
      </c>
      <c r="P3985" s="27">
        <v>8418</v>
      </c>
      <c r="Q3985" s="27" t="s">
        <v>79</v>
      </c>
      <c r="R3985" s="31">
        <f>VLOOKUP(Q3985,[1]Страна!D$1:F$120,2,FALSE)</f>
        <v>0.05</v>
      </c>
      <c r="S3985" s="27" t="s">
        <v>47</v>
      </c>
      <c r="T3985" s="27" t="str">
        <f>VLOOKUP(S3985,[1]Страна!$A$2:$B$246,2,0)</f>
        <v>РОССИЯ</v>
      </c>
      <c r="W3985" s="79"/>
      <c r="X3985" s="80"/>
      <c r="Y3985" s="80"/>
    </row>
    <row r="3986" spans="1:25">
      <c r="A3986" s="25">
        <v>127842</v>
      </c>
      <c r="B3986" s="26" t="s">
        <v>5282</v>
      </c>
      <c r="C3986" s="27">
        <v>3</v>
      </c>
      <c r="D3986" s="27" t="s">
        <v>1009</v>
      </c>
      <c r="E3986" s="28">
        <v>17772</v>
      </c>
      <c r="F3986" s="28">
        <v>53316</v>
      </c>
      <c r="G3986" s="28">
        <v>2665.8</v>
      </c>
      <c r="H3986" s="28">
        <v>82</v>
      </c>
      <c r="I3986" s="28">
        <v>83.5</v>
      </c>
      <c r="J3986" s="29">
        <v>0.94199999999999995</v>
      </c>
      <c r="K3986" s="28">
        <v>246</v>
      </c>
      <c r="L3986" s="28">
        <v>250.5</v>
      </c>
      <c r="M3986" s="29">
        <f t="shared" si="275"/>
        <v>2.8259999999999996</v>
      </c>
      <c r="N3986" s="30">
        <v>4600805028269</v>
      </c>
      <c r="O3986" s="27">
        <v>84</v>
      </c>
      <c r="P3986" s="27">
        <v>8418</v>
      </c>
      <c r="Q3986" s="27" t="s">
        <v>79</v>
      </c>
      <c r="R3986" s="31">
        <f>VLOOKUP(Q3986,[1]Страна!D$1:F$120,2,FALSE)</f>
        <v>0.05</v>
      </c>
      <c r="S3986" s="27" t="s">
        <v>47</v>
      </c>
      <c r="T3986" s="27" t="str">
        <f>VLOOKUP(S3986,[1]Страна!$A$2:$B$246,2,0)</f>
        <v>РОССИЯ</v>
      </c>
      <c r="W3986" s="79"/>
      <c r="X3986" s="80"/>
      <c r="Y3986" s="80"/>
    </row>
    <row r="3987" spans="1:25">
      <c r="A3987" s="25">
        <v>61097</v>
      </c>
      <c r="B3987" s="26" t="s">
        <v>5283</v>
      </c>
      <c r="C3987" s="27">
        <v>1</v>
      </c>
      <c r="D3987" s="27" t="s">
        <v>1009</v>
      </c>
      <c r="E3987" s="28">
        <v>16808</v>
      </c>
      <c r="F3987" s="28">
        <v>16808</v>
      </c>
      <c r="G3987" s="28">
        <v>840.40000000000009</v>
      </c>
      <c r="H3987" s="28">
        <v>78</v>
      </c>
      <c r="I3987" s="28">
        <v>79</v>
      </c>
      <c r="J3987" s="29">
        <v>0.79776899999999995</v>
      </c>
      <c r="K3987" s="28">
        <v>78</v>
      </c>
      <c r="L3987" s="28">
        <v>79</v>
      </c>
      <c r="M3987" s="29">
        <f t="shared" si="275"/>
        <v>0.79776899999999995</v>
      </c>
      <c r="N3987" s="30">
        <v>4600805034055</v>
      </c>
      <c r="O3987" s="27">
        <v>84</v>
      </c>
      <c r="P3987" s="27">
        <v>8418</v>
      </c>
      <c r="Q3987" s="27" t="s">
        <v>79</v>
      </c>
      <c r="R3987" s="31">
        <f>VLOOKUP(Q3987,[1]Страна!D$1:F$120,2,FALSE)</f>
        <v>0.05</v>
      </c>
      <c r="S3987" s="27" t="s">
        <v>47</v>
      </c>
      <c r="T3987" s="27" t="str">
        <f>VLOOKUP(S3987,[1]Страна!$A$2:$B$246,2,0)</f>
        <v>РОССИЯ</v>
      </c>
      <c r="W3987" s="79"/>
      <c r="X3987" s="80"/>
      <c r="Y3987" s="80"/>
    </row>
    <row r="3988" spans="1:25">
      <c r="A3988" s="25">
        <v>208308</v>
      </c>
      <c r="B3988" s="26" t="s">
        <v>5284</v>
      </c>
      <c r="C3988" s="27">
        <v>1</v>
      </c>
      <c r="D3988" s="27" t="s">
        <v>1009</v>
      </c>
      <c r="E3988" s="28">
        <v>18015</v>
      </c>
      <c r="F3988" s="28">
        <v>18015</v>
      </c>
      <c r="G3988" s="28">
        <v>900.75</v>
      </c>
      <c r="H3988" s="28">
        <v>72</v>
      </c>
      <c r="I3988" s="28">
        <v>73</v>
      </c>
      <c r="J3988" s="29">
        <v>0.86939999999999995</v>
      </c>
      <c r="K3988" s="28">
        <v>72</v>
      </c>
      <c r="L3988" s="28">
        <v>73</v>
      </c>
      <c r="M3988" s="29">
        <f t="shared" si="275"/>
        <v>0.86939999999999995</v>
      </c>
      <c r="N3988" s="30">
        <v>4600805034574</v>
      </c>
      <c r="O3988" s="27">
        <v>84</v>
      </c>
      <c r="P3988" s="27">
        <v>8418</v>
      </c>
      <c r="Q3988" s="27" t="s">
        <v>60</v>
      </c>
      <c r="R3988" s="31">
        <f>VLOOKUP(Q3988,[1]Страна!D$1:F$120,2,FALSE)</f>
        <v>0.05</v>
      </c>
      <c r="S3988" s="27" t="s">
        <v>47</v>
      </c>
      <c r="T3988" s="27" t="str">
        <f>VLOOKUP(S3988,[1]Страна!$A$2:$B$246,2,0)</f>
        <v>РОССИЯ</v>
      </c>
      <c r="W3988" s="79"/>
      <c r="X3988" s="80"/>
      <c r="Y3988" s="80"/>
    </row>
    <row r="3989" spans="1:25">
      <c r="A3989" s="25">
        <v>208312</v>
      </c>
      <c r="B3989" s="26" t="s">
        <v>5285</v>
      </c>
      <c r="C3989" s="27">
        <v>1</v>
      </c>
      <c r="D3989" s="27" t="s">
        <v>26</v>
      </c>
      <c r="E3989" s="28">
        <v>18234</v>
      </c>
      <c r="F3989" s="28">
        <v>18234</v>
      </c>
      <c r="G3989" s="28">
        <v>911.7</v>
      </c>
      <c r="H3989" s="28">
        <v>66.5</v>
      </c>
      <c r="I3989" s="28">
        <v>69</v>
      </c>
      <c r="J3989" s="29">
        <v>0.89600000000000002</v>
      </c>
      <c r="K3989" s="28">
        <v>66.5</v>
      </c>
      <c r="L3989" s="28">
        <v>69</v>
      </c>
      <c r="M3989" s="29">
        <f t="shared" si="275"/>
        <v>0.89600000000000002</v>
      </c>
      <c r="N3989" s="30">
        <v>4600805034697</v>
      </c>
      <c r="O3989" s="27">
        <v>84</v>
      </c>
      <c r="P3989" s="27">
        <v>8418</v>
      </c>
      <c r="Q3989" s="27" t="s">
        <v>60</v>
      </c>
      <c r="R3989" s="31">
        <f>VLOOKUP(Q3989,[1]Страна!D$1:F$120,2,FALSE)</f>
        <v>0.05</v>
      </c>
      <c r="S3989" s="27" t="s">
        <v>47</v>
      </c>
      <c r="T3989" s="27" t="str">
        <f>VLOOKUP(S3989,[1]Страна!$A$2:$B$246,2,0)</f>
        <v>РОССИЯ</v>
      </c>
      <c r="W3989" s="79"/>
      <c r="X3989" s="80"/>
      <c r="Y3989" s="80"/>
    </row>
    <row r="3990" spans="1:25">
      <c r="A3990" s="25">
        <v>208311</v>
      </c>
      <c r="B3990" s="26" t="s">
        <v>5286</v>
      </c>
      <c r="C3990" s="27">
        <v>1</v>
      </c>
      <c r="D3990" s="27" t="s">
        <v>26</v>
      </c>
      <c r="E3990" s="28">
        <v>19295</v>
      </c>
      <c r="F3990" s="28">
        <v>19295</v>
      </c>
      <c r="G3990" s="28">
        <v>964.75</v>
      </c>
      <c r="H3990" s="28">
        <v>72</v>
      </c>
      <c r="I3990" s="28">
        <v>73</v>
      </c>
      <c r="J3990" s="29">
        <v>0.8448</v>
      </c>
      <c r="K3990" s="28">
        <v>72</v>
      </c>
      <c r="L3990" s="28">
        <v>73</v>
      </c>
      <c r="M3990" s="29">
        <f t="shared" si="275"/>
        <v>0.8448</v>
      </c>
      <c r="N3990" s="30">
        <v>4600805034819</v>
      </c>
      <c r="O3990" s="27">
        <v>84</v>
      </c>
      <c r="P3990" s="27">
        <v>8418</v>
      </c>
      <c r="Q3990" s="27" t="s">
        <v>60</v>
      </c>
      <c r="R3990" s="31">
        <f>VLOOKUP(Q3990,[1]Страна!D$1:F$120,2,FALSE)</f>
        <v>0.05</v>
      </c>
      <c r="S3990" s="27" t="s">
        <v>47</v>
      </c>
      <c r="T3990" s="27" t="str">
        <f>VLOOKUP(S3990,[1]Страна!$A$2:$B$246,2,0)</f>
        <v>РОССИЯ</v>
      </c>
      <c r="W3990" s="79"/>
      <c r="X3990" s="80"/>
      <c r="Y3990" s="80"/>
    </row>
    <row r="3991" spans="1:25">
      <c r="A3991" s="25">
        <v>135257</v>
      </c>
      <c r="B3991" s="26" t="s">
        <v>5287</v>
      </c>
      <c r="C3991" s="27">
        <v>1</v>
      </c>
      <c r="D3991" s="27" t="s">
        <v>1009</v>
      </c>
      <c r="E3991" s="28">
        <v>10595</v>
      </c>
      <c r="F3991" s="28">
        <v>10595</v>
      </c>
      <c r="G3991" s="28">
        <v>529.75</v>
      </c>
      <c r="H3991" s="28">
        <v>43</v>
      </c>
      <c r="I3991" s="28">
        <v>44.5</v>
      </c>
      <c r="J3991" s="29">
        <v>0.4698</v>
      </c>
      <c r="K3991" s="28">
        <v>43</v>
      </c>
      <c r="L3991" s="28">
        <v>44.5</v>
      </c>
      <c r="M3991" s="29">
        <f t="shared" si="275"/>
        <v>0.4698</v>
      </c>
      <c r="N3991" s="30">
        <v>4600805029532</v>
      </c>
      <c r="O3991" s="27">
        <v>84</v>
      </c>
      <c r="P3991" s="27">
        <v>8418</v>
      </c>
      <c r="Q3991" s="27" t="s">
        <v>4854</v>
      </c>
      <c r="R3991" s="31">
        <f>VLOOKUP(Q3991,[1]Страна!D$1:F$120,2,FALSE)</f>
        <v>0.05</v>
      </c>
      <c r="S3991" s="27" t="s">
        <v>47</v>
      </c>
      <c r="T3991" s="27" t="str">
        <f>VLOOKUP(S3991,[1]Страна!$A$2:$B$246,2,0)</f>
        <v>РОССИЯ</v>
      </c>
      <c r="W3991" s="79"/>
      <c r="X3991" s="80"/>
      <c r="Y3991" s="80"/>
    </row>
    <row r="3992" spans="1:25">
      <c r="A3992" s="25">
        <v>214533</v>
      </c>
      <c r="B3992" s="26" t="s">
        <v>5288</v>
      </c>
      <c r="C3992" s="27">
        <v>1</v>
      </c>
      <c r="D3992" s="27" t="s">
        <v>26</v>
      </c>
      <c r="E3992" s="28">
        <v>32328</v>
      </c>
      <c r="F3992" s="28">
        <v>32328</v>
      </c>
      <c r="G3992" s="28">
        <v>1616.4</v>
      </c>
      <c r="H3992" s="28">
        <v>66.5</v>
      </c>
      <c r="I3992" s="28">
        <v>69</v>
      </c>
      <c r="J3992" s="29">
        <v>0.76091399999999998</v>
      </c>
      <c r="K3992" s="28">
        <v>66.5</v>
      </c>
      <c r="L3992" s="28">
        <v>69</v>
      </c>
      <c r="M3992" s="29">
        <f t="shared" si="275"/>
        <v>0.76091399999999998</v>
      </c>
      <c r="N3992" s="30">
        <v>0</v>
      </c>
      <c r="O3992" s="27">
        <v>84</v>
      </c>
      <c r="P3992" s="27">
        <v>8418</v>
      </c>
      <c r="Q3992" s="27" t="s">
        <v>79</v>
      </c>
      <c r="R3992" s="31">
        <f>VLOOKUP(Q3992,[1]Страна!D$1:F$120,2,FALSE)</f>
        <v>0.05</v>
      </c>
      <c r="S3992" s="27" t="s">
        <v>540</v>
      </c>
      <c r="T3992" s="27" t="str">
        <f>VLOOKUP(S3992,[1]Страна!$A$2:$B$246,2,0)</f>
        <v>ПОЛЬША</v>
      </c>
      <c r="W3992" s="79"/>
      <c r="X3992" s="80"/>
      <c r="Y3992" s="80"/>
    </row>
    <row r="3993" spans="1:25">
      <c r="A3993" s="25">
        <v>214536</v>
      </c>
      <c r="B3993" s="26" t="s">
        <v>5289</v>
      </c>
      <c r="C3993" s="27">
        <v>1</v>
      </c>
      <c r="D3993" s="27" t="s">
        <v>26</v>
      </c>
      <c r="E3993" s="28">
        <v>31259</v>
      </c>
      <c r="F3993" s="28">
        <v>31259</v>
      </c>
      <c r="G3993" s="28">
        <v>1562.95</v>
      </c>
      <c r="H3993" s="28">
        <v>66.5</v>
      </c>
      <c r="I3993" s="28">
        <v>69</v>
      </c>
      <c r="J3993" s="29">
        <v>0.83160000000000001</v>
      </c>
      <c r="K3993" s="28">
        <v>66.5</v>
      </c>
      <c r="L3993" s="28">
        <v>69</v>
      </c>
      <c r="M3993" s="29">
        <f t="shared" si="275"/>
        <v>0.83160000000000001</v>
      </c>
      <c r="N3993" s="30">
        <v>0</v>
      </c>
      <c r="O3993" s="27">
        <v>84</v>
      </c>
      <c r="P3993" s="27">
        <v>8418</v>
      </c>
      <c r="Q3993" s="27" t="s">
        <v>79</v>
      </c>
      <c r="R3993" s="31">
        <f>VLOOKUP(Q3993,[1]Страна!D$1:F$120,2,FALSE)</f>
        <v>0.05</v>
      </c>
      <c r="S3993" s="27" t="s">
        <v>540</v>
      </c>
      <c r="T3993" s="27" t="str">
        <f>VLOOKUP(S3993,[1]Страна!$A$2:$B$246,2,0)</f>
        <v>ПОЛЬША</v>
      </c>
      <c r="W3993" s="79"/>
      <c r="X3993" s="80"/>
      <c r="Y3993" s="80"/>
    </row>
    <row r="3994" spans="1:25">
      <c r="A3994" s="25">
        <v>215508</v>
      </c>
      <c r="B3994" s="26" t="s">
        <v>5290</v>
      </c>
      <c r="C3994" s="27">
        <v>1</v>
      </c>
      <c r="D3994" s="27" t="s">
        <v>26</v>
      </c>
      <c r="E3994" s="28">
        <v>35363</v>
      </c>
      <c r="F3994" s="28">
        <v>35363</v>
      </c>
      <c r="G3994" s="28">
        <v>1768.15</v>
      </c>
      <c r="H3994" s="28">
        <v>66.5</v>
      </c>
      <c r="I3994" s="28">
        <v>69</v>
      </c>
      <c r="J3994" s="29">
        <v>0.84518400000000005</v>
      </c>
      <c r="K3994" s="28">
        <v>66.5</v>
      </c>
      <c r="L3994" s="28">
        <v>69</v>
      </c>
      <c r="M3994" s="29">
        <f t="shared" si="275"/>
        <v>0.84518400000000005</v>
      </c>
      <c r="N3994" s="30">
        <v>0</v>
      </c>
      <c r="O3994" s="27">
        <v>84</v>
      </c>
      <c r="P3994" s="27">
        <v>8418</v>
      </c>
      <c r="Q3994" s="27" t="s">
        <v>79</v>
      </c>
      <c r="R3994" s="31">
        <f>VLOOKUP(Q3994,[1]Страна!D$1:F$120,2,FALSE)</f>
        <v>0.05</v>
      </c>
      <c r="S3994" s="27" t="s">
        <v>540</v>
      </c>
      <c r="T3994" s="27" t="str">
        <f>VLOOKUP(S3994,[1]Страна!$A$2:$B$246,2,0)</f>
        <v>ПОЛЬША</v>
      </c>
      <c r="W3994" s="79"/>
      <c r="X3994" s="80"/>
      <c r="Y3994" s="80"/>
    </row>
    <row r="3995" spans="1:25">
      <c r="A3995" s="25">
        <v>127906</v>
      </c>
      <c r="B3995" s="26" t="s">
        <v>5291</v>
      </c>
      <c r="C3995" s="27">
        <v>1</v>
      </c>
      <c r="D3995" s="27" t="s">
        <v>26</v>
      </c>
      <c r="E3995" s="28">
        <v>37060</v>
      </c>
      <c r="F3995" s="28">
        <v>37060</v>
      </c>
      <c r="G3995" s="28">
        <v>1853</v>
      </c>
      <c r="H3995" s="28">
        <v>72</v>
      </c>
      <c r="I3995" s="28">
        <v>75</v>
      </c>
      <c r="J3995" s="29">
        <v>0.84326400000000001</v>
      </c>
      <c r="K3995" s="28">
        <v>72</v>
      </c>
      <c r="L3995" s="28">
        <v>75</v>
      </c>
      <c r="M3995" s="29">
        <f t="shared" si="275"/>
        <v>0.84326400000000001</v>
      </c>
      <c r="N3995" s="30">
        <v>0</v>
      </c>
      <c r="O3995" s="27">
        <v>84</v>
      </c>
      <c r="P3995" s="27">
        <v>8418</v>
      </c>
      <c r="Q3995" s="27" t="s">
        <v>79</v>
      </c>
      <c r="R3995" s="31">
        <f>VLOOKUP(Q3995,[1]Страна!D$1:F$120,2,FALSE)</f>
        <v>0.05</v>
      </c>
      <c r="S3995" s="27" t="s">
        <v>540</v>
      </c>
      <c r="T3995" s="27" t="str">
        <f>VLOOKUP(S3995,[1]Страна!$A$2:$B$246,2,0)</f>
        <v>ПОЛЬША</v>
      </c>
      <c r="W3995" s="79"/>
      <c r="X3995" s="80"/>
      <c r="Y3995" s="80"/>
    </row>
    <row r="3996" spans="1:25">
      <c r="A3996" s="25">
        <v>74664</v>
      </c>
      <c r="B3996" s="26" t="s">
        <v>5292</v>
      </c>
      <c r="C3996" s="27">
        <v>1</v>
      </c>
      <c r="D3996" s="27" t="s">
        <v>26</v>
      </c>
      <c r="E3996" s="28">
        <v>30201</v>
      </c>
      <c r="F3996" s="28">
        <v>30201</v>
      </c>
      <c r="G3996" s="28">
        <v>1510.05</v>
      </c>
      <c r="H3996" s="28">
        <v>72</v>
      </c>
      <c r="I3996" s="28">
        <v>75</v>
      </c>
      <c r="J3996" s="29">
        <v>0.84326400000000001</v>
      </c>
      <c r="K3996" s="28">
        <v>72</v>
      </c>
      <c r="L3996" s="28">
        <v>75</v>
      </c>
      <c r="M3996" s="29">
        <f t="shared" si="275"/>
        <v>0.84326400000000001</v>
      </c>
      <c r="N3996" s="30">
        <v>0</v>
      </c>
      <c r="O3996" s="27">
        <v>84</v>
      </c>
      <c r="P3996" s="27">
        <v>8418</v>
      </c>
      <c r="Q3996" s="27" t="s">
        <v>60</v>
      </c>
      <c r="R3996" s="31">
        <f>VLOOKUP(Q3996,[1]Страна!D$1:F$120,2,FALSE)</f>
        <v>0.05</v>
      </c>
      <c r="S3996" s="27" t="s">
        <v>540</v>
      </c>
      <c r="T3996" s="27" t="str">
        <f>VLOOKUP(S3996,[1]Страна!$A$2:$B$246,2,0)</f>
        <v>ПОЛЬША</v>
      </c>
      <c r="W3996" s="79"/>
      <c r="X3996" s="80"/>
      <c r="Y3996" s="80"/>
    </row>
    <row r="3997" spans="1:25">
      <c r="A3997" s="25">
        <v>74665</v>
      </c>
      <c r="B3997" s="26" t="s">
        <v>5293</v>
      </c>
      <c r="C3997" s="27">
        <v>1</v>
      </c>
      <c r="D3997" s="27" t="s">
        <v>26</v>
      </c>
      <c r="E3997" s="28">
        <v>31698</v>
      </c>
      <c r="F3997" s="28">
        <v>31698</v>
      </c>
      <c r="G3997" s="28">
        <v>1584.9</v>
      </c>
      <c r="H3997" s="28">
        <v>70</v>
      </c>
      <c r="I3997" s="28">
        <v>73</v>
      </c>
      <c r="J3997" s="29">
        <v>0.85553999999999997</v>
      </c>
      <c r="K3997" s="28">
        <v>70</v>
      </c>
      <c r="L3997" s="28">
        <v>73</v>
      </c>
      <c r="M3997" s="29">
        <f t="shared" si="275"/>
        <v>0.85553999999999997</v>
      </c>
      <c r="N3997" s="30">
        <v>0</v>
      </c>
      <c r="O3997" s="27">
        <v>84</v>
      </c>
      <c r="P3997" s="27">
        <v>8418</v>
      </c>
      <c r="Q3997" s="27" t="s">
        <v>79</v>
      </c>
      <c r="R3997" s="31">
        <f>VLOOKUP(Q3997,[1]Страна!D$1:F$120,2,FALSE)</f>
        <v>0.05</v>
      </c>
      <c r="S3997" s="27" t="s">
        <v>540</v>
      </c>
      <c r="T3997" s="27" t="str">
        <f>VLOOKUP(S3997,[1]Страна!$A$2:$B$246,2,0)</f>
        <v>ПОЛЬША</v>
      </c>
      <c r="W3997" s="79"/>
      <c r="X3997" s="80"/>
      <c r="Y3997" s="80"/>
    </row>
    <row r="3998" spans="1:25">
      <c r="A3998" s="25">
        <v>127905</v>
      </c>
      <c r="B3998" s="26" t="s">
        <v>5294</v>
      </c>
      <c r="C3998" s="27">
        <v>1</v>
      </c>
      <c r="D3998" s="27" t="s">
        <v>26</v>
      </c>
      <c r="E3998" s="28">
        <v>35581</v>
      </c>
      <c r="F3998" s="28">
        <v>35581</v>
      </c>
      <c r="G3998" s="28">
        <v>1779.0500000000002</v>
      </c>
      <c r="H3998" s="28">
        <v>70</v>
      </c>
      <c r="I3998" s="28">
        <v>73</v>
      </c>
      <c r="J3998" s="29">
        <v>0.89388299999999998</v>
      </c>
      <c r="K3998" s="28">
        <v>70</v>
      </c>
      <c r="L3998" s="28">
        <v>73</v>
      </c>
      <c r="M3998" s="29">
        <f t="shared" si="275"/>
        <v>0.89388299999999998</v>
      </c>
      <c r="N3998" s="30"/>
      <c r="O3998" s="27">
        <v>84</v>
      </c>
      <c r="P3998" s="27">
        <v>8418</v>
      </c>
      <c r="Q3998" s="27" t="s">
        <v>79</v>
      </c>
      <c r="R3998" s="31">
        <f>VLOOKUP(Q3998,[1]Страна!D$1:F$120,2,FALSE)</f>
        <v>0.05</v>
      </c>
      <c r="S3998" s="27" t="s">
        <v>540</v>
      </c>
      <c r="T3998" s="27" t="str">
        <f>VLOOKUP(S3998,[1]Страна!$A$2:$B$246,2,0)</f>
        <v>ПОЛЬША</v>
      </c>
      <c r="W3998" s="79"/>
      <c r="X3998" s="80"/>
      <c r="Y3998" s="80"/>
    </row>
    <row r="3999" spans="1:25">
      <c r="A3999" s="25">
        <v>74666</v>
      </c>
      <c r="B3999" s="26" t="s">
        <v>5295</v>
      </c>
      <c r="C3999" s="27">
        <v>1</v>
      </c>
      <c r="D3999" s="27" t="s">
        <v>26</v>
      </c>
      <c r="E3999" s="28">
        <v>33043</v>
      </c>
      <c r="F3999" s="28">
        <v>33043</v>
      </c>
      <c r="G3999" s="28">
        <v>1652.15</v>
      </c>
      <c r="H3999" s="28">
        <v>70</v>
      </c>
      <c r="I3999" s="28">
        <v>73</v>
      </c>
      <c r="J3999" s="29">
        <v>0.85113000000000005</v>
      </c>
      <c r="K3999" s="28">
        <v>70</v>
      </c>
      <c r="L3999" s="28">
        <v>73</v>
      </c>
      <c r="M3999" s="29">
        <v>0.85113000000000005</v>
      </c>
      <c r="N3999" s="30">
        <v>0</v>
      </c>
      <c r="O3999" s="27">
        <v>84</v>
      </c>
      <c r="P3999" s="27">
        <v>8418</v>
      </c>
      <c r="Q3999" s="27" t="s">
        <v>79</v>
      </c>
      <c r="R3999" s="31">
        <f>VLOOKUP(Q3999,[1]Страна!D$1:F$120,2,FALSE)</f>
        <v>0.05</v>
      </c>
      <c r="S3999" s="27" t="s">
        <v>540</v>
      </c>
      <c r="T3999" s="27" t="str">
        <f>VLOOKUP(S3999,[1]Страна!$A$2:$B$246,2,0)</f>
        <v>ПОЛЬША</v>
      </c>
      <c r="W3999" s="79"/>
      <c r="X3999" s="80"/>
      <c r="Y3999" s="80"/>
    </row>
    <row r="4000" spans="1:25">
      <c r="A4000" s="25">
        <v>222653</v>
      </c>
      <c r="B4000" s="26" t="s">
        <v>5296</v>
      </c>
      <c r="C4000" s="27">
        <v>1</v>
      </c>
      <c r="D4000" s="27" t="s">
        <v>26</v>
      </c>
      <c r="E4000" s="28">
        <v>30901</v>
      </c>
      <c r="F4000" s="28">
        <v>30901</v>
      </c>
      <c r="G4000" s="28">
        <v>1545.0500000000002</v>
      </c>
      <c r="H4000" s="28">
        <v>70</v>
      </c>
      <c r="I4000" s="28">
        <v>73</v>
      </c>
      <c r="J4000" s="29">
        <v>0.93</v>
      </c>
      <c r="K4000" s="28">
        <v>70</v>
      </c>
      <c r="L4000" s="28">
        <v>73</v>
      </c>
      <c r="M4000" s="29">
        <f t="shared" ref="M4000:M4018" si="276">C4000*J4000</f>
        <v>0.93</v>
      </c>
      <c r="N4000" s="30">
        <v>0</v>
      </c>
      <c r="O4000" s="27">
        <v>84</v>
      </c>
      <c r="P4000" s="27">
        <v>8418</v>
      </c>
      <c r="Q4000" s="27" t="s">
        <v>60</v>
      </c>
      <c r="R4000" s="31">
        <f>VLOOKUP(Q4000,[1]Страна!D$1:F$120,2,FALSE)</f>
        <v>0.05</v>
      </c>
      <c r="S4000" s="27" t="s">
        <v>540</v>
      </c>
      <c r="T4000" s="27" t="str">
        <f>VLOOKUP(S4000,[1]Страна!$A$2:$B$246,2,0)</f>
        <v>ПОЛЬША</v>
      </c>
      <c r="W4000" s="79"/>
      <c r="X4000" s="80"/>
      <c r="Y4000" s="80"/>
    </row>
    <row r="4001" spans="1:25">
      <c r="A4001" s="25">
        <v>132679</v>
      </c>
      <c r="B4001" s="26" t="s">
        <v>5297</v>
      </c>
      <c r="C4001" s="27">
        <v>1</v>
      </c>
      <c r="D4001" s="27" t="s">
        <v>26</v>
      </c>
      <c r="E4001" s="28">
        <v>44149</v>
      </c>
      <c r="F4001" s="28">
        <v>44149</v>
      </c>
      <c r="G4001" s="28">
        <v>2207.4500000000003</v>
      </c>
      <c r="H4001" s="28">
        <v>72</v>
      </c>
      <c r="I4001" s="28">
        <v>75</v>
      </c>
      <c r="J4001" s="29">
        <v>0.95255999999999996</v>
      </c>
      <c r="K4001" s="28">
        <v>72</v>
      </c>
      <c r="L4001" s="28">
        <v>75</v>
      </c>
      <c r="M4001" s="29">
        <f t="shared" si="276"/>
        <v>0.95255999999999996</v>
      </c>
      <c r="N4001" s="30">
        <v>0</v>
      </c>
      <c r="O4001" s="27">
        <v>84</v>
      </c>
      <c r="P4001" s="27">
        <v>8418</v>
      </c>
      <c r="Q4001" s="27" t="s">
        <v>60</v>
      </c>
      <c r="R4001" s="31">
        <f>VLOOKUP(Q4001,[1]Страна!D$1:F$120,2,FALSE)</f>
        <v>0.05</v>
      </c>
      <c r="S4001" s="27" t="s">
        <v>540</v>
      </c>
      <c r="T4001" s="27" t="str">
        <f>VLOOKUP(S4001,[1]Страна!$A$2:$B$246,2,0)</f>
        <v>ПОЛЬША</v>
      </c>
    </row>
    <row r="4002" spans="1:25">
      <c r="A4002" s="25">
        <v>184560</v>
      </c>
      <c r="B4002" s="26" t="s">
        <v>5298</v>
      </c>
      <c r="C4002" s="27">
        <v>1</v>
      </c>
      <c r="D4002" s="27" t="s">
        <v>26</v>
      </c>
      <c r="E4002" s="28">
        <v>38063</v>
      </c>
      <c r="F4002" s="28">
        <v>38063</v>
      </c>
      <c r="G4002" s="28">
        <v>1903.15</v>
      </c>
      <c r="H4002" s="28">
        <v>76</v>
      </c>
      <c r="I4002" s="28">
        <v>78</v>
      </c>
      <c r="J4002" s="29">
        <v>0.91664999999999996</v>
      </c>
      <c r="K4002" s="28">
        <v>76</v>
      </c>
      <c r="L4002" s="28">
        <v>78</v>
      </c>
      <c r="M4002" s="29">
        <f t="shared" si="276"/>
        <v>0.91664999999999996</v>
      </c>
      <c r="N4002" s="30">
        <v>0</v>
      </c>
      <c r="O4002" s="27">
        <v>84</v>
      </c>
      <c r="P4002" s="27">
        <v>8418</v>
      </c>
      <c r="Q4002" s="27" t="s">
        <v>60</v>
      </c>
      <c r="R4002" s="31">
        <f>VLOOKUP(Q4002,[1]Страна!D$1:F$120,2,FALSE)</f>
        <v>0.05</v>
      </c>
      <c r="S4002" s="27" t="s">
        <v>540</v>
      </c>
      <c r="T4002" s="27" t="str">
        <f>VLOOKUP(S4002,[1]Страна!$A$2:$B$246,2,0)</f>
        <v>ПОЛЬША</v>
      </c>
      <c r="W4002" s="79"/>
      <c r="X4002" s="80"/>
      <c r="Y4002" s="80"/>
    </row>
    <row r="4003" spans="1:25">
      <c r="A4003" s="25">
        <v>40073</v>
      </c>
      <c r="B4003" s="26" t="s">
        <v>5299</v>
      </c>
      <c r="C4003" s="27">
        <v>1</v>
      </c>
      <c r="D4003" s="27" t="s">
        <v>26</v>
      </c>
      <c r="E4003" s="28">
        <v>66063</v>
      </c>
      <c r="F4003" s="28">
        <v>66063</v>
      </c>
      <c r="G4003" s="28">
        <v>3303.15</v>
      </c>
      <c r="H4003" s="28">
        <v>105</v>
      </c>
      <c r="I4003" s="28">
        <v>115</v>
      </c>
      <c r="J4003" s="29">
        <v>1.4413560000000001</v>
      </c>
      <c r="K4003" s="28">
        <v>105</v>
      </c>
      <c r="L4003" s="28">
        <v>115</v>
      </c>
      <c r="M4003" s="29">
        <f t="shared" si="276"/>
        <v>1.4413560000000001</v>
      </c>
      <c r="N4003" s="30">
        <v>0</v>
      </c>
      <c r="O4003" s="27">
        <v>84</v>
      </c>
      <c r="P4003" s="27">
        <v>8418</v>
      </c>
      <c r="Q4003" s="27" t="s">
        <v>60</v>
      </c>
      <c r="R4003" s="31">
        <f>VLOOKUP(Q4003,[1]Страна!D$1:F$120,2,FALSE)</f>
        <v>0.05</v>
      </c>
      <c r="S4003" s="27" t="s">
        <v>28</v>
      </c>
      <c r="T4003" s="27" t="str">
        <f>VLOOKUP(S4003,[1]Страна!$A$2:$B$246,2,0)</f>
        <v>КИТАЙ</v>
      </c>
      <c r="W4003" s="79"/>
      <c r="X4003" s="80"/>
      <c r="Y4003" s="80"/>
    </row>
    <row r="4004" spans="1:25">
      <c r="A4004" s="25" t="s">
        <v>5300</v>
      </c>
      <c r="B4004" s="26" t="s">
        <v>5301</v>
      </c>
      <c r="C4004" s="27">
        <v>3</v>
      </c>
      <c r="D4004" s="27" t="s">
        <v>220</v>
      </c>
      <c r="E4004" s="28">
        <v>317</v>
      </c>
      <c r="F4004" s="28">
        <v>951</v>
      </c>
      <c r="G4004" s="28">
        <v>47.550000000000004</v>
      </c>
      <c r="H4004" s="28">
        <v>48</v>
      </c>
      <c r="I4004" s="28">
        <v>53</v>
      </c>
      <c r="J4004" s="29">
        <v>0.60450000000000004</v>
      </c>
      <c r="K4004" s="28"/>
      <c r="L4004" s="28"/>
      <c r="M4004" s="29">
        <f t="shared" si="276"/>
        <v>1.8135000000000001</v>
      </c>
      <c r="N4004" s="30"/>
      <c r="O4004" s="27">
        <v>84</v>
      </c>
      <c r="P4004" s="27">
        <v>8418</v>
      </c>
      <c r="Q4004" s="27" t="s">
        <v>60</v>
      </c>
      <c r="R4004" s="31">
        <f>VLOOKUP(Q4004,[1]Страна!D$1:F$120,2,FALSE)</f>
        <v>0.05</v>
      </c>
      <c r="S4004" s="27" t="s">
        <v>555</v>
      </c>
      <c r="T4004" s="27" t="str">
        <f>VLOOKUP(S4004,[1]Страна!$A$2:$B$246,2,0)</f>
        <v>ТАИЛАНД</v>
      </c>
      <c r="W4004" s="79"/>
      <c r="X4004" s="80"/>
      <c r="Y4004" s="80"/>
    </row>
    <row r="4005" spans="1:25">
      <c r="A4005" s="25" t="s">
        <v>5302</v>
      </c>
      <c r="B4005" s="26" t="s">
        <v>5303</v>
      </c>
      <c r="C4005" s="27">
        <v>2</v>
      </c>
      <c r="D4005" s="27" t="s">
        <v>220</v>
      </c>
      <c r="E4005" s="28">
        <v>311</v>
      </c>
      <c r="F4005" s="28">
        <v>622</v>
      </c>
      <c r="G4005" s="28">
        <v>31.1</v>
      </c>
      <c r="H4005" s="28">
        <v>49</v>
      </c>
      <c r="I4005" s="28">
        <v>53</v>
      </c>
      <c r="J4005" s="29">
        <v>0.60450000000000004</v>
      </c>
      <c r="K4005" s="28"/>
      <c r="L4005" s="28"/>
      <c r="M4005" s="29">
        <f t="shared" si="276"/>
        <v>1.2090000000000001</v>
      </c>
      <c r="N4005" s="30"/>
      <c r="O4005" s="27">
        <v>84</v>
      </c>
      <c r="P4005" s="27">
        <v>8418</v>
      </c>
      <c r="Q4005" s="27" t="s">
        <v>60</v>
      </c>
      <c r="R4005" s="31">
        <f>VLOOKUP(Q4005,[1]Страна!D$1:F$120,2,FALSE)</f>
        <v>0.05</v>
      </c>
      <c r="S4005" s="27" t="s">
        <v>555</v>
      </c>
      <c r="T4005" s="27" t="str">
        <f>VLOOKUP(S4005,[1]Страна!$A$2:$B$246,2,0)</f>
        <v>ТАИЛАНД</v>
      </c>
      <c r="W4005" s="79"/>
      <c r="X4005" s="80"/>
      <c r="Y4005" s="80"/>
    </row>
    <row r="4006" spans="1:25">
      <c r="A4006" s="25" t="s">
        <v>5304</v>
      </c>
      <c r="B4006" s="26" t="s">
        <v>5305</v>
      </c>
      <c r="C4006" s="27">
        <v>5</v>
      </c>
      <c r="D4006" s="27" t="s">
        <v>220</v>
      </c>
      <c r="E4006" s="28">
        <v>422</v>
      </c>
      <c r="F4006" s="28">
        <v>2110</v>
      </c>
      <c r="G4006" s="28">
        <v>105.5</v>
      </c>
      <c r="H4006" s="28">
        <v>57.2</v>
      </c>
      <c r="I4006" s="28">
        <v>61.6</v>
      </c>
      <c r="J4006" s="29">
        <v>0.58679999999999999</v>
      </c>
      <c r="K4006" s="28"/>
      <c r="L4006" s="28"/>
      <c r="M4006" s="29">
        <f t="shared" si="276"/>
        <v>2.9340000000000002</v>
      </c>
      <c r="N4006" s="30"/>
      <c r="O4006" s="27">
        <v>84</v>
      </c>
      <c r="P4006" s="27">
        <v>8418</v>
      </c>
      <c r="Q4006" s="27" t="s">
        <v>79</v>
      </c>
      <c r="R4006" s="31">
        <f>VLOOKUP(Q4006,[1]Страна!D$1:F$120,2,FALSE)</f>
        <v>0.05</v>
      </c>
      <c r="S4006" s="27" t="s">
        <v>555</v>
      </c>
      <c r="T4006" s="27" t="str">
        <f>VLOOKUP(S4006,[1]Страна!$A$2:$B$246,2,0)</f>
        <v>ТАИЛАНД</v>
      </c>
      <c r="W4006" s="79"/>
      <c r="X4006" s="80"/>
      <c r="Y4006" s="80"/>
    </row>
    <row r="4007" spans="1:25">
      <c r="A4007" s="25" t="s">
        <v>5306</v>
      </c>
      <c r="B4007" s="26" t="s">
        <v>5307</v>
      </c>
      <c r="C4007" s="27">
        <v>5</v>
      </c>
      <c r="D4007" s="27" t="s">
        <v>220</v>
      </c>
      <c r="E4007" s="28">
        <v>416</v>
      </c>
      <c r="F4007" s="28">
        <v>2080</v>
      </c>
      <c r="G4007" s="28">
        <v>104</v>
      </c>
      <c r="H4007" s="28">
        <v>57.2</v>
      </c>
      <c r="I4007" s="28">
        <v>61.6</v>
      </c>
      <c r="J4007" s="29">
        <v>0.58679999999999999</v>
      </c>
      <c r="K4007" s="28"/>
      <c r="L4007" s="28"/>
      <c r="M4007" s="29">
        <f t="shared" si="276"/>
        <v>2.9340000000000002</v>
      </c>
      <c r="N4007" s="30"/>
      <c r="O4007" s="27">
        <v>84</v>
      </c>
      <c r="P4007" s="27">
        <v>8418</v>
      </c>
      <c r="Q4007" s="27" t="s">
        <v>79</v>
      </c>
      <c r="R4007" s="31">
        <f>VLOOKUP(Q4007,[1]Страна!D$1:F$120,2,FALSE)</f>
        <v>0.05</v>
      </c>
      <c r="S4007" s="27" t="s">
        <v>555</v>
      </c>
      <c r="T4007" s="27" t="str">
        <f>VLOOKUP(S4007,[1]Страна!$A$2:$B$246,2,0)</f>
        <v>ТАИЛАНД</v>
      </c>
      <c r="W4007" s="79"/>
      <c r="X4007" s="80"/>
      <c r="Y4007" s="80"/>
    </row>
    <row r="4008" spans="1:25">
      <c r="A4008" s="25" t="s">
        <v>5308</v>
      </c>
      <c r="B4008" s="26" t="s">
        <v>5309</v>
      </c>
      <c r="C4008" s="27">
        <v>4</v>
      </c>
      <c r="D4008" s="27" t="s">
        <v>220</v>
      </c>
      <c r="E4008" s="28">
        <v>428</v>
      </c>
      <c r="F4008" s="28">
        <v>1712</v>
      </c>
      <c r="G4008" s="28">
        <v>85.600000000000009</v>
      </c>
      <c r="H4008" s="28">
        <v>60</v>
      </c>
      <c r="I4008" s="28">
        <v>65</v>
      </c>
      <c r="J4008" s="29">
        <v>0.74304000000000003</v>
      </c>
      <c r="K4008" s="28"/>
      <c r="L4008" s="28"/>
      <c r="M4008" s="29">
        <f t="shared" si="276"/>
        <v>2.9721600000000001</v>
      </c>
      <c r="N4008" s="30"/>
      <c r="O4008" s="27">
        <v>84</v>
      </c>
      <c r="P4008" s="27">
        <v>8418</v>
      </c>
      <c r="Q4008" s="27" t="s">
        <v>79</v>
      </c>
      <c r="R4008" s="31">
        <f>VLOOKUP(Q4008,[1]Страна!D$1:F$120,2,FALSE)</f>
        <v>0.05</v>
      </c>
      <c r="S4008" s="27" t="s">
        <v>555</v>
      </c>
      <c r="T4008" s="27" t="str">
        <f>VLOOKUP(S4008,[1]Страна!$A$2:$B$246,2,0)</f>
        <v>ТАИЛАНД</v>
      </c>
      <c r="W4008" s="79"/>
      <c r="X4008" s="80"/>
      <c r="Y4008" s="80"/>
    </row>
    <row r="4009" spans="1:25">
      <c r="A4009" s="25" t="s">
        <v>5310</v>
      </c>
      <c r="B4009" s="26" t="s">
        <v>5311</v>
      </c>
      <c r="C4009" s="27">
        <v>4</v>
      </c>
      <c r="D4009" s="27" t="s">
        <v>220</v>
      </c>
      <c r="E4009" s="28">
        <v>422</v>
      </c>
      <c r="F4009" s="28">
        <v>1688</v>
      </c>
      <c r="G4009" s="28">
        <v>84.4</v>
      </c>
      <c r="H4009" s="28">
        <v>60</v>
      </c>
      <c r="I4009" s="28">
        <v>65</v>
      </c>
      <c r="J4009" s="29">
        <v>0.74304000000000003</v>
      </c>
      <c r="K4009" s="28"/>
      <c r="L4009" s="28"/>
      <c r="M4009" s="29">
        <f t="shared" si="276"/>
        <v>2.9721600000000001</v>
      </c>
      <c r="N4009" s="30"/>
      <c r="O4009" s="27">
        <v>84</v>
      </c>
      <c r="P4009" s="27">
        <v>8418</v>
      </c>
      <c r="Q4009" s="27" t="s">
        <v>79</v>
      </c>
      <c r="R4009" s="31">
        <f>VLOOKUP(Q4009,[1]Страна!D$1:F$120,2,FALSE)</f>
        <v>0.05</v>
      </c>
      <c r="S4009" s="27" t="s">
        <v>555</v>
      </c>
      <c r="T4009" s="27" t="str">
        <f>VLOOKUP(S4009,[1]Страна!$A$2:$B$246,2,0)</f>
        <v>ТАИЛАНД</v>
      </c>
      <c r="W4009" s="79"/>
      <c r="X4009" s="80"/>
      <c r="Y4009" s="80"/>
    </row>
    <row r="4010" spans="1:25">
      <c r="A4010" s="25">
        <v>184565</v>
      </c>
      <c r="B4010" s="26" t="s">
        <v>5312</v>
      </c>
      <c r="C4010" s="27">
        <v>1</v>
      </c>
      <c r="D4010" s="27" t="s">
        <v>26</v>
      </c>
      <c r="E4010" s="28">
        <v>25594</v>
      </c>
      <c r="F4010" s="28">
        <v>25594</v>
      </c>
      <c r="G4010" s="28">
        <v>1279.7</v>
      </c>
      <c r="H4010" s="28">
        <v>68</v>
      </c>
      <c r="I4010" s="28">
        <v>70</v>
      </c>
      <c r="J4010" s="29">
        <v>0.85119999999999996</v>
      </c>
      <c r="K4010" s="28">
        <v>68</v>
      </c>
      <c r="L4010" s="28">
        <v>70</v>
      </c>
      <c r="M4010" s="29">
        <f t="shared" si="276"/>
        <v>0.85119999999999996</v>
      </c>
      <c r="N4010" s="30">
        <v>4974019855271</v>
      </c>
      <c r="O4010" s="27">
        <v>84</v>
      </c>
      <c r="P4010" s="27">
        <v>8418</v>
      </c>
      <c r="Q4010" s="27" t="s">
        <v>79</v>
      </c>
      <c r="R4010" s="31">
        <f>VLOOKUP(Q4010,[1]Страна!D$1:F$120,2,FALSE)</f>
        <v>0.05</v>
      </c>
      <c r="S4010" s="27" t="s">
        <v>47</v>
      </c>
      <c r="T4010" s="27" t="str">
        <f>VLOOKUP(S4010,[1]Страна!$A$2:$B$246,2,0)</f>
        <v>РОССИЯ</v>
      </c>
      <c r="W4010" s="79"/>
      <c r="X4010" s="80"/>
      <c r="Y4010" s="80"/>
    </row>
    <row r="4011" spans="1:25">
      <c r="A4011" s="25">
        <v>184567</v>
      </c>
      <c r="B4011" s="26" t="s">
        <v>5313</v>
      </c>
      <c r="C4011" s="27">
        <v>1</v>
      </c>
      <c r="D4011" s="27" t="s">
        <v>26</v>
      </c>
      <c r="E4011" s="28">
        <v>25458</v>
      </c>
      <c r="F4011" s="28">
        <v>25458</v>
      </c>
      <c r="G4011" s="28">
        <v>1272.9000000000001</v>
      </c>
      <c r="H4011" s="28">
        <v>68</v>
      </c>
      <c r="I4011" s="28">
        <v>70</v>
      </c>
      <c r="J4011" s="29">
        <v>0.92610000000000003</v>
      </c>
      <c r="K4011" s="28">
        <v>68</v>
      </c>
      <c r="L4011" s="28">
        <v>70</v>
      </c>
      <c r="M4011" s="29">
        <f t="shared" si="276"/>
        <v>0.92610000000000003</v>
      </c>
      <c r="N4011" s="30">
        <v>4974019855288</v>
      </c>
      <c r="O4011" s="27">
        <v>84</v>
      </c>
      <c r="P4011" s="27">
        <v>8418</v>
      </c>
      <c r="Q4011" s="27" t="s">
        <v>79</v>
      </c>
      <c r="R4011" s="31">
        <f>VLOOKUP(Q4011,[1]Страна!D$1:F$120,2,FALSE)</f>
        <v>0.05</v>
      </c>
      <c r="S4011" s="27" t="s">
        <v>47</v>
      </c>
      <c r="T4011" s="27" t="str">
        <f>VLOOKUP(S4011,[1]Страна!$A$2:$B$246,2,0)</f>
        <v>РОССИЯ</v>
      </c>
      <c r="W4011" s="79"/>
      <c r="X4011" s="80"/>
      <c r="Y4011" s="80"/>
    </row>
    <row r="4012" spans="1:25">
      <c r="A4012" s="25">
        <v>184569</v>
      </c>
      <c r="B4012" s="26" t="s">
        <v>5314</v>
      </c>
      <c r="C4012" s="27">
        <v>1</v>
      </c>
      <c r="D4012" s="27" t="s">
        <v>26</v>
      </c>
      <c r="E4012" s="28">
        <v>146240</v>
      </c>
      <c r="F4012" s="28">
        <v>146240</v>
      </c>
      <c r="G4012" s="28">
        <v>7312</v>
      </c>
      <c r="H4012" s="28">
        <v>115</v>
      </c>
      <c r="I4012" s="28">
        <v>125</v>
      </c>
      <c r="J4012" s="29">
        <v>1.6902999999999999</v>
      </c>
      <c r="K4012" s="28">
        <v>115</v>
      </c>
      <c r="L4012" s="28">
        <v>125</v>
      </c>
      <c r="M4012" s="29">
        <f t="shared" si="276"/>
        <v>1.6902999999999999</v>
      </c>
      <c r="N4012" s="30">
        <v>0</v>
      </c>
      <c r="O4012" s="27">
        <v>84</v>
      </c>
      <c r="P4012" s="27">
        <v>8418</v>
      </c>
      <c r="Q4012" s="27" t="s">
        <v>60</v>
      </c>
      <c r="R4012" s="31">
        <f>VLOOKUP(Q4012,[1]Страна!D$1:F$120,2,FALSE)</f>
        <v>0.05</v>
      </c>
      <c r="S4012" s="27" t="s">
        <v>555</v>
      </c>
      <c r="T4012" s="27" t="str">
        <f>VLOOKUP(S4012,[1]Страна!$A$2:$B$246,2,0)</f>
        <v>ТАИЛАНД</v>
      </c>
      <c r="W4012" s="79"/>
      <c r="X4012" s="80"/>
      <c r="Y4012" s="80"/>
    </row>
    <row r="4013" spans="1:25">
      <c r="A4013" s="25" t="s">
        <v>5315</v>
      </c>
      <c r="B4013" s="26" t="s">
        <v>5316</v>
      </c>
      <c r="C4013" s="27"/>
      <c r="D4013" s="27"/>
      <c r="E4013" s="28"/>
      <c r="F4013" s="28"/>
      <c r="G4013" s="28"/>
      <c r="H4013" s="28">
        <v>55</v>
      </c>
      <c r="I4013" s="28">
        <v>60</v>
      </c>
      <c r="J4013" s="29">
        <v>0.59399999999999997</v>
      </c>
      <c r="K4013" s="28">
        <v>275</v>
      </c>
      <c r="L4013" s="28">
        <v>300</v>
      </c>
      <c r="M4013" s="29">
        <f t="shared" si="276"/>
        <v>0</v>
      </c>
      <c r="N4013" s="30" t="e">
        <v>#N/A</v>
      </c>
      <c r="O4013" s="27">
        <v>84</v>
      </c>
      <c r="P4013" s="27">
        <v>8418</v>
      </c>
      <c r="Q4013" s="27" t="s">
        <v>79</v>
      </c>
      <c r="R4013" s="31">
        <f>VLOOKUP(Q4013,[1]Страна!D$1:F$120,2,FALSE)</f>
        <v>0.05</v>
      </c>
      <c r="S4013" s="27" t="s">
        <v>47</v>
      </c>
      <c r="T4013" s="27" t="str">
        <f>VLOOKUP(S4013,[1]Страна!$A$2:$B$246,2,0)</f>
        <v>РОССИЯ</v>
      </c>
      <c r="W4013" s="79"/>
      <c r="X4013" s="80"/>
      <c r="Y4013" s="80"/>
    </row>
    <row r="4014" spans="1:25">
      <c r="A4014" s="25">
        <v>217903</v>
      </c>
      <c r="B4014" s="26" t="s">
        <v>5317</v>
      </c>
      <c r="C4014" s="27">
        <v>1</v>
      </c>
      <c r="D4014" s="27" t="s">
        <v>26</v>
      </c>
      <c r="E4014" s="28">
        <v>6443</v>
      </c>
      <c r="F4014" s="28">
        <v>6443</v>
      </c>
      <c r="G4014" s="28">
        <v>322.15000000000003</v>
      </c>
      <c r="H4014" s="28">
        <v>15</v>
      </c>
      <c r="I4014" s="28">
        <v>15.7</v>
      </c>
      <c r="J4014" s="29">
        <v>0.12573599999999999</v>
      </c>
      <c r="K4014" s="28">
        <v>15</v>
      </c>
      <c r="L4014" s="28">
        <v>15.7</v>
      </c>
      <c r="M4014" s="29">
        <f t="shared" si="276"/>
        <v>0.12573599999999999</v>
      </c>
      <c r="N4014" s="30">
        <v>4895156879909</v>
      </c>
      <c r="O4014" s="27">
        <v>84</v>
      </c>
      <c r="P4014" s="27">
        <v>8418</v>
      </c>
      <c r="Q4014" s="27" t="s">
        <v>4854</v>
      </c>
      <c r="R4014" s="31">
        <f>VLOOKUP(Q4014,[1]Страна!D$1:F$120,2,FALSE)</f>
        <v>0.05</v>
      </c>
      <c r="S4014" s="27" t="s">
        <v>28</v>
      </c>
      <c r="T4014" s="27" t="str">
        <f>VLOOKUP(S4014,[1]Страна!$A$2:$B$246,2,0)</f>
        <v>КИТАЙ</v>
      </c>
      <c r="W4014" s="79"/>
      <c r="X4014" s="80"/>
      <c r="Y4014" s="80"/>
    </row>
    <row r="4015" spans="1:25">
      <c r="A4015" s="25">
        <v>29404</v>
      </c>
      <c r="B4015" s="26" t="s">
        <v>5318</v>
      </c>
      <c r="C4015" s="27">
        <v>3</v>
      </c>
      <c r="D4015" s="27" t="s">
        <v>26</v>
      </c>
      <c r="E4015" s="28">
        <v>12487</v>
      </c>
      <c r="F4015" s="28">
        <v>37461</v>
      </c>
      <c r="G4015" s="28">
        <v>1873.0500000000002</v>
      </c>
      <c r="H4015" s="28">
        <v>49.5</v>
      </c>
      <c r="I4015" s="28">
        <v>55</v>
      </c>
      <c r="J4015" s="29">
        <v>0.57424500000000001</v>
      </c>
      <c r="K4015" s="28">
        <v>148.5</v>
      </c>
      <c r="L4015" s="28">
        <v>165</v>
      </c>
      <c r="M4015" s="29">
        <f t="shared" si="276"/>
        <v>1.7227350000000001</v>
      </c>
      <c r="N4015" s="30">
        <v>4607074826572</v>
      </c>
      <c r="O4015" s="27">
        <v>84</v>
      </c>
      <c r="P4015" s="27">
        <v>8418</v>
      </c>
      <c r="Q4015" s="27" t="s">
        <v>79</v>
      </c>
      <c r="R4015" s="31">
        <f>VLOOKUP(Q4015,[1]Страна!D$1:F$120,2,FALSE)</f>
        <v>0.05</v>
      </c>
      <c r="S4015" s="27" t="s">
        <v>47</v>
      </c>
      <c r="T4015" s="27" t="str">
        <f>VLOOKUP(S4015,[1]Страна!$A$2:$B$246,2,0)</f>
        <v>РОССИЯ</v>
      </c>
      <c r="W4015" s="79"/>
      <c r="X4015" s="80"/>
      <c r="Y4015" s="80"/>
    </row>
    <row r="4016" spans="1:25">
      <c r="A4016" s="25">
        <v>28785</v>
      </c>
      <c r="B4016" s="26" t="s">
        <v>5319</v>
      </c>
      <c r="C4016" s="27">
        <v>1</v>
      </c>
      <c r="D4016" s="27" t="s">
        <v>26</v>
      </c>
      <c r="E4016" s="28">
        <v>14119</v>
      </c>
      <c r="F4016" s="28">
        <v>14119</v>
      </c>
      <c r="G4016" s="28">
        <v>705.95</v>
      </c>
      <c r="H4016" s="28">
        <v>62.1</v>
      </c>
      <c r="I4016" s="28">
        <v>69</v>
      </c>
      <c r="J4016" s="29">
        <v>0.79455299999999995</v>
      </c>
      <c r="K4016" s="28">
        <v>62.1</v>
      </c>
      <c r="L4016" s="28">
        <v>69</v>
      </c>
      <c r="M4016" s="29">
        <f t="shared" si="276"/>
        <v>0.79455299999999995</v>
      </c>
      <c r="N4016" s="30">
        <v>4607074826022</v>
      </c>
      <c r="O4016" s="27">
        <v>84</v>
      </c>
      <c r="P4016" s="27">
        <v>8418</v>
      </c>
      <c r="Q4016" s="27" t="s">
        <v>79</v>
      </c>
      <c r="R4016" s="31">
        <f>VLOOKUP(Q4016,[1]Страна!D$1:F$120,2,FALSE)</f>
        <v>0.05</v>
      </c>
      <c r="S4016" s="27" t="s">
        <v>47</v>
      </c>
      <c r="T4016" s="27" t="str">
        <f>VLOOKUP(S4016,[1]Страна!$A$2:$B$246,2,0)</f>
        <v>РОССИЯ</v>
      </c>
      <c r="W4016" s="79"/>
      <c r="X4016" s="80"/>
      <c r="Y4016" s="80"/>
    </row>
    <row r="4017" spans="1:25">
      <c r="A4017" s="25">
        <v>30917</v>
      </c>
      <c r="B4017" s="26" t="s">
        <v>5320</v>
      </c>
      <c r="C4017" s="27">
        <v>2</v>
      </c>
      <c r="D4017" s="27" t="s">
        <v>26</v>
      </c>
      <c r="E4017" s="28">
        <v>14236</v>
      </c>
      <c r="F4017" s="28">
        <v>28472</v>
      </c>
      <c r="G4017" s="28">
        <v>1423.6000000000001</v>
      </c>
      <c r="H4017" s="28">
        <v>67.5</v>
      </c>
      <c r="I4017" s="28">
        <v>73</v>
      </c>
      <c r="J4017" s="29">
        <v>0.90047999999999995</v>
      </c>
      <c r="K4017" s="28">
        <v>135</v>
      </c>
      <c r="L4017" s="28">
        <v>146</v>
      </c>
      <c r="M4017" s="29">
        <f t="shared" si="276"/>
        <v>1.8009599999999999</v>
      </c>
      <c r="N4017" s="30">
        <v>0</v>
      </c>
      <c r="O4017" s="27">
        <v>84</v>
      </c>
      <c r="P4017" s="27">
        <v>8418</v>
      </c>
      <c r="Q4017" s="27" t="s">
        <v>60</v>
      </c>
      <c r="R4017" s="31">
        <f>VLOOKUP(Q4017,[1]Страна!D$1:F$120,2,FALSE)</f>
        <v>0.05</v>
      </c>
      <c r="S4017" s="27" t="s">
        <v>47</v>
      </c>
      <c r="T4017" s="27" t="str">
        <f>VLOOKUP(S4017,[1]Страна!$A$2:$B$246,2,0)</f>
        <v>РОССИЯ</v>
      </c>
      <c r="W4017" s="79"/>
      <c r="X4017" s="80"/>
      <c r="Y4017" s="80"/>
    </row>
    <row r="4018" spans="1:25">
      <c r="A4018" s="25">
        <v>132700</v>
      </c>
      <c r="B4018" s="26" t="s">
        <v>5321</v>
      </c>
      <c r="C4018" s="27">
        <v>3</v>
      </c>
      <c r="D4018" s="27" t="s">
        <v>26</v>
      </c>
      <c r="E4018" s="28">
        <v>14680</v>
      </c>
      <c r="F4018" s="28">
        <v>44040</v>
      </c>
      <c r="G4018" s="28">
        <v>2202</v>
      </c>
      <c r="H4018" s="28">
        <v>67.5</v>
      </c>
      <c r="I4018" s="28">
        <v>73</v>
      </c>
      <c r="J4018" s="29">
        <v>0.88241999999999998</v>
      </c>
      <c r="K4018" s="28">
        <v>202.5</v>
      </c>
      <c r="L4018" s="28">
        <v>219</v>
      </c>
      <c r="M4018" s="29">
        <f t="shared" si="276"/>
        <v>2.6472600000000002</v>
      </c>
      <c r="N4018" s="30"/>
      <c r="O4018" s="27">
        <v>84</v>
      </c>
      <c r="P4018" s="27">
        <v>8418</v>
      </c>
      <c r="Q4018" s="27" t="s">
        <v>60</v>
      </c>
      <c r="R4018" s="31">
        <f>VLOOKUP(Q4018,[1]Страна!D$1:F$120,2,FALSE)</f>
        <v>0.05</v>
      </c>
      <c r="S4018" s="27" t="s">
        <v>47</v>
      </c>
      <c r="T4018" s="27" t="str">
        <f>VLOOKUP(S4018,[1]Страна!$A$2:$B$246,2,0)</f>
        <v>РОССИЯ</v>
      </c>
      <c r="W4018" s="79"/>
      <c r="X4018" s="80"/>
      <c r="Y4018" s="80"/>
    </row>
    <row r="4019" spans="1:25">
      <c r="A4019" s="25">
        <v>238353</v>
      </c>
      <c r="B4019" s="26" t="s">
        <v>5322</v>
      </c>
      <c r="C4019" s="27">
        <v>1</v>
      </c>
      <c r="D4019" s="27" t="s">
        <v>26</v>
      </c>
      <c r="E4019" s="28">
        <v>13711</v>
      </c>
      <c r="F4019" s="28">
        <f>C4019*E4019</f>
        <v>13711</v>
      </c>
      <c r="G4019" s="28">
        <f>F4019*R4019</f>
        <v>685.55000000000007</v>
      </c>
      <c r="H4019" s="28">
        <v>58</v>
      </c>
      <c r="I4019" s="28">
        <v>62</v>
      </c>
      <c r="J4019" s="29">
        <v>0.63999899999999998</v>
      </c>
      <c r="K4019" s="28">
        <f>H4019*C4019</f>
        <v>58</v>
      </c>
      <c r="L4019" s="28">
        <f>I4019*C4019</f>
        <v>62</v>
      </c>
      <c r="M4019" s="29">
        <f>J4019*C4019</f>
        <v>0.63999899999999998</v>
      </c>
      <c r="N4019" s="30" t="s">
        <v>5323</v>
      </c>
      <c r="O4019" s="27">
        <v>84</v>
      </c>
      <c r="P4019" s="27">
        <v>8418</v>
      </c>
      <c r="Q4019" s="27" t="s">
        <v>79</v>
      </c>
      <c r="R4019" s="31">
        <f>VLOOKUP(Q4019,[1]Страна!D$1:F$120,2,FALSE)</f>
        <v>0.05</v>
      </c>
      <c r="S4019" s="27" t="s">
        <v>223</v>
      </c>
      <c r="T4019" s="27" t="str">
        <f>VLOOKUP(S4019,[1]Страна!$A$2:$B$246,2,0)</f>
        <v>ТУРЦИЯ</v>
      </c>
      <c r="W4019" s="79"/>
      <c r="X4019" s="80"/>
      <c r="Y4019" s="80"/>
    </row>
    <row r="4020" spans="1:25">
      <c r="A4020" s="25">
        <v>28784</v>
      </c>
      <c r="B4020" s="26" t="s">
        <v>5324</v>
      </c>
      <c r="C4020" s="27">
        <v>1</v>
      </c>
      <c r="D4020" s="27" t="s">
        <v>26</v>
      </c>
      <c r="E4020" s="28">
        <v>13073</v>
      </c>
      <c r="F4020" s="28">
        <v>13073</v>
      </c>
      <c r="G4020" s="28">
        <v>653.65000000000009</v>
      </c>
      <c r="H4020" s="28">
        <v>59.3</v>
      </c>
      <c r="I4020" s="28">
        <v>66</v>
      </c>
      <c r="J4020" s="29">
        <v>0.78508699999999998</v>
      </c>
      <c r="K4020" s="28">
        <v>59.3</v>
      </c>
      <c r="L4020" s="28">
        <v>66</v>
      </c>
      <c r="M4020" s="29">
        <f t="shared" ref="M4020:M4083" si="277">C4020*J4020</f>
        <v>0.78508699999999998</v>
      </c>
      <c r="N4020" s="30">
        <v>4607074826015</v>
      </c>
      <c r="O4020" s="27">
        <v>84</v>
      </c>
      <c r="P4020" s="27">
        <v>8418</v>
      </c>
      <c r="Q4020" s="27" t="s">
        <v>79</v>
      </c>
      <c r="R4020" s="31">
        <f>VLOOKUP(Q4020,[1]Страна!D$1:F$120,2,FALSE)</f>
        <v>0.05</v>
      </c>
      <c r="S4020" s="27" t="s">
        <v>47</v>
      </c>
      <c r="T4020" s="27" t="str">
        <f>VLOOKUP(S4020,[1]Страна!$A$2:$B$246,2,0)</f>
        <v>РОССИЯ</v>
      </c>
      <c r="W4020" s="79"/>
      <c r="X4020" s="80"/>
      <c r="Y4020" s="80"/>
    </row>
    <row r="4021" spans="1:25">
      <c r="A4021" s="25">
        <v>3857</v>
      </c>
      <c r="B4021" s="26" t="s">
        <v>5325</v>
      </c>
      <c r="C4021" s="27">
        <v>1</v>
      </c>
      <c r="D4021" s="27" t="s">
        <v>26</v>
      </c>
      <c r="E4021" s="28">
        <v>11360</v>
      </c>
      <c r="F4021" s="28">
        <v>11360</v>
      </c>
      <c r="G4021" s="28">
        <v>568</v>
      </c>
      <c r="H4021" s="28">
        <v>47</v>
      </c>
      <c r="I4021" s="28">
        <v>53</v>
      </c>
      <c r="J4021" s="29">
        <v>0.60139200000000004</v>
      </c>
      <c r="K4021" s="28">
        <v>47</v>
      </c>
      <c r="L4021" s="28">
        <v>53</v>
      </c>
      <c r="M4021" s="29">
        <f t="shared" si="277"/>
        <v>0.60139200000000004</v>
      </c>
      <c r="N4021" s="30">
        <v>4811159001970</v>
      </c>
      <c r="O4021" s="27">
        <v>84</v>
      </c>
      <c r="P4021" s="27">
        <v>8418</v>
      </c>
      <c r="Q4021" s="27" t="s">
        <v>4854</v>
      </c>
      <c r="R4021" s="31">
        <f>VLOOKUP(Q4021,[1]Страна!D$1:F$120,2,FALSE)</f>
        <v>0.05</v>
      </c>
      <c r="S4021" s="27" t="s">
        <v>457</v>
      </c>
      <c r="T4021" s="27" t="str">
        <f>VLOOKUP(S4021,[1]Страна!$A$2:$B$246,2,0)</f>
        <v xml:space="preserve">БЕЛАРУСЬ </v>
      </c>
      <c r="W4021" s="79"/>
      <c r="X4021" s="80"/>
      <c r="Y4021" s="80"/>
    </row>
    <row r="4022" spans="1:25">
      <c r="A4022" s="25">
        <v>6117</v>
      </c>
      <c r="B4022" s="26" t="s">
        <v>5326</v>
      </c>
      <c r="C4022" s="27">
        <v>1</v>
      </c>
      <c r="D4022" s="27" t="s">
        <v>26</v>
      </c>
      <c r="E4022" s="28">
        <v>12448</v>
      </c>
      <c r="F4022" s="28">
        <v>12448</v>
      </c>
      <c r="G4022" s="28">
        <v>622.40000000000009</v>
      </c>
      <c r="H4022" s="28">
        <v>53</v>
      </c>
      <c r="I4022" s="28">
        <v>60</v>
      </c>
      <c r="J4022" s="29">
        <v>0.66631499999999999</v>
      </c>
      <c r="K4022" s="28">
        <v>53</v>
      </c>
      <c r="L4022" s="28">
        <v>60</v>
      </c>
      <c r="M4022" s="29">
        <f t="shared" si="277"/>
        <v>0.66631499999999999</v>
      </c>
      <c r="N4022" s="30">
        <v>4811159002151</v>
      </c>
      <c r="O4022" s="27">
        <v>84</v>
      </c>
      <c r="P4022" s="27">
        <v>8418</v>
      </c>
      <c r="Q4022" s="27" t="s">
        <v>4908</v>
      </c>
      <c r="R4022" s="31">
        <f>VLOOKUP(Q4022,[1]Страна!D$1:F$120,2,FALSE)</f>
        <v>0.05</v>
      </c>
      <c r="S4022" s="27" t="s">
        <v>457</v>
      </c>
      <c r="T4022" s="27" t="str">
        <f>VLOOKUP(S4022,[1]Страна!$A$2:$B$246,2,0)</f>
        <v xml:space="preserve">БЕЛАРУСЬ </v>
      </c>
      <c r="W4022" s="79"/>
      <c r="X4022" s="80"/>
      <c r="Y4022" s="80"/>
    </row>
    <row r="4023" spans="1:25">
      <c r="A4023" s="25">
        <v>10196</v>
      </c>
      <c r="B4023" s="26" t="s">
        <v>5327</v>
      </c>
      <c r="C4023" s="27">
        <v>1</v>
      </c>
      <c r="D4023" s="27" t="s">
        <v>26</v>
      </c>
      <c r="E4023" s="28">
        <v>11060</v>
      </c>
      <c r="F4023" s="28">
        <v>11060</v>
      </c>
      <c r="G4023" s="28">
        <v>553</v>
      </c>
      <c r="H4023" s="28">
        <v>53</v>
      </c>
      <c r="I4023" s="28">
        <v>64</v>
      </c>
      <c r="J4023" s="29">
        <v>0.68666400000000005</v>
      </c>
      <c r="K4023" s="28">
        <v>53</v>
      </c>
      <c r="L4023" s="28">
        <v>64</v>
      </c>
      <c r="M4023" s="29">
        <f t="shared" si="277"/>
        <v>0.68666400000000005</v>
      </c>
      <c r="N4023" s="30">
        <v>4811159005060</v>
      </c>
      <c r="O4023" s="27">
        <v>84</v>
      </c>
      <c r="P4023" s="27">
        <v>8418</v>
      </c>
      <c r="Q4023" s="27" t="s">
        <v>4908</v>
      </c>
      <c r="R4023" s="31">
        <f>VLOOKUP(Q4023,[1]Страна!D$1:F$120,2,FALSE)</f>
        <v>0.05</v>
      </c>
      <c r="S4023" s="27" t="s">
        <v>457</v>
      </c>
      <c r="T4023" s="27" t="str">
        <f>VLOOKUP(S4023,[1]Страна!$A$2:$B$246,2,0)</f>
        <v xml:space="preserve">БЕЛАРУСЬ </v>
      </c>
      <c r="W4023" s="79"/>
      <c r="X4023" s="80"/>
      <c r="Y4023" s="80"/>
    </row>
    <row r="4024" spans="1:25">
      <c r="A4024" s="25">
        <v>10200</v>
      </c>
      <c r="B4024" s="26" t="s">
        <v>5328</v>
      </c>
      <c r="C4024" s="27">
        <v>1</v>
      </c>
      <c r="D4024" s="27" t="s">
        <v>26</v>
      </c>
      <c r="E4024" s="28">
        <v>12911</v>
      </c>
      <c r="F4024" s="28">
        <v>12911</v>
      </c>
      <c r="G4024" s="28">
        <v>645.55000000000007</v>
      </c>
      <c r="H4024" s="28">
        <v>55</v>
      </c>
      <c r="I4024" s="28">
        <v>62</v>
      </c>
      <c r="J4024" s="29">
        <v>0.714978</v>
      </c>
      <c r="K4024" s="28">
        <v>55</v>
      </c>
      <c r="L4024" s="28">
        <v>62</v>
      </c>
      <c r="M4024" s="29">
        <f t="shared" si="277"/>
        <v>0.714978</v>
      </c>
      <c r="N4024" s="30">
        <v>4811159017544</v>
      </c>
      <c r="O4024" s="27">
        <v>84</v>
      </c>
      <c r="P4024" s="27">
        <v>8418</v>
      </c>
      <c r="Q4024" s="27" t="s">
        <v>79</v>
      </c>
      <c r="R4024" s="31">
        <f>VLOOKUP(Q4024,[1]Страна!D$1:F$120,2,FALSE)</f>
        <v>0.05</v>
      </c>
      <c r="S4024" s="27" t="s">
        <v>457</v>
      </c>
      <c r="T4024" s="27" t="str">
        <f>VLOOKUP(S4024,[1]Страна!$A$2:$B$246,2,0)</f>
        <v xml:space="preserve">БЕЛАРУСЬ </v>
      </c>
      <c r="W4024" s="79"/>
      <c r="X4024" s="80"/>
      <c r="Y4024" s="80"/>
    </row>
    <row r="4025" spans="1:25">
      <c r="A4025" s="25">
        <v>10201</v>
      </c>
      <c r="B4025" s="26" t="s">
        <v>5329</v>
      </c>
      <c r="C4025" s="27">
        <v>1</v>
      </c>
      <c r="D4025" s="27" t="s">
        <v>26</v>
      </c>
      <c r="E4025" s="28">
        <v>15493</v>
      </c>
      <c r="F4025" s="28">
        <v>15493</v>
      </c>
      <c r="G4025" s="28">
        <v>774.65000000000009</v>
      </c>
      <c r="H4025" s="28">
        <v>61</v>
      </c>
      <c r="I4025" s="28">
        <v>69</v>
      </c>
      <c r="J4025" s="29">
        <v>0.79194399999999998</v>
      </c>
      <c r="K4025" s="28">
        <v>61</v>
      </c>
      <c r="L4025" s="28">
        <v>69</v>
      </c>
      <c r="M4025" s="29">
        <f t="shared" si="277"/>
        <v>0.79194399999999998</v>
      </c>
      <c r="N4025" s="30">
        <v>4811159017599</v>
      </c>
      <c r="O4025" s="27">
        <v>84</v>
      </c>
      <c r="P4025" s="27">
        <v>8418</v>
      </c>
      <c r="Q4025" s="27" t="s">
        <v>79</v>
      </c>
      <c r="R4025" s="31">
        <f>VLOOKUP(Q4025,[1]Страна!D$1:F$120,2,FALSE)</f>
        <v>0.05</v>
      </c>
      <c r="S4025" s="27" t="s">
        <v>457</v>
      </c>
      <c r="T4025" s="27" t="str">
        <f>VLOOKUP(S4025,[1]Страна!$A$2:$B$246,2,0)</f>
        <v xml:space="preserve">БЕЛАРУСЬ </v>
      </c>
      <c r="W4025" s="79"/>
      <c r="X4025" s="80"/>
      <c r="Y4025" s="80"/>
    </row>
    <row r="4026" spans="1:25">
      <c r="A4026" s="25">
        <v>10202</v>
      </c>
      <c r="B4026" s="26" t="s">
        <v>5330</v>
      </c>
      <c r="C4026" s="27">
        <v>4</v>
      </c>
      <c r="D4026" s="27" t="s">
        <v>26</v>
      </c>
      <c r="E4026" s="28">
        <v>13554</v>
      </c>
      <c r="F4026" s="28">
        <v>54216</v>
      </c>
      <c r="G4026" s="28">
        <v>2710.8</v>
      </c>
      <c r="H4026" s="28">
        <v>59</v>
      </c>
      <c r="I4026" s="28">
        <v>73</v>
      </c>
      <c r="J4026" s="29">
        <v>0.77907599999999999</v>
      </c>
      <c r="K4026" s="28">
        <v>236</v>
      </c>
      <c r="L4026" s="28">
        <v>292</v>
      </c>
      <c r="M4026" s="29">
        <f t="shared" si="277"/>
        <v>3.116304</v>
      </c>
      <c r="N4026" s="30">
        <v>4811159017643</v>
      </c>
      <c r="O4026" s="27">
        <v>84</v>
      </c>
      <c r="P4026" s="27">
        <v>8418</v>
      </c>
      <c r="Q4026" s="27" t="s">
        <v>79</v>
      </c>
      <c r="R4026" s="31">
        <f>VLOOKUP(Q4026,[1]Страна!D$1:F$120,2,FALSE)</f>
        <v>0.05</v>
      </c>
      <c r="S4026" s="27" t="s">
        <v>457</v>
      </c>
      <c r="T4026" s="27" t="str">
        <f>VLOOKUP(S4026,[1]Страна!$A$2:$B$246,2,0)</f>
        <v xml:space="preserve">БЕЛАРУСЬ </v>
      </c>
      <c r="W4026" s="79"/>
      <c r="X4026" s="80"/>
      <c r="Y4026" s="80"/>
    </row>
    <row r="4027" spans="1:25">
      <c r="A4027" s="25">
        <v>51626</v>
      </c>
      <c r="B4027" s="26" t="s">
        <v>5331</v>
      </c>
      <c r="C4027" s="27">
        <v>1</v>
      </c>
      <c r="D4027" s="27" t="s">
        <v>26</v>
      </c>
      <c r="E4027" s="28">
        <v>13764</v>
      </c>
      <c r="F4027" s="28">
        <v>13764</v>
      </c>
      <c r="G4027" s="28">
        <v>688.2</v>
      </c>
      <c r="H4027" s="28">
        <v>57</v>
      </c>
      <c r="I4027" s="28">
        <v>64</v>
      </c>
      <c r="J4027" s="29">
        <v>0.75398399999999999</v>
      </c>
      <c r="K4027" s="28">
        <v>57</v>
      </c>
      <c r="L4027" s="28">
        <v>64</v>
      </c>
      <c r="M4027" s="29">
        <f t="shared" si="277"/>
        <v>0.75398399999999999</v>
      </c>
      <c r="N4027" s="30">
        <v>4811159041754</v>
      </c>
      <c r="O4027" s="27">
        <v>84</v>
      </c>
      <c r="P4027" s="27">
        <v>8418</v>
      </c>
      <c r="Q4027" s="27" t="s">
        <v>79</v>
      </c>
      <c r="R4027" s="31">
        <f>VLOOKUP(Q4027,[1]Страна!D$1:F$120,2,FALSE)</f>
        <v>0.05</v>
      </c>
      <c r="S4027" s="27" t="s">
        <v>457</v>
      </c>
      <c r="T4027" s="27" t="str">
        <f>VLOOKUP(S4027,[1]Страна!$A$2:$B$246,2,0)</f>
        <v xml:space="preserve">БЕЛАРУСЬ </v>
      </c>
      <c r="W4027" s="79"/>
      <c r="X4027" s="80"/>
      <c r="Y4027" s="80"/>
    </row>
    <row r="4028" spans="1:25">
      <c r="A4028" s="25">
        <v>10204</v>
      </c>
      <c r="B4028" s="26" t="s">
        <v>5332</v>
      </c>
      <c r="C4028" s="27">
        <v>1</v>
      </c>
      <c r="D4028" s="27" t="s">
        <v>26</v>
      </c>
      <c r="E4028" s="28">
        <v>12728</v>
      </c>
      <c r="F4028" s="28">
        <v>12728</v>
      </c>
      <c r="G4028" s="28">
        <v>636.40000000000009</v>
      </c>
      <c r="H4028" s="28">
        <v>57</v>
      </c>
      <c r="I4028" s="28">
        <v>64</v>
      </c>
      <c r="J4028" s="29">
        <v>0.73847399999999996</v>
      </c>
      <c r="K4028" s="28">
        <v>57</v>
      </c>
      <c r="L4028" s="28">
        <v>64</v>
      </c>
      <c r="M4028" s="29">
        <f t="shared" si="277"/>
        <v>0.73847399999999996</v>
      </c>
      <c r="N4028" s="30">
        <v>7811279017698</v>
      </c>
      <c r="O4028" s="27">
        <v>84</v>
      </c>
      <c r="P4028" s="27">
        <v>8418</v>
      </c>
      <c r="Q4028" s="27" t="s">
        <v>79</v>
      </c>
      <c r="R4028" s="31">
        <f>VLOOKUP(Q4028,[1]Страна!D$1:F$120,2,FALSE)</f>
        <v>0.05</v>
      </c>
      <c r="S4028" s="27" t="s">
        <v>457</v>
      </c>
      <c r="T4028" s="27" t="str">
        <f>VLOOKUP(S4028,[1]Страна!$A$2:$B$246,2,0)</f>
        <v xml:space="preserve">БЕЛАРУСЬ </v>
      </c>
      <c r="W4028" s="79"/>
      <c r="X4028" s="80"/>
      <c r="Y4028" s="80"/>
    </row>
    <row r="4029" spans="1:25">
      <c r="A4029" s="25">
        <v>37230</v>
      </c>
      <c r="B4029" s="26" t="s">
        <v>5333</v>
      </c>
      <c r="C4029" s="27">
        <v>1</v>
      </c>
      <c r="D4029" s="27" t="s">
        <v>26</v>
      </c>
      <c r="E4029" s="28">
        <v>15956</v>
      </c>
      <c r="F4029" s="28">
        <v>15956</v>
      </c>
      <c r="G4029" s="28">
        <v>797.80000000000007</v>
      </c>
      <c r="H4029" s="28">
        <v>68</v>
      </c>
      <c r="I4029" s="28">
        <v>76</v>
      </c>
      <c r="J4029" s="29">
        <v>0.89311200000000002</v>
      </c>
      <c r="K4029" s="28">
        <v>68</v>
      </c>
      <c r="L4029" s="28">
        <v>76</v>
      </c>
      <c r="M4029" s="29">
        <f t="shared" si="277"/>
        <v>0.89311200000000002</v>
      </c>
      <c r="N4029" s="30">
        <v>4811159032622</v>
      </c>
      <c r="O4029" s="27">
        <v>84</v>
      </c>
      <c r="P4029" s="27">
        <v>8418</v>
      </c>
      <c r="Q4029" s="27" t="s">
        <v>79</v>
      </c>
      <c r="R4029" s="31">
        <f>VLOOKUP(Q4029,[1]Страна!D$1:F$120,2,FALSE)</f>
        <v>0.05</v>
      </c>
      <c r="S4029" s="27" t="s">
        <v>457</v>
      </c>
      <c r="T4029" s="27" t="str">
        <f>VLOOKUP(S4029,[1]Страна!$A$2:$B$246,2,0)</f>
        <v xml:space="preserve">БЕЛАРУСЬ </v>
      </c>
      <c r="W4029" s="79"/>
      <c r="X4029" s="80"/>
      <c r="Y4029" s="80"/>
    </row>
    <row r="4030" spans="1:25">
      <c r="A4030" s="25">
        <v>36285</v>
      </c>
      <c r="B4030" s="26" t="s">
        <v>5334</v>
      </c>
      <c r="C4030" s="27">
        <v>1</v>
      </c>
      <c r="D4030" s="27" t="s">
        <v>26</v>
      </c>
      <c r="E4030" s="28">
        <v>16338</v>
      </c>
      <c r="F4030" s="28">
        <v>16338</v>
      </c>
      <c r="G4030" s="28">
        <v>816.90000000000009</v>
      </c>
      <c r="H4030" s="28">
        <v>68</v>
      </c>
      <c r="I4030" s="28">
        <v>76</v>
      </c>
      <c r="J4030" s="29">
        <v>0.89311200000000002</v>
      </c>
      <c r="K4030" s="28">
        <v>68</v>
      </c>
      <c r="L4030" s="28">
        <v>76</v>
      </c>
      <c r="M4030" s="29">
        <f t="shared" si="277"/>
        <v>0.89311200000000002</v>
      </c>
      <c r="N4030" s="30">
        <v>4811159032684</v>
      </c>
      <c r="O4030" s="27">
        <v>84</v>
      </c>
      <c r="P4030" s="27">
        <v>8418</v>
      </c>
      <c r="Q4030" s="27" t="s">
        <v>60</v>
      </c>
      <c r="R4030" s="31">
        <f>VLOOKUP(Q4030,[1]Страна!D$1:F$120,2,FALSE)</f>
        <v>0.05</v>
      </c>
      <c r="S4030" s="27" t="s">
        <v>457</v>
      </c>
      <c r="T4030" s="27" t="str">
        <f>VLOOKUP(S4030,[1]Страна!$A$2:$B$246,2,0)</f>
        <v xml:space="preserve">БЕЛАРУСЬ </v>
      </c>
      <c r="W4030" s="79"/>
      <c r="X4030" s="80"/>
      <c r="Y4030" s="80"/>
    </row>
    <row r="4031" spans="1:25">
      <c r="A4031" s="25">
        <v>37149</v>
      </c>
      <c r="B4031" s="26" t="s">
        <v>5335</v>
      </c>
      <c r="C4031" s="27">
        <v>1</v>
      </c>
      <c r="D4031" s="27" t="s">
        <v>26</v>
      </c>
      <c r="E4031" s="28">
        <v>17548</v>
      </c>
      <c r="F4031" s="28">
        <v>17548</v>
      </c>
      <c r="G4031" s="28">
        <v>877.40000000000009</v>
      </c>
      <c r="H4031" s="28">
        <v>68</v>
      </c>
      <c r="I4031" s="28">
        <v>76</v>
      </c>
      <c r="J4031" s="29">
        <v>0.902088</v>
      </c>
      <c r="K4031" s="28">
        <v>68</v>
      </c>
      <c r="L4031" s="28">
        <v>76</v>
      </c>
      <c r="M4031" s="29">
        <f t="shared" si="277"/>
        <v>0.902088</v>
      </c>
      <c r="N4031" s="30">
        <v>4811159032745</v>
      </c>
      <c r="O4031" s="27">
        <v>84</v>
      </c>
      <c r="P4031" s="27">
        <v>8418</v>
      </c>
      <c r="Q4031" s="27" t="s">
        <v>60</v>
      </c>
      <c r="R4031" s="31">
        <f>VLOOKUP(Q4031,[1]Страна!D$1:F$120,2,FALSE)</f>
        <v>0.05</v>
      </c>
      <c r="S4031" s="27" t="s">
        <v>457</v>
      </c>
      <c r="T4031" s="27" t="str">
        <f>VLOOKUP(S4031,[1]Страна!$A$2:$B$246,2,0)</f>
        <v xml:space="preserve">БЕЛАРУСЬ </v>
      </c>
      <c r="W4031" s="79"/>
      <c r="X4031" s="80"/>
      <c r="Y4031" s="80"/>
    </row>
    <row r="4032" spans="1:25">
      <c r="A4032" s="25">
        <v>51605</v>
      </c>
      <c r="B4032" s="26" t="s">
        <v>5336</v>
      </c>
      <c r="C4032" s="27">
        <v>3</v>
      </c>
      <c r="D4032" s="27" t="s">
        <v>26</v>
      </c>
      <c r="E4032" s="28">
        <v>17694</v>
      </c>
      <c r="F4032" s="28">
        <v>53082</v>
      </c>
      <c r="G4032" s="28">
        <v>2654.1000000000004</v>
      </c>
      <c r="H4032" s="28">
        <v>70</v>
      </c>
      <c r="I4032" s="28">
        <v>76</v>
      </c>
      <c r="J4032" s="29">
        <v>0.93799200000000005</v>
      </c>
      <c r="K4032" s="28">
        <v>210</v>
      </c>
      <c r="L4032" s="28">
        <v>228</v>
      </c>
      <c r="M4032" s="29">
        <f t="shared" si="277"/>
        <v>2.8139760000000003</v>
      </c>
      <c r="N4032" s="30">
        <v>4811159032806</v>
      </c>
      <c r="O4032" s="27">
        <v>84</v>
      </c>
      <c r="P4032" s="27">
        <v>8418</v>
      </c>
      <c r="Q4032" s="27" t="s">
        <v>60</v>
      </c>
      <c r="R4032" s="31">
        <f>VLOOKUP(Q4032,[1]Страна!D$1:F$120,2,FALSE)</f>
        <v>0.05</v>
      </c>
      <c r="S4032" s="27" t="s">
        <v>457</v>
      </c>
      <c r="T4032" s="27" t="str">
        <f>VLOOKUP(S4032,[1]Страна!$A$2:$B$246,2,0)</f>
        <v xml:space="preserve">БЕЛАРУСЬ </v>
      </c>
      <c r="W4032" s="79"/>
      <c r="X4032" s="80"/>
      <c r="Y4032" s="80"/>
    </row>
    <row r="4033" spans="1:25">
      <c r="A4033" s="25">
        <v>18321</v>
      </c>
      <c r="B4033" s="26" t="s">
        <v>5337</v>
      </c>
      <c r="C4033" s="27">
        <v>2</v>
      </c>
      <c r="D4033" s="27" t="s">
        <v>26</v>
      </c>
      <c r="E4033" s="28">
        <v>12189</v>
      </c>
      <c r="F4033" s="28">
        <v>24378</v>
      </c>
      <c r="G4033" s="28">
        <v>1218.9000000000001</v>
      </c>
      <c r="H4033" s="28">
        <v>51</v>
      </c>
      <c r="I4033" s="28">
        <v>67</v>
      </c>
      <c r="J4033" s="29">
        <v>0.65973599999999999</v>
      </c>
      <c r="K4033" s="28">
        <v>102</v>
      </c>
      <c r="L4033" s="28">
        <v>134</v>
      </c>
      <c r="M4033" s="29">
        <f t="shared" si="277"/>
        <v>1.319472</v>
      </c>
      <c r="N4033" s="30">
        <v>4811159026775</v>
      </c>
      <c r="O4033" s="27">
        <v>84</v>
      </c>
      <c r="P4033" s="27">
        <v>8418</v>
      </c>
      <c r="Q4033" s="27" t="s">
        <v>79</v>
      </c>
      <c r="R4033" s="31">
        <f>VLOOKUP(Q4033,[1]Страна!D$1:F$120,2,FALSE)</f>
        <v>0.05</v>
      </c>
      <c r="S4033" s="27" t="s">
        <v>457</v>
      </c>
      <c r="T4033" s="27" t="str">
        <f>VLOOKUP(S4033,[1]Страна!$A$2:$B$246,2,0)</f>
        <v xml:space="preserve">БЕЛАРУСЬ </v>
      </c>
      <c r="W4033" s="79"/>
      <c r="X4033" s="80"/>
      <c r="Y4033" s="80"/>
    </row>
    <row r="4034" spans="1:25">
      <c r="A4034" s="25">
        <v>12429</v>
      </c>
      <c r="B4034" s="26" t="s">
        <v>5338</v>
      </c>
      <c r="C4034" s="27">
        <v>3</v>
      </c>
      <c r="D4034" s="27" t="s">
        <v>26</v>
      </c>
      <c r="E4034" s="28">
        <v>14113</v>
      </c>
      <c r="F4034" s="28">
        <v>42339</v>
      </c>
      <c r="G4034" s="28">
        <v>2116.9500000000003</v>
      </c>
      <c r="H4034" s="28">
        <v>57</v>
      </c>
      <c r="I4034" s="28">
        <v>64</v>
      </c>
      <c r="J4034" s="29">
        <v>0.72256799999999999</v>
      </c>
      <c r="K4034" s="28">
        <v>171</v>
      </c>
      <c r="L4034" s="28">
        <v>192</v>
      </c>
      <c r="M4034" s="29">
        <f t="shared" si="277"/>
        <v>2.1677040000000001</v>
      </c>
      <c r="N4034" s="30">
        <v>4811159026812</v>
      </c>
      <c r="O4034" s="27">
        <v>84</v>
      </c>
      <c r="P4034" s="27">
        <v>8418</v>
      </c>
      <c r="Q4034" s="27" t="s">
        <v>79</v>
      </c>
      <c r="R4034" s="31">
        <f>VLOOKUP(Q4034,[1]Страна!D$1:F$120,2,FALSE)</f>
        <v>0.05</v>
      </c>
      <c r="S4034" s="27" t="s">
        <v>457</v>
      </c>
      <c r="T4034" s="27" t="str">
        <f>VLOOKUP(S4034,[1]Страна!$A$2:$B$246,2,0)</f>
        <v xml:space="preserve">БЕЛАРУСЬ </v>
      </c>
      <c r="W4034" s="79"/>
      <c r="X4034" s="80"/>
      <c r="Y4034" s="80"/>
    </row>
    <row r="4035" spans="1:25">
      <c r="A4035" s="25">
        <v>25540</v>
      </c>
      <c r="B4035" s="26" t="s">
        <v>5339</v>
      </c>
      <c r="C4035" s="27">
        <v>1</v>
      </c>
      <c r="D4035" s="27" t="s">
        <v>26</v>
      </c>
      <c r="E4035" s="28">
        <v>13618</v>
      </c>
      <c r="F4035" s="28">
        <v>13618</v>
      </c>
      <c r="G4035" s="28">
        <v>680.90000000000009</v>
      </c>
      <c r="H4035" s="28">
        <v>51</v>
      </c>
      <c r="I4035" s="28">
        <v>63</v>
      </c>
      <c r="J4035" s="29">
        <v>0.745008</v>
      </c>
      <c r="K4035" s="28">
        <v>51</v>
      </c>
      <c r="L4035" s="28">
        <v>63</v>
      </c>
      <c r="M4035" s="29">
        <f t="shared" si="277"/>
        <v>0.745008</v>
      </c>
      <c r="N4035" s="30">
        <v>4811159026850</v>
      </c>
      <c r="O4035" s="27">
        <v>84</v>
      </c>
      <c r="P4035" s="27">
        <v>8418</v>
      </c>
      <c r="Q4035" s="27" t="s">
        <v>79</v>
      </c>
      <c r="R4035" s="31">
        <f>VLOOKUP(Q4035,[1]Страна!D$1:F$120,2,FALSE)</f>
        <v>0.05</v>
      </c>
      <c r="S4035" s="27" t="s">
        <v>457</v>
      </c>
      <c r="T4035" s="27" t="str">
        <f>VLOOKUP(S4035,[1]Страна!$A$2:$B$246,2,0)</f>
        <v xml:space="preserve">БЕЛАРУСЬ </v>
      </c>
      <c r="W4035" s="79"/>
      <c r="X4035" s="80"/>
      <c r="Y4035" s="80"/>
    </row>
    <row r="4036" spans="1:25">
      <c r="A4036" s="25">
        <v>12496</v>
      </c>
      <c r="B4036" s="26" t="s">
        <v>5340</v>
      </c>
      <c r="C4036" s="27">
        <v>1</v>
      </c>
      <c r="D4036" s="27" t="s">
        <v>26</v>
      </c>
      <c r="E4036" s="28">
        <v>14446</v>
      </c>
      <c r="F4036" s="28">
        <v>14446</v>
      </c>
      <c r="G4036" s="28">
        <v>722.30000000000007</v>
      </c>
      <c r="H4036" s="28">
        <v>57</v>
      </c>
      <c r="I4036" s="28">
        <v>64</v>
      </c>
      <c r="J4036" s="29">
        <v>0.76295999999999997</v>
      </c>
      <c r="K4036" s="28">
        <v>57</v>
      </c>
      <c r="L4036" s="28">
        <v>64</v>
      </c>
      <c r="M4036" s="29">
        <f t="shared" si="277"/>
        <v>0.76295999999999997</v>
      </c>
      <c r="N4036" s="30">
        <v>4811159026898</v>
      </c>
      <c r="O4036" s="27">
        <v>84</v>
      </c>
      <c r="P4036" s="27">
        <v>8418</v>
      </c>
      <c r="Q4036" s="27" t="s">
        <v>79</v>
      </c>
      <c r="R4036" s="31">
        <f>VLOOKUP(Q4036,[1]Страна!D$1:F$120,2,FALSE)</f>
        <v>0.05</v>
      </c>
      <c r="S4036" s="27" t="s">
        <v>457</v>
      </c>
      <c r="T4036" s="27" t="str">
        <f>VLOOKUP(S4036,[1]Страна!$A$2:$B$246,2,0)</f>
        <v xml:space="preserve">БЕЛАРУСЬ </v>
      </c>
      <c r="W4036" s="79"/>
      <c r="X4036" s="80"/>
      <c r="Y4036" s="80"/>
    </row>
    <row r="4037" spans="1:25">
      <c r="A4037" s="25">
        <v>13168</v>
      </c>
      <c r="B4037" s="26" t="s">
        <v>5341</v>
      </c>
      <c r="C4037" s="27">
        <v>2</v>
      </c>
      <c r="D4037" s="27" t="s">
        <v>26</v>
      </c>
      <c r="E4037" s="28">
        <v>15883</v>
      </c>
      <c r="F4037" s="28">
        <v>31766</v>
      </c>
      <c r="G4037" s="28">
        <v>1588.3000000000002</v>
      </c>
      <c r="H4037" s="28">
        <v>61</v>
      </c>
      <c r="I4037" s="28">
        <v>69</v>
      </c>
      <c r="J4037" s="29">
        <v>0.80335199999999996</v>
      </c>
      <c r="K4037" s="28">
        <v>122</v>
      </c>
      <c r="L4037" s="28">
        <v>138</v>
      </c>
      <c r="M4037" s="29">
        <f t="shared" si="277"/>
        <v>1.6067039999999999</v>
      </c>
      <c r="N4037" s="30">
        <v>4811159026935</v>
      </c>
      <c r="O4037" s="27">
        <v>84</v>
      </c>
      <c r="P4037" s="27">
        <v>8418</v>
      </c>
      <c r="Q4037" s="27" t="s">
        <v>79</v>
      </c>
      <c r="R4037" s="31">
        <f>VLOOKUP(Q4037,[1]Страна!D$1:F$120,2,FALSE)</f>
        <v>0.05</v>
      </c>
      <c r="S4037" s="27" t="s">
        <v>457</v>
      </c>
      <c r="T4037" s="27" t="str">
        <f>VLOOKUP(S4037,[1]Страна!$A$2:$B$246,2,0)</f>
        <v xml:space="preserve">БЕЛАРУСЬ </v>
      </c>
      <c r="W4037" s="79"/>
      <c r="X4037" s="80"/>
      <c r="Y4037" s="80"/>
    </row>
    <row r="4038" spans="1:25">
      <c r="A4038" s="25">
        <v>60813</v>
      </c>
      <c r="B4038" s="26" t="s">
        <v>5342</v>
      </c>
      <c r="C4038" s="27">
        <v>1</v>
      </c>
      <c r="D4038" s="27" t="s">
        <v>26</v>
      </c>
      <c r="E4038" s="28">
        <v>17860</v>
      </c>
      <c r="F4038" s="28">
        <v>17860</v>
      </c>
      <c r="G4038" s="28">
        <v>893</v>
      </c>
      <c r="H4038" s="28">
        <v>61</v>
      </c>
      <c r="I4038" s="28">
        <v>69</v>
      </c>
      <c r="J4038" s="29">
        <v>0.81232800000000005</v>
      </c>
      <c r="K4038" s="28">
        <v>61</v>
      </c>
      <c r="L4038" s="28">
        <v>69</v>
      </c>
      <c r="M4038" s="29">
        <f t="shared" si="277"/>
        <v>0.81232800000000005</v>
      </c>
      <c r="N4038" s="30">
        <v>4811159042386</v>
      </c>
      <c r="O4038" s="27">
        <v>84</v>
      </c>
      <c r="P4038" s="27">
        <v>8418</v>
      </c>
      <c r="Q4038" s="27" t="s">
        <v>79</v>
      </c>
      <c r="R4038" s="31">
        <f>VLOOKUP(Q4038,[1]Страна!D$1:F$120,2,FALSE)</f>
        <v>0.05</v>
      </c>
      <c r="S4038" s="27" t="s">
        <v>457</v>
      </c>
      <c r="T4038" s="27" t="str">
        <f>VLOOKUP(S4038,[1]Страна!$A$2:$B$246,2,0)</f>
        <v xml:space="preserve">БЕЛАРУСЬ </v>
      </c>
      <c r="W4038" s="79"/>
      <c r="X4038" s="80"/>
      <c r="Y4038" s="80"/>
    </row>
    <row r="4039" spans="1:25">
      <c r="A4039" s="25">
        <v>19930</v>
      </c>
      <c r="B4039" s="26" t="s">
        <v>5343</v>
      </c>
      <c r="C4039" s="27">
        <v>1</v>
      </c>
      <c r="D4039" s="27" t="s">
        <v>26</v>
      </c>
      <c r="E4039" s="28">
        <v>17134</v>
      </c>
      <c r="F4039" s="28">
        <v>17134</v>
      </c>
      <c r="G4039" s="28">
        <v>856.7</v>
      </c>
      <c r="H4039" s="28">
        <v>61</v>
      </c>
      <c r="I4039" s="28">
        <v>69</v>
      </c>
      <c r="J4039" s="29">
        <v>0.79117999999999999</v>
      </c>
      <c r="K4039" s="28">
        <v>61</v>
      </c>
      <c r="L4039" s="28">
        <v>69</v>
      </c>
      <c r="M4039" s="29">
        <f t="shared" si="277"/>
        <v>0.79117999999999999</v>
      </c>
      <c r="N4039" s="30">
        <v>4811159024313</v>
      </c>
      <c r="O4039" s="27">
        <v>84</v>
      </c>
      <c r="P4039" s="27">
        <v>8418</v>
      </c>
      <c r="Q4039" s="27" t="s">
        <v>79</v>
      </c>
      <c r="R4039" s="31">
        <f>VLOOKUP(Q4039,[1]Страна!D$1:F$120,2,FALSE)</f>
        <v>0.05</v>
      </c>
      <c r="S4039" s="27" t="s">
        <v>457</v>
      </c>
      <c r="T4039" s="27" t="str">
        <f>VLOOKUP(S4039,[1]Страна!$A$2:$B$246,2,0)</f>
        <v xml:space="preserve">БЕЛАРУСЬ </v>
      </c>
      <c r="W4039" s="79"/>
      <c r="X4039" s="80"/>
      <c r="Y4039" s="80"/>
    </row>
    <row r="4040" spans="1:25">
      <c r="A4040" s="25">
        <v>12833</v>
      </c>
      <c r="B4040" s="26" t="s">
        <v>5344</v>
      </c>
      <c r="C4040" s="27">
        <v>2</v>
      </c>
      <c r="D4040" s="27" t="s">
        <v>26</v>
      </c>
      <c r="E4040" s="28">
        <v>15242</v>
      </c>
      <c r="F4040" s="28">
        <v>30484</v>
      </c>
      <c r="G4040" s="28">
        <v>1524.2</v>
      </c>
      <c r="H4040" s="28">
        <v>60</v>
      </c>
      <c r="I4040" s="28">
        <v>68</v>
      </c>
      <c r="J4040" s="29">
        <v>0.80784</v>
      </c>
      <c r="K4040" s="28">
        <v>120</v>
      </c>
      <c r="L4040" s="28">
        <v>136</v>
      </c>
      <c r="M4040" s="29">
        <f t="shared" si="277"/>
        <v>1.61568</v>
      </c>
      <c r="N4040" s="30">
        <v>4811159026973</v>
      </c>
      <c r="O4040" s="27">
        <v>84</v>
      </c>
      <c r="P4040" s="27">
        <v>8418</v>
      </c>
      <c r="Q4040" s="27" t="s">
        <v>79</v>
      </c>
      <c r="R4040" s="31">
        <f>VLOOKUP(Q4040,[1]Страна!D$1:F$120,2,FALSE)</f>
        <v>0.05</v>
      </c>
      <c r="S4040" s="27" t="s">
        <v>457</v>
      </c>
      <c r="T4040" s="27" t="str">
        <f>VLOOKUP(S4040,[1]Страна!$A$2:$B$246,2,0)</f>
        <v xml:space="preserve">БЕЛАРУСЬ </v>
      </c>
      <c r="W4040" s="79"/>
      <c r="X4040" s="80"/>
      <c r="Y4040" s="80"/>
    </row>
    <row r="4041" spans="1:25">
      <c r="A4041" s="25">
        <v>175594</v>
      </c>
      <c r="B4041" s="26" t="s">
        <v>5345</v>
      </c>
      <c r="C4041" s="27">
        <v>3</v>
      </c>
      <c r="D4041" s="27" t="s">
        <v>26</v>
      </c>
      <c r="E4041" s="28">
        <v>11365</v>
      </c>
      <c r="F4041" s="28">
        <v>34095</v>
      </c>
      <c r="G4041" s="28">
        <v>1704.75</v>
      </c>
      <c r="H4041" s="28">
        <v>50</v>
      </c>
      <c r="I4041" s="28">
        <v>56</v>
      </c>
      <c r="J4041" s="29">
        <v>0.58692</v>
      </c>
      <c r="K4041" s="28">
        <v>150</v>
      </c>
      <c r="L4041" s="28">
        <v>168</v>
      </c>
      <c r="M4041" s="29">
        <f t="shared" si="277"/>
        <v>1.7607599999999999</v>
      </c>
      <c r="N4041" s="30">
        <v>4811159030956</v>
      </c>
      <c r="O4041" s="27">
        <v>84</v>
      </c>
      <c r="P4041" s="27">
        <v>8418</v>
      </c>
      <c r="Q4041" s="27" t="s">
        <v>79</v>
      </c>
      <c r="R4041" s="31">
        <f>VLOOKUP(Q4041,[1]Страна!D$1:F$120,2,FALSE)</f>
        <v>0.05</v>
      </c>
      <c r="S4041" s="27" t="s">
        <v>457</v>
      </c>
      <c r="T4041" s="27" t="str">
        <f>VLOOKUP(S4041,[1]Страна!$A$2:$B$246,2,0)</f>
        <v xml:space="preserve">БЕЛАРУСЬ </v>
      </c>
      <c r="W4041" s="79"/>
      <c r="X4041" s="80"/>
      <c r="Y4041" s="80"/>
    </row>
    <row r="4042" spans="1:25">
      <c r="A4042" s="25">
        <v>19123</v>
      </c>
      <c r="B4042" s="26" t="s">
        <v>5346</v>
      </c>
      <c r="C4042" s="27">
        <v>3</v>
      </c>
      <c r="D4042" s="27" t="s">
        <v>26</v>
      </c>
      <c r="E4042" s="28">
        <v>15120</v>
      </c>
      <c r="F4042" s="28">
        <v>45360</v>
      </c>
      <c r="G4042" s="28">
        <v>2268</v>
      </c>
      <c r="H4042" s="28">
        <v>61</v>
      </c>
      <c r="I4042" s="28">
        <v>68</v>
      </c>
      <c r="J4042" s="29">
        <v>0.73968</v>
      </c>
      <c r="K4042" s="28">
        <v>183</v>
      </c>
      <c r="L4042" s="28">
        <v>204</v>
      </c>
      <c r="M4042" s="29">
        <f t="shared" si="277"/>
        <v>2.2190400000000001</v>
      </c>
      <c r="N4042" s="30">
        <v>4811159027185</v>
      </c>
      <c r="O4042" s="27">
        <v>84</v>
      </c>
      <c r="P4042" s="27">
        <v>8418</v>
      </c>
      <c r="Q4042" s="27" t="s">
        <v>79</v>
      </c>
      <c r="R4042" s="31">
        <f>VLOOKUP(Q4042,[1]Страна!D$1:F$120,2,FALSE)</f>
        <v>0.05</v>
      </c>
      <c r="S4042" s="27" t="s">
        <v>457</v>
      </c>
      <c r="T4042" s="27" t="str">
        <f>VLOOKUP(S4042,[1]Страна!$A$2:$B$246,2,0)</f>
        <v xml:space="preserve">БЕЛАРУСЬ </v>
      </c>
      <c r="W4042" s="79"/>
      <c r="X4042" s="80"/>
      <c r="Y4042" s="80"/>
    </row>
    <row r="4043" spans="1:25">
      <c r="A4043" s="25">
        <v>36813</v>
      </c>
      <c r="B4043" s="26" t="s">
        <v>5347</v>
      </c>
      <c r="C4043" s="27">
        <v>1</v>
      </c>
      <c r="D4043" s="27" t="s">
        <v>26</v>
      </c>
      <c r="E4043" s="28">
        <v>19886</v>
      </c>
      <c r="F4043" s="28">
        <v>19886</v>
      </c>
      <c r="G4043" s="28">
        <v>994.30000000000007</v>
      </c>
      <c r="H4043" s="28">
        <v>75</v>
      </c>
      <c r="I4043" s="28">
        <v>83</v>
      </c>
      <c r="J4043" s="29">
        <v>0.89759999999999995</v>
      </c>
      <c r="K4043" s="28">
        <v>75</v>
      </c>
      <c r="L4043" s="28">
        <v>83</v>
      </c>
      <c r="M4043" s="29">
        <f t="shared" si="277"/>
        <v>0.89759999999999995</v>
      </c>
      <c r="N4043" s="30">
        <v>4811159031793</v>
      </c>
      <c r="O4043" s="27">
        <v>84</v>
      </c>
      <c r="P4043" s="27">
        <v>8418</v>
      </c>
      <c r="Q4043" s="27" t="s">
        <v>79</v>
      </c>
      <c r="R4043" s="31">
        <f>VLOOKUP(Q4043,[1]Страна!D$1:F$120,2,FALSE)</f>
        <v>0.05</v>
      </c>
      <c r="S4043" s="27" t="s">
        <v>457</v>
      </c>
      <c r="T4043" s="27" t="str">
        <f>VLOOKUP(S4043,[1]Страна!$A$2:$B$246,2,0)</f>
        <v xml:space="preserve">БЕЛАРУСЬ </v>
      </c>
      <c r="W4043" s="79"/>
      <c r="X4043" s="80"/>
      <c r="Y4043" s="80"/>
    </row>
    <row r="4044" spans="1:25">
      <c r="A4044" s="25">
        <v>209471</v>
      </c>
      <c r="B4044" s="26" t="s">
        <v>5348</v>
      </c>
      <c r="C4044" s="27">
        <v>2</v>
      </c>
      <c r="D4044" s="27" t="s">
        <v>26</v>
      </c>
      <c r="E4044" s="28">
        <v>21295</v>
      </c>
      <c r="F4044" s="28">
        <v>42590</v>
      </c>
      <c r="G4044" s="28">
        <v>2129.5</v>
      </c>
      <c r="H4044" s="28">
        <v>75</v>
      </c>
      <c r="I4044" s="28">
        <v>83</v>
      </c>
      <c r="J4044" s="29">
        <v>0.84823199999999999</v>
      </c>
      <c r="K4044" s="28">
        <v>150</v>
      </c>
      <c r="L4044" s="28">
        <v>166</v>
      </c>
      <c r="M4044" s="29">
        <f t="shared" si="277"/>
        <v>1.696464</v>
      </c>
      <c r="N4044" s="30">
        <v>4811159043109</v>
      </c>
      <c r="O4044" s="27">
        <v>84</v>
      </c>
      <c r="P4044" s="27">
        <v>8418</v>
      </c>
      <c r="Q4044" s="27" t="s">
        <v>79</v>
      </c>
      <c r="R4044" s="31">
        <f>VLOOKUP(Q4044,[1]Страна!D$1:F$120,2,FALSE)</f>
        <v>0.05</v>
      </c>
      <c r="S4044" s="27" t="s">
        <v>457</v>
      </c>
      <c r="T4044" s="27" t="str">
        <f>VLOOKUP(S4044,[1]Страна!$A$2:$B$246,2,0)</f>
        <v xml:space="preserve">БЕЛАРУСЬ </v>
      </c>
      <c r="W4044" s="79"/>
      <c r="X4044" s="80"/>
      <c r="Y4044" s="80"/>
    </row>
    <row r="4045" spans="1:25">
      <c r="A4045" s="25">
        <v>50967</v>
      </c>
      <c r="B4045" s="26" t="s">
        <v>5349</v>
      </c>
      <c r="C4045" s="27">
        <v>1</v>
      </c>
      <c r="D4045" s="27" t="s">
        <v>26</v>
      </c>
      <c r="E4045" s="28">
        <v>21251</v>
      </c>
      <c r="F4045" s="28">
        <v>21251</v>
      </c>
      <c r="G4045" s="28">
        <v>1062.55</v>
      </c>
      <c r="H4045" s="28">
        <v>75</v>
      </c>
      <c r="I4045" s="28">
        <v>83</v>
      </c>
      <c r="J4045" s="29">
        <v>0.89759999999999995</v>
      </c>
      <c r="K4045" s="28">
        <v>75</v>
      </c>
      <c r="L4045" s="28">
        <v>83</v>
      </c>
      <c r="M4045" s="29">
        <f t="shared" si="277"/>
        <v>0.89759999999999995</v>
      </c>
      <c r="N4045" s="30">
        <v>4811159040832</v>
      </c>
      <c r="O4045" s="27">
        <v>84</v>
      </c>
      <c r="P4045" s="27">
        <v>8418</v>
      </c>
      <c r="Q4045" s="27" t="s">
        <v>79</v>
      </c>
      <c r="R4045" s="31">
        <f>VLOOKUP(Q4045,[1]Страна!D$1:F$120,2,FALSE)</f>
        <v>0.05</v>
      </c>
      <c r="S4045" s="27" t="s">
        <v>457</v>
      </c>
      <c r="T4045" s="27" t="str">
        <f>VLOOKUP(S4045,[1]Страна!$A$2:$B$246,2,0)</f>
        <v xml:space="preserve">БЕЛАРУСЬ </v>
      </c>
      <c r="W4045" s="79"/>
      <c r="X4045" s="80"/>
      <c r="Y4045" s="80"/>
    </row>
    <row r="4046" spans="1:25">
      <c r="A4046" s="25">
        <v>39083</v>
      </c>
      <c r="B4046" s="26" t="s">
        <v>5350</v>
      </c>
      <c r="C4046" s="27">
        <v>1</v>
      </c>
      <c r="D4046" s="27" t="s">
        <v>26</v>
      </c>
      <c r="E4046" s="28">
        <v>21169</v>
      </c>
      <c r="F4046" s="28">
        <v>21169</v>
      </c>
      <c r="G4046" s="28">
        <v>1058.45</v>
      </c>
      <c r="H4046" s="28">
        <v>75</v>
      </c>
      <c r="I4046" s="28">
        <v>83</v>
      </c>
      <c r="J4046" s="29">
        <v>0.89311200000000002</v>
      </c>
      <c r="K4046" s="28">
        <v>75</v>
      </c>
      <c r="L4046" s="28">
        <v>83</v>
      </c>
      <c r="M4046" s="29">
        <f t="shared" si="277"/>
        <v>0.89311200000000002</v>
      </c>
      <c r="N4046" s="30">
        <v>4811159037955</v>
      </c>
      <c r="O4046" s="27">
        <v>84</v>
      </c>
      <c r="P4046" s="27">
        <v>8418</v>
      </c>
      <c r="Q4046" s="27" t="s">
        <v>79</v>
      </c>
      <c r="R4046" s="31">
        <f>VLOOKUP(Q4046,[1]Страна!D$1:F$120,2,FALSE)</f>
        <v>0.05</v>
      </c>
      <c r="S4046" s="27" t="s">
        <v>457</v>
      </c>
      <c r="T4046" s="27" t="str">
        <f>VLOOKUP(S4046,[1]Страна!$A$2:$B$246,2,0)</f>
        <v xml:space="preserve">БЕЛАРУСЬ </v>
      </c>
      <c r="W4046" s="79"/>
      <c r="X4046" s="80"/>
      <c r="Y4046" s="80"/>
    </row>
    <row r="4047" spans="1:25">
      <c r="A4047" s="25">
        <v>37986</v>
      </c>
      <c r="B4047" s="26" t="s">
        <v>5351</v>
      </c>
      <c r="C4047" s="27">
        <v>1</v>
      </c>
      <c r="D4047" s="27" t="s">
        <v>26</v>
      </c>
      <c r="E4047" s="28">
        <v>20260</v>
      </c>
      <c r="F4047" s="28">
        <v>20260</v>
      </c>
      <c r="G4047" s="28">
        <v>1013</v>
      </c>
      <c r="H4047" s="28">
        <v>78</v>
      </c>
      <c r="I4047" s="28">
        <v>86</v>
      </c>
      <c r="J4047" s="29">
        <v>0.89759999999999995</v>
      </c>
      <c r="K4047" s="28">
        <v>78</v>
      </c>
      <c r="L4047" s="28">
        <v>86</v>
      </c>
      <c r="M4047" s="29">
        <f t="shared" si="277"/>
        <v>0.89759999999999995</v>
      </c>
      <c r="N4047" s="30">
        <v>4811159037924</v>
      </c>
      <c r="O4047" s="27">
        <v>84</v>
      </c>
      <c r="P4047" s="27">
        <v>8418</v>
      </c>
      <c r="Q4047" s="27" t="s">
        <v>79</v>
      </c>
      <c r="R4047" s="31">
        <f>VLOOKUP(Q4047,[1]Страна!D$1:F$120,2,FALSE)</f>
        <v>0.05</v>
      </c>
      <c r="S4047" s="27" t="s">
        <v>457</v>
      </c>
      <c r="T4047" s="27" t="str">
        <f>VLOOKUP(S4047,[1]Страна!$A$2:$B$246,2,0)</f>
        <v xml:space="preserve">БЕЛАРУСЬ </v>
      </c>
      <c r="W4047" s="79"/>
      <c r="X4047" s="80"/>
      <c r="Y4047" s="80"/>
    </row>
    <row r="4048" spans="1:25">
      <c r="A4048" s="25">
        <v>53135</v>
      </c>
      <c r="B4048" s="26" t="s">
        <v>5352</v>
      </c>
      <c r="C4048" s="27">
        <v>1</v>
      </c>
      <c r="D4048" s="27" t="s">
        <v>26</v>
      </c>
      <c r="E4048" s="28">
        <v>22723</v>
      </c>
      <c r="F4048" s="28">
        <v>22723</v>
      </c>
      <c r="G4048" s="28">
        <v>1136.1500000000001</v>
      </c>
      <c r="H4048" s="28">
        <v>78</v>
      </c>
      <c r="I4048" s="28">
        <v>86</v>
      </c>
      <c r="J4048" s="29">
        <v>0.89759999999999995</v>
      </c>
      <c r="K4048" s="28">
        <v>78</v>
      </c>
      <c r="L4048" s="28">
        <v>86</v>
      </c>
      <c r="M4048" s="29">
        <f t="shared" si="277"/>
        <v>0.89759999999999995</v>
      </c>
      <c r="N4048" s="30">
        <v>4811159040894</v>
      </c>
      <c r="O4048" s="27">
        <v>84</v>
      </c>
      <c r="P4048" s="27">
        <v>8418</v>
      </c>
      <c r="Q4048" s="27" t="s">
        <v>79</v>
      </c>
      <c r="R4048" s="31">
        <f>VLOOKUP(Q4048,[1]Страна!D$1:F$120,2,FALSE)</f>
        <v>0.05</v>
      </c>
      <c r="S4048" s="27" t="s">
        <v>457</v>
      </c>
      <c r="T4048" s="27" t="str">
        <f>VLOOKUP(S4048,[1]Страна!$A$2:$B$246,2,0)</f>
        <v xml:space="preserve">БЕЛАРУСЬ </v>
      </c>
      <c r="W4048" s="79"/>
      <c r="X4048" s="80"/>
      <c r="Y4048" s="80"/>
    </row>
    <row r="4049" spans="1:25">
      <c r="A4049" s="25">
        <v>38692</v>
      </c>
      <c r="B4049" s="26" t="s">
        <v>5353</v>
      </c>
      <c r="C4049" s="27">
        <v>1</v>
      </c>
      <c r="D4049" s="27" t="s">
        <v>26</v>
      </c>
      <c r="E4049" s="28">
        <v>21770</v>
      </c>
      <c r="F4049" s="28">
        <v>21770</v>
      </c>
      <c r="G4049" s="28">
        <v>1088.5</v>
      </c>
      <c r="H4049" s="28">
        <v>78</v>
      </c>
      <c r="I4049" s="28">
        <v>86</v>
      </c>
      <c r="J4049" s="29">
        <v>0.871</v>
      </c>
      <c r="K4049" s="28">
        <v>78</v>
      </c>
      <c r="L4049" s="28">
        <v>86</v>
      </c>
      <c r="M4049" s="29">
        <f t="shared" si="277"/>
        <v>0.871</v>
      </c>
      <c r="N4049" s="30">
        <v>4811159037962</v>
      </c>
      <c r="O4049" s="27">
        <v>84</v>
      </c>
      <c r="P4049" s="27">
        <v>8418</v>
      </c>
      <c r="Q4049" s="27" t="s">
        <v>79</v>
      </c>
      <c r="R4049" s="31">
        <f>VLOOKUP(Q4049,[1]Страна!D$1:F$120,2,FALSE)</f>
        <v>0.05</v>
      </c>
      <c r="S4049" s="27" t="s">
        <v>457</v>
      </c>
      <c r="T4049" s="27" t="str">
        <f>VLOOKUP(S4049,[1]Страна!$A$2:$B$246,2,0)</f>
        <v xml:space="preserve">БЕЛАРУСЬ </v>
      </c>
      <c r="W4049" s="79"/>
      <c r="X4049" s="80"/>
      <c r="Y4049" s="80"/>
    </row>
    <row r="4050" spans="1:25">
      <c r="A4050" s="25">
        <v>49904</v>
      </c>
      <c r="B4050" s="26" t="s">
        <v>5354</v>
      </c>
      <c r="C4050" s="27">
        <v>1</v>
      </c>
      <c r="D4050" s="27" t="s">
        <v>26</v>
      </c>
      <c r="E4050" s="28">
        <v>20755</v>
      </c>
      <c r="F4050" s="28">
        <v>20755</v>
      </c>
      <c r="G4050" s="28">
        <v>1037.75</v>
      </c>
      <c r="H4050" s="28">
        <v>78</v>
      </c>
      <c r="I4050" s="28">
        <v>86</v>
      </c>
      <c r="J4050" s="29">
        <v>0.89311200000000002</v>
      </c>
      <c r="K4050" s="28">
        <v>78</v>
      </c>
      <c r="L4050" s="28">
        <v>86</v>
      </c>
      <c r="M4050" s="29">
        <f t="shared" si="277"/>
        <v>0.89311200000000002</v>
      </c>
      <c r="N4050" s="30">
        <v>4811159039331</v>
      </c>
      <c r="O4050" s="27">
        <v>84</v>
      </c>
      <c r="P4050" s="27">
        <v>8418</v>
      </c>
      <c r="Q4050" s="27" t="s">
        <v>79</v>
      </c>
      <c r="R4050" s="31">
        <f>VLOOKUP(Q4050,[1]Страна!D$1:F$120,2,FALSE)</f>
        <v>0.05</v>
      </c>
      <c r="S4050" s="27" t="s">
        <v>457</v>
      </c>
      <c r="T4050" s="27" t="str">
        <f>VLOOKUP(S4050,[1]Страна!$A$2:$B$246,2,0)</f>
        <v xml:space="preserve">БЕЛАРУСЬ </v>
      </c>
      <c r="W4050" s="79"/>
      <c r="X4050" s="80"/>
      <c r="Y4050" s="80"/>
    </row>
    <row r="4051" spans="1:25">
      <c r="A4051" s="25">
        <v>60081</v>
      </c>
      <c r="B4051" s="26" t="s">
        <v>5355</v>
      </c>
      <c r="C4051" s="27">
        <v>1</v>
      </c>
      <c r="D4051" s="27" t="s">
        <v>26</v>
      </c>
      <c r="E4051" s="28">
        <v>23299</v>
      </c>
      <c r="F4051" s="28">
        <v>23299</v>
      </c>
      <c r="G4051" s="28">
        <v>1164.95</v>
      </c>
      <c r="H4051" s="28">
        <v>78</v>
      </c>
      <c r="I4051" s="28">
        <v>86</v>
      </c>
      <c r="J4051" s="29">
        <v>0.87736999999999998</v>
      </c>
      <c r="K4051" s="28">
        <v>78</v>
      </c>
      <c r="L4051" s="28">
        <v>86</v>
      </c>
      <c r="M4051" s="29">
        <f t="shared" si="277"/>
        <v>0.87736999999999998</v>
      </c>
      <c r="N4051" s="30">
        <v>4811159040955</v>
      </c>
      <c r="O4051" s="27">
        <v>84</v>
      </c>
      <c r="P4051" s="27">
        <v>8418</v>
      </c>
      <c r="Q4051" s="27" t="s">
        <v>79</v>
      </c>
      <c r="R4051" s="31">
        <f>VLOOKUP(Q4051,[1]Страна!D$1:F$120,2,FALSE)</f>
        <v>0.05</v>
      </c>
      <c r="S4051" s="27" t="s">
        <v>457</v>
      </c>
      <c r="T4051" s="27" t="str">
        <f>VLOOKUP(S4051,[1]Страна!$A$2:$B$246,2,0)</f>
        <v xml:space="preserve">БЕЛАРУСЬ </v>
      </c>
      <c r="W4051" s="79"/>
      <c r="X4051" s="80"/>
      <c r="Y4051" s="80"/>
    </row>
    <row r="4052" spans="1:25">
      <c r="A4052" s="25">
        <v>49425</v>
      </c>
      <c r="B4052" s="26" t="s">
        <v>5356</v>
      </c>
      <c r="C4052" s="27">
        <v>1</v>
      </c>
      <c r="D4052" s="27" t="s">
        <v>26</v>
      </c>
      <c r="E4052" s="28">
        <v>22136</v>
      </c>
      <c r="F4052" s="28">
        <v>22136</v>
      </c>
      <c r="G4052" s="28">
        <v>1106.8</v>
      </c>
      <c r="H4052" s="28">
        <v>78</v>
      </c>
      <c r="I4052" s="28">
        <v>86</v>
      </c>
      <c r="J4052" s="29">
        <v>0.89759999999999995</v>
      </c>
      <c r="K4052" s="28">
        <v>78</v>
      </c>
      <c r="L4052" s="28">
        <v>86</v>
      </c>
      <c r="M4052" s="29">
        <f t="shared" si="277"/>
        <v>0.89759999999999995</v>
      </c>
      <c r="N4052" s="30">
        <v>4811159039348</v>
      </c>
      <c r="O4052" s="27">
        <v>84</v>
      </c>
      <c r="P4052" s="27">
        <v>8418</v>
      </c>
      <c r="Q4052" s="27" t="s">
        <v>79</v>
      </c>
      <c r="R4052" s="31">
        <f>VLOOKUP(Q4052,[1]Страна!D$1:F$120,2,FALSE)</f>
        <v>0.05</v>
      </c>
      <c r="S4052" s="27" t="s">
        <v>457</v>
      </c>
      <c r="T4052" s="27" t="str">
        <f>VLOOKUP(S4052,[1]Страна!$A$2:$B$246,2,0)</f>
        <v xml:space="preserve">БЕЛАРУСЬ </v>
      </c>
      <c r="W4052" s="79"/>
      <c r="X4052" s="80"/>
      <c r="Y4052" s="80"/>
    </row>
    <row r="4053" spans="1:25">
      <c r="A4053" s="25">
        <v>38785</v>
      </c>
      <c r="B4053" s="26" t="s">
        <v>5357</v>
      </c>
      <c r="C4053" s="27">
        <v>1</v>
      </c>
      <c r="D4053" s="27" t="s">
        <v>26</v>
      </c>
      <c r="E4053" s="28">
        <v>22631</v>
      </c>
      <c r="F4053" s="28">
        <v>22631</v>
      </c>
      <c r="G4053" s="28">
        <v>1131.55</v>
      </c>
      <c r="H4053" s="28">
        <v>80</v>
      </c>
      <c r="I4053" s="28">
        <v>88</v>
      </c>
      <c r="J4053" s="29">
        <v>0.93799200000000005</v>
      </c>
      <c r="K4053" s="28">
        <v>80</v>
      </c>
      <c r="L4053" s="28">
        <v>88</v>
      </c>
      <c r="M4053" s="29">
        <f t="shared" si="277"/>
        <v>0.93799200000000005</v>
      </c>
      <c r="N4053" s="30">
        <v>4811159037702</v>
      </c>
      <c r="O4053" s="27">
        <v>84</v>
      </c>
      <c r="P4053" s="27">
        <v>8418</v>
      </c>
      <c r="Q4053" s="27" t="s">
        <v>60</v>
      </c>
      <c r="R4053" s="31">
        <f>VLOOKUP(Q4053,[1]Страна!D$1:F$120,2,FALSE)</f>
        <v>0.05</v>
      </c>
      <c r="S4053" s="27" t="s">
        <v>457</v>
      </c>
      <c r="T4053" s="27" t="str">
        <f>VLOOKUP(S4053,[1]Страна!$A$2:$B$246,2,0)</f>
        <v xml:space="preserve">БЕЛАРУСЬ </v>
      </c>
      <c r="W4053" s="79"/>
      <c r="X4053" s="80"/>
      <c r="Y4053" s="80"/>
    </row>
    <row r="4054" spans="1:25">
      <c r="A4054" s="25">
        <v>190843</v>
      </c>
      <c r="B4054" s="26" t="s">
        <v>5358</v>
      </c>
      <c r="C4054" s="27">
        <v>1</v>
      </c>
      <c r="D4054" s="27" t="s">
        <v>26</v>
      </c>
      <c r="E4054" s="28">
        <v>23655</v>
      </c>
      <c r="F4054" s="28">
        <v>23655</v>
      </c>
      <c r="G4054" s="28">
        <v>1182.75</v>
      </c>
      <c r="H4054" s="28">
        <v>80</v>
      </c>
      <c r="I4054" s="28">
        <v>88</v>
      </c>
      <c r="J4054" s="29">
        <v>0.93799200000000005</v>
      </c>
      <c r="K4054" s="28">
        <v>80</v>
      </c>
      <c r="L4054" s="28">
        <v>88</v>
      </c>
      <c r="M4054" s="29">
        <f t="shared" si="277"/>
        <v>0.93799200000000005</v>
      </c>
      <c r="N4054" s="30">
        <v>4811159043390</v>
      </c>
      <c r="O4054" s="27">
        <v>84</v>
      </c>
      <c r="P4054" s="27">
        <v>8418</v>
      </c>
      <c r="Q4054" s="27" t="s">
        <v>60</v>
      </c>
      <c r="R4054" s="31">
        <f>VLOOKUP(Q4054,[1]Страна!D$1:F$120,2,FALSE)</f>
        <v>0.05</v>
      </c>
      <c r="S4054" s="27" t="s">
        <v>457</v>
      </c>
      <c r="T4054" s="27" t="str">
        <f>VLOOKUP(S4054,[1]Страна!$A$2:$B$246,2,0)</f>
        <v xml:space="preserve">БЕЛАРУСЬ </v>
      </c>
      <c r="W4054" s="79"/>
      <c r="X4054" s="80"/>
      <c r="Y4054" s="80"/>
    </row>
    <row r="4055" spans="1:25">
      <c r="A4055" s="25">
        <v>38786</v>
      </c>
      <c r="B4055" s="26" t="s">
        <v>5359</v>
      </c>
      <c r="C4055" s="27">
        <v>1</v>
      </c>
      <c r="D4055" s="27" t="s">
        <v>26</v>
      </c>
      <c r="E4055" s="28">
        <v>23808</v>
      </c>
      <c r="F4055" s="28">
        <v>23808</v>
      </c>
      <c r="G4055" s="28">
        <v>1190.4000000000001</v>
      </c>
      <c r="H4055" s="28">
        <v>80</v>
      </c>
      <c r="I4055" s="28">
        <v>88</v>
      </c>
      <c r="J4055" s="29">
        <v>0.93799200000000005</v>
      </c>
      <c r="K4055" s="28">
        <v>80</v>
      </c>
      <c r="L4055" s="28">
        <v>88</v>
      </c>
      <c r="M4055" s="29">
        <f t="shared" si="277"/>
        <v>0.93799200000000005</v>
      </c>
      <c r="N4055" s="30">
        <v>4811159037979</v>
      </c>
      <c r="O4055" s="27">
        <v>84</v>
      </c>
      <c r="P4055" s="27">
        <v>8418</v>
      </c>
      <c r="Q4055" s="27" t="s">
        <v>60</v>
      </c>
      <c r="R4055" s="31">
        <f>VLOOKUP(Q4055,[1]Страна!D$1:F$120,2,FALSE)</f>
        <v>0.05</v>
      </c>
      <c r="S4055" s="27" t="s">
        <v>457</v>
      </c>
      <c r="T4055" s="27" t="str">
        <f>VLOOKUP(S4055,[1]Страна!$A$2:$B$246,2,0)</f>
        <v xml:space="preserve">БЕЛАРУСЬ </v>
      </c>
      <c r="W4055" s="79"/>
      <c r="X4055" s="80"/>
      <c r="Y4055" s="80"/>
    </row>
    <row r="4056" spans="1:25">
      <c r="A4056" s="25">
        <v>51148</v>
      </c>
      <c r="B4056" s="26" t="s">
        <v>5360</v>
      </c>
      <c r="C4056" s="27">
        <v>1</v>
      </c>
      <c r="D4056" s="27" t="s">
        <v>26</v>
      </c>
      <c r="E4056" s="28">
        <v>22501</v>
      </c>
      <c r="F4056" s="28">
        <v>22501</v>
      </c>
      <c r="G4056" s="28">
        <v>1125.05</v>
      </c>
      <c r="H4056" s="28">
        <v>82</v>
      </c>
      <c r="I4056" s="28">
        <v>90</v>
      </c>
      <c r="J4056" s="29">
        <v>0.94247999999999998</v>
      </c>
      <c r="K4056" s="28">
        <v>82</v>
      </c>
      <c r="L4056" s="28">
        <v>90</v>
      </c>
      <c r="M4056" s="29">
        <f t="shared" si="277"/>
        <v>0.94247999999999998</v>
      </c>
      <c r="N4056" s="30">
        <v>4811159039379</v>
      </c>
      <c r="O4056" s="27">
        <v>84</v>
      </c>
      <c r="P4056" s="27">
        <v>8418</v>
      </c>
      <c r="Q4056" s="27" t="s">
        <v>79</v>
      </c>
      <c r="R4056" s="31">
        <f>VLOOKUP(Q4056,[1]Страна!D$1:F$120,2,FALSE)</f>
        <v>0.05</v>
      </c>
      <c r="S4056" s="27" t="s">
        <v>457</v>
      </c>
      <c r="T4056" s="27" t="str">
        <f>VLOOKUP(S4056,[1]Страна!$A$2:$B$246,2,0)</f>
        <v xml:space="preserve">БЕЛАРУСЬ </v>
      </c>
      <c r="W4056" s="79"/>
      <c r="X4056" s="80"/>
      <c r="Y4056" s="80"/>
    </row>
    <row r="4057" spans="1:25">
      <c r="A4057" s="25">
        <v>190844</v>
      </c>
      <c r="B4057" s="26" t="s">
        <v>5361</v>
      </c>
      <c r="C4057" s="27">
        <v>1</v>
      </c>
      <c r="D4057" s="27" t="s">
        <v>26</v>
      </c>
      <c r="E4057" s="28">
        <v>23821</v>
      </c>
      <c r="F4057" s="28">
        <v>23821</v>
      </c>
      <c r="G4057" s="28">
        <v>1191.05</v>
      </c>
      <c r="H4057" s="28">
        <v>82</v>
      </c>
      <c r="I4057" s="28">
        <v>90</v>
      </c>
      <c r="J4057" s="29">
        <v>0.93799200000000005</v>
      </c>
      <c r="K4057" s="28">
        <v>82</v>
      </c>
      <c r="L4057" s="28">
        <v>90</v>
      </c>
      <c r="M4057" s="29">
        <f t="shared" si="277"/>
        <v>0.93799200000000005</v>
      </c>
      <c r="N4057" s="30">
        <v>4811159042997</v>
      </c>
      <c r="O4057" s="27">
        <v>84</v>
      </c>
      <c r="P4057" s="27">
        <v>8418</v>
      </c>
      <c r="Q4057" s="27" t="s">
        <v>79</v>
      </c>
      <c r="R4057" s="31">
        <f>VLOOKUP(Q4057,[1]Страна!D$1:F$120,2,FALSE)</f>
        <v>0.05</v>
      </c>
      <c r="S4057" s="27" t="s">
        <v>457</v>
      </c>
      <c r="T4057" s="27" t="str">
        <f>VLOOKUP(S4057,[1]Страна!$A$2:$B$246,2,0)</f>
        <v xml:space="preserve">БЕЛАРУСЬ </v>
      </c>
      <c r="W4057" s="79"/>
      <c r="X4057" s="80"/>
      <c r="Y4057" s="80"/>
    </row>
    <row r="4058" spans="1:25">
      <c r="A4058" s="25">
        <v>38787</v>
      </c>
      <c r="B4058" s="26" t="s">
        <v>5362</v>
      </c>
      <c r="C4058" s="27">
        <v>2</v>
      </c>
      <c r="D4058" s="27" t="s">
        <v>26</v>
      </c>
      <c r="E4058" s="28">
        <v>25125</v>
      </c>
      <c r="F4058" s="28">
        <v>50250</v>
      </c>
      <c r="G4058" s="28">
        <v>2512.5</v>
      </c>
      <c r="H4058" s="28">
        <v>84</v>
      </c>
      <c r="I4058" s="28">
        <v>93</v>
      </c>
      <c r="J4058" s="29">
        <v>0.99560599999999999</v>
      </c>
      <c r="K4058" s="28">
        <v>168</v>
      </c>
      <c r="L4058" s="28">
        <v>186</v>
      </c>
      <c r="M4058" s="29">
        <f t="shared" si="277"/>
        <v>1.991212</v>
      </c>
      <c r="N4058" s="30">
        <v>4811159031809</v>
      </c>
      <c r="O4058" s="27">
        <v>84</v>
      </c>
      <c r="P4058" s="27">
        <v>8418</v>
      </c>
      <c r="Q4058" s="27" t="s">
        <v>79</v>
      </c>
      <c r="R4058" s="31">
        <f>VLOOKUP(Q4058,[1]Страна!D$1:F$120,2,FALSE)</f>
        <v>0.05</v>
      </c>
      <c r="S4058" s="27" t="s">
        <v>457</v>
      </c>
      <c r="T4058" s="27" t="str">
        <f>VLOOKUP(S4058,[1]Страна!$A$2:$B$246,2,0)</f>
        <v xml:space="preserve">БЕЛАРУСЬ </v>
      </c>
      <c r="W4058" s="79"/>
      <c r="X4058" s="80"/>
      <c r="Y4058" s="80"/>
    </row>
    <row r="4059" spans="1:25">
      <c r="A4059" s="25">
        <v>53337</v>
      </c>
      <c r="B4059" s="26" t="s">
        <v>5363</v>
      </c>
      <c r="C4059" s="27">
        <v>1</v>
      </c>
      <c r="D4059" s="27" t="s">
        <v>26</v>
      </c>
      <c r="E4059" s="28">
        <v>25311</v>
      </c>
      <c r="F4059" s="28">
        <v>25311</v>
      </c>
      <c r="G4059" s="28">
        <v>1265.5500000000002</v>
      </c>
      <c r="H4059" s="28">
        <v>84</v>
      </c>
      <c r="I4059" s="28">
        <v>93</v>
      </c>
      <c r="J4059" s="29">
        <v>1.006848</v>
      </c>
      <c r="K4059" s="28">
        <v>84</v>
      </c>
      <c r="L4059" s="28">
        <v>93</v>
      </c>
      <c r="M4059" s="29">
        <f t="shared" si="277"/>
        <v>1.006848</v>
      </c>
      <c r="N4059" s="30">
        <v>4811159037344</v>
      </c>
      <c r="O4059" s="27">
        <v>84</v>
      </c>
      <c r="P4059" s="27">
        <v>8418</v>
      </c>
      <c r="Q4059" s="27" t="s">
        <v>60</v>
      </c>
      <c r="R4059" s="31">
        <f>VLOOKUP(Q4059,[1]Страна!D$1:F$120,2,FALSE)</f>
        <v>0.05</v>
      </c>
      <c r="S4059" s="27" t="s">
        <v>457</v>
      </c>
      <c r="T4059" s="27" t="str">
        <f>VLOOKUP(S4059,[1]Страна!$A$2:$B$246,2,0)</f>
        <v xml:space="preserve">БЕЛАРУСЬ </v>
      </c>
      <c r="W4059" s="79"/>
      <c r="X4059" s="80"/>
      <c r="Y4059" s="80"/>
    </row>
    <row r="4060" spans="1:25">
      <c r="A4060" s="25">
        <v>208573</v>
      </c>
      <c r="B4060" s="26" t="s">
        <v>5364</v>
      </c>
      <c r="C4060" s="27">
        <v>1</v>
      </c>
      <c r="D4060" s="27" t="s">
        <v>26</v>
      </c>
      <c r="E4060" s="28">
        <v>27888</v>
      </c>
      <c r="F4060" s="28">
        <v>27888</v>
      </c>
      <c r="G4060" s="28">
        <v>1394.4</v>
      </c>
      <c r="H4060" s="28">
        <v>84</v>
      </c>
      <c r="I4060" s="28">
        <v>93</v>
      </c>
      <c r="J4060" s="29">
        <v>0.98708799999999997</v>
      </c>
      <c r="K4060" s="28">
        <v>84</v>
      </c>
      <c r="L4060" s="28">
        <v>93</v>
      </c>
      <c r="M4060" s="29">
        <f t="shared" si="277"/>
        <v>0.98708799999999997</v>
      </c>
      <c r="N4060" s="30">
        <v>4811159040153</v>
      </c>
      <c r="O4060" s="27">
        <v>84</v>
      </c>
      <c r="P4060" s="27">
        <v>8418</v>
      </c>
      <c r="Q4060" s="27" t="s">
        <v>60</v>
      </c>
      <c r="R4060" s="31">
        <f>VLOOKUP(Q4060,[1]Страна!D$1:F$120,2,FALSE)</f>
        <v>0.05</v>
      </c>
      <c r="S4060" s="27" t="s">
        <v>457</v>
      </c>
      <c r="T4060" s="27" t="str">
        <f>VLOOKUP(S4060,[1]Страна!$A$2:$B$246,2,0)</f>
        <v xml:space="preserve">БЕЛАРУСЬ </v>
      </c>
      <c r="W4060" s="79"/>
      <c r="X4060" s="80"/>
      <c r="Y4060" s="80"/>
    </row>
    <row r="4061" spans="1:25">
      <c r="A4061" s="25">
        <v>60080</v>
      </c>
      <c r="B4061" s="26" t="s">
        <v>5365</v>
      </c>
      <c r="C4061" s="27">
        <v>1</v>
      </c>
      <c r="D4061" s="27" t="s">
        <v>26</v>
      </c>
      <c r="E4061" s="28">
        <v>27056</v>
      </c>
      <c r="F4061" s="28">
        <v>27056</v>
      </c>
      <c r="G4061" s="28">
        <v>1352.8000000000002</v>
      </c>
      <c r="H4061" s="28">
        <v>84</v>
      </c>
      <c r="I4061" s="28">
        <v>93</v>
      </c>
      <c r="J4061" s="29">
        <v>1.006848</v>
      </c>
      <c r="K4061" s="28">
        <v>84</v>
      </c>
      <c r="L4061" s="28">
        <v>93</v>
      </c>
      <c r="M4061" s="29">
        <f t="shared" si="277"/>
        <v>1.006848</v>
      </c>
      <c r="N4061" s="30">
        <v>4811159038167</v>
      </c>
      <c r="O4061" s="27">
        <v>84</v>
      </c>
      <c r="P4061" s="27">
        <v>8418</v>
      </c>
      <c r="Q4061" s="27" t="s">
        <v>60</v>
      </c>
      <c r="R4061" s="31">
        <f>VLOOKUP(Q4061,[1]Страна!D$1:F$120,2,FALSE)</f>
        <v>0.05</v>
      </c>
      <c r="S4061" s="27" t="s">
        <v>457</v>
      </c>
      <c r="T4061" s="27" t="str">
        <f>VLOOKUP(S4061,[1]Страна!$A$2:$B$246,2,0)</f>
        <v xml:space="preserve">БЕЛАРУСЬ </v>
      </c>
      <c r="W4061" s="79"/>
      <c r="X4061" s="80"/>
      <c r="Y4061" s="80"/>
    </row>
    <row r="4062" spans="1:25">
      <c r="A4062" s="25">
        <v>51781</v>
      </c>
      <c r="B4062" s="26" t="s">
        <v>5366</v>
      </c>
      <c r="C4062" s="27">
        <v>1</v>
      </c>
      <c r="D4062" s="27" t="s">
        <v>26</v>
      </c>
      <c r="E4062" s="28">
        <v>26480</v>
      </c>
      <c r="F4062" s="28">
        <v>26480</v>
      </c>
      <c r="G4062" s="28">
        <v>1324</v>
      </c>
      <c r="H4062" s="28">
        <v>88</v>
      </c>
      <c r="I4062" s="28">
        <v>97</v>
      </c>
      <c r="J4062" s="29">
        <v>1.043936</v>
      </c>
      <c r="K4062" s="28">
        <v>88</v>
      </c>
      <c r="L4062" s="28">
        <v>97</v>
      </c>
      <c r="M4062" s="29">
        <f t="shared" si="277"/>
        <v>1.043936</v>
      </c>
      <c r="N4062" s="30">
        <v>4811159037375</v>
      </c>
      <c r="O4062" s="27">
        <v>84</v>
      </c>
      <c r="P4062" s="27">
        <v>8418</v>
      </c>
      <c r="Q4062" s="27" t="s">
        <v>60</v>
      </c>
      <c r="R4062" s="31">
        <f>VLOOKUP(Q4062,[1]Страна!D$1:F$120,2,FALSE)</f>
        <v>0.05</v>
      </c>
      <c r="S4062" s="27" t="s">
        <v>457</v>
      </c>
      <c r="T4062" s="27" t="str">
        <f>VLOOKUP(S4062,[1]Страна!$A$2:$B$246,2,0)</f>
        <v xml:space="preserve">БЕЛАРУСЬ </v>
      </c>
      <c r="W4062" s="79"/>
      <c r="X4062" s="80"/>
      <c r="Y4062" s="80"/>
    </row>
    <row r="4063" spans="1:25">
      <c r="A4063" s="25">
        <v>52068</v>
      </c>
      <c r="B4063" s="26" t="s">
        <v>5367</v>
      </c>
      <c r="C4063" s="27">
        <v>1</v>
      </c>
      <c r="D4063" s="27" t="s">
        <v>26</v>
      </c>
      <c r="E4063" s="28">
        <v>28209</v>
      </c>
      <c r="F4063" s="28">
        <v>28209</v>
      </c>
      <c r="G4063" s="28">
        <v>1410.45</v>
      </c>
      <c r="H4063" s="28">
        <v>88</v>
      </c>
      <c r="I4063" s="28">
        <v>97</v>
      </c>
      <c r="J4063" s="29">
        <v>1.059288</v>
      </c>
      <c r="K4063" s="28">
        <v>88</v>
      </c>
      <c r="L4063" s="28">
        <v>97</v>
      </c>
      <c r="M4063" s="29">
        <f t="shared" si="277"/>
        <v>1.059288</v>
      </c>
      <c r="N4063" s="30">
        <v>4811159040771</v>
      </c>
      <c r="O4063" s="27">
        <v>84</v>
      </c>
      <c r="P4063" s="27">
        <v>8418</v>
      </c>
      <c r="Q4063" s="27" t="s">
        <v>60</v>
      </c>
      <c r="R4063" s="31">
        <f>VLOOKUP(Q4063,[1]Страна!D$1:F$120,2,FALSE)</f>
        <v>0.05</v>
      </c>
      <c r="S4063" s="27" t="s">
        <v>457</v>
      </c>
      <c r="T4063" s="27" t="str">
        <f>VLOOKUP(S4063,[1]Страна!$A$2:$B$246,2,0)</f>
        <v xml:space="preserve">БЕЛАРУСЬ </v>
      </c>
      <c r="W4063" s="79"/>
      <c r="X4063" s="80"/>
      <c r="Y4063" s="80"/>
    </row>
    <row r="4064" spans="1:25">
      <c r="A4064" s="25">
        <v>7185</v>
      </c>
      <c r="B4064" s="26" t="s">
        <v>5368</v>
      </c>
      <c r="C4064" s="27">
        <v>1</v>
      </c>
      <c r="D4064" s="27" t="s">
        <v>26</v>
      </c>
      <c r="E4064" s="28">
        <v>17020</v>
      </c>
      <c r="F4064" s="28">
        <v>17020</v>
      </c>
      <c r="G4064" s="28">
        <v>851</v>
      </c>
      <c r="H4064" s="28">
        <v>71</v>
      </c>
      <c r="I4064" s="28">
        <v>87</v>
      </c>
      <c r="J4064" s="29">
        <v>0.85272000000000003</v>
      </c>
      <c r="K4064" s="28">
        <v>71</v>
      </c>
      <c r="L4064" s="28">
        <v>87</v>
      </c>
      <c r="M4064" s="29">
        <f t="shared" si="277"/>
        <v>0.85272000000000003</v>
      </c>
      <c r="N4064" s="30">
        <v>4811159020759</v>
      </c>
      <c r="O4064" s="27">
        <v>84</v>
      </c>
      <c r="P4064" s="27">
        <v>8418</v>
      </c>
      <c r="Q4064" s="27" t="s">
        <v>79</v>
      </c>
      <c r="R4064" s="31">
        <f>VLOOKUP(Q4064,[1]Страна!D$1:F$120,2,FALSE)</f>
        <v>0.05</v>
      </c>
      <c r="S4064" s="27" t="s">
        <v>457</v>
      </c>
      <c r="T4064" s="27" t="str">
        <f>VLOOKUP(S4064,[1]Страна!$A$2:$B$246,2,0)</f>
        <v xml:space="preserve">БЕЛАРУСЬ </v>
      </c>
      <c r="W4064" s="79"/>
      <c r="X4064" s="80"/>
      <c r="Y4064" s="80"/>
    </row>
    <row r="4065" spans="1:25">
      <c r="A4065" s="25">
        <v>10178</v>
      </c>
      <c r="B4065" s="26" t="s">
        <v>5369</v>
      </c>
      <c r="C4065" s="27">
        <v>1</v>
      </c>
      <c r="D4065" s="27" t="s">
        <v>26</v>
      </c>
      <c r="E4065" s="28">
        <v>16958</v>
      </c>
      <c r="F4065" s="28">
        <v>16958</v>
      </c>
      <c r="G4065" s="28">
        <v>847.90000000000009</v>
      </c>
      <c r="H4065" s="28">
        <v>74</v>
      </c>
      <c r="I4065" s="28">
        <v>82</v>
      </c>
      <c r="J4065" s="29">
        <v>0.87958000000000003</v>
      </c>
      <c r="K4065" s="28">
        <v>74</v>
      </c>
      <c r="L4065" s="28">
        <v>82</v>
      </c>
      <c r="M4065" s="29">
        <f t="shared" si="277"/>
        <v>0.87958000000000003</v>
      </c>
      <c r="N4065" s="30">
        <v>4811159023668</v>
      </c>
      <c r="O4065" s="27">
        <v>84</v>
      </c>
      <c r="P4065" s="27">
        <v>8418</v>
      </c>
      <c r="Q4065" s="27" t="s">
        <v>79</v>
      </c>
      <c r="R4065" s="31">
        <f>VLOOKUP(Q4065,[1]Страна!D$1:F$120,2,FALSE)</f>
        <v>0.05</v>
      </c>
      <c r="S4065" s="27" t="s">
        <v>457</v>
      </c>
      <c r="T4065" s="27" t="str">
        <f>VLOOKUP(S4065,[1]Страна!$A$2:$B$246,2,0)</f>
        <v xml:space="preserve">БЕЛАРУСЬ </v>
      </c>
      <c r="W4065" s="79"/>
      <c r="X4065" s="80"/>
      <c r="Y4065" s="80"/>
    </row>
    <row r="4066" spans="1:25">
      <c r="A4066" s="25">
        <v>7187</v>
      </c>
      <c r="B4066" s="26" t="s">
        <v>5370</v>
      </c>
      <c r="C4066" s="27">
        <v>1</v>
      </c>
      <c r="D4066" s="27" t="s">
        <v>26</v>
      </c>
      <c r="E4066" s="28">
        <v>17624</v>
      </c>
      <c r="F4066" s="28">
        <v>17624</v>
      </c>
      <c r="G4066" s="28">
        <v>881.2</v>
      </c>
      <c r="H4066" s="28">
        <v>74</v>
      </c>
      <c r="I4066" s="28">
        <v>89</v>
      </c>
      <c r="J4066" s="29">
        <v>0.90576000000000001</v>
      </c>
      <c r="K4066" s="28">
        <v>74</v>
      </c>
      <c r="L4066" s="28">
        <v>89</v>
      </c>
      <c r="M4066" s="29">
        <f t="shared" si="277"/>
        <v>0.90576000000000001</v>
      </c>
      <c r="N4066" s="30">
        <v>4811159020933</v>
      </c>
      <c r="O4066" s="27">
        <v>84</v>
      </c>
      <c r="P4066" s="27">
        <v>8418</v>
      </c>
      <c r="Q4066" s="27" t="s">
        <v>60</v>
      </c>
      <c r="R4066" s="31">
        <f>VLOOKUP(Q4066,[1]Страна!D$1:F$120,2,FALSE)</f>
        <v>0.05</v>
      </c>
      <c r="S4066" s="27" t="s">
        <v>457</v>
      </c>
      <c r="T4066" s="27" t="str">
        <f>VLOOKUP(S4066,[1]Страна!$A$2:$B$246,2,0)</f>
        <v xml:space="preserve">БЕЛАРУСЬ </v>
      </c>
      <c r="W4066" s="79"/>
      <c r="X4066" s="80"/>
      <c r="Y4066" s="80"/>
    </row>
    <row r="4067" spans="1:25">
      <c r="A4067" s="25">
        <v>10187</v>
      </c>
      <c r="B4067" s="26" t="s">
        <v>5371</v>
      </c>
      <c r="C4067" s="27">
        <v>1</v>
      </c>
      <c r="D4067" s="27" t="s">
        <v>26</v>
      </c>
      <c r="E4067" s="28">
        <v>19188</v>
      </c>
      <c r="F4067" s="28">
        <v>19188</v>
      </c>
      <c r="G4067" s="28">
        <v>959.40000000000009</v>
      </c>
      <c r="H4067" s="28">
        <v>83</v>
      </c>
      <c r="I4067" s="28">
        <v>95</v>
      </c>
      <c r="J4067" s="29">
        <v>0.97082999999999997</v>
      </c>
      <c r="K4067" s="28">
        <v>83</v>
      </c>
      <c r="L4067" s="28">
        <v>95</v>
      </c>
      <c r="M4067" s="29">
        <f t="shared" si="277"/>
        <v>0.97082999999999997</v>
      </c>
      <c r="N4067" s="30">
        <v>4811159021039</v>
      </c>
      <c r="O4067" s="27">
        <v>84</v>
      </c>
      <c r="P4067" s="27">
        <v>8418</v>
      </c>
      <c r="Q4067" s="27" t="s">
        <v>60</v>
      </c>
      <c r="R4067" s="31">
        <f>VLOOKUP(Q4067,[1]Страна!D$1:F$120,2,FALSE)</f>
        <v>0.05</v>
      </c>
      <c r="S4067" s="27" t="s">
        <v>457</v>
      </c>
      <c r="T4067" s="27" t="str">
        <f>VLOOKUP(S4067,[1]Страна!$A$2:$B$246,2,0)</f>
        <v xml:space="preserve">БЕЛАРУСЬ </v>
      </c>
      <c r="W4067" s="79"/>
      <c r="X4067" s="80"/>
      <c r="Y4067" s="80"/>
    </row>
    <row r="4068" spans="1:25">
      <c r="A4068" s="25">
        <v>19379</v>
      </c>
      <c r="B4068" s="26" t="s">
        <v>5372</v>
      </c>
      <c r="C4068" s="27">
        <v>1</v>
      </c>
      <c r="D4068" s="27" t="s">
        <v>26</v>
      </c>
      <c r="E4068" s="28">
        <v>20893</v>
      </c>
      <c r="F4068" s="28">
        <v>20893</v>
      </c>
      <c r="G4068" s="28">
        <v>1044.6500000000001</v>
      </c>
      <c r="H4068" s="28">
        <v>83</v>
      </c>
      <c r="I4068" s="28">
        <v>95</v>
      </c>
      <c r="J4068" s="29">
        <v>0.93799200000000005</v>
      </c>
      <c r="K4068" s="28">
        <v>83</v>
      </c>
      <c r="L4068" s="28">
        <v>95</v>
      </c>
      <c r="M4068" s="29">
        <f t="shared" si="277"/>
        <v>0.93799200000000005</v>
      </c>
      <c r="N4068" s="30">
        <v>4811159029431</v>
      </c>
      <c r="O4068" s="27">
        <v>84</v>
      </c>
      <c r="P4068" s="27">
        <v>8418</v>
      </c>
      <c r="Q4068" s="27" t="s">
        <v>60</v>
      </c>
      <c r="R4068" s="31">
        <f>VLOOKUP(Q4068,[1]Страна!D$1:F$120,2,FALSE)</f>
        <v>0.05</v>
      </c>
      <c r="S4068" s="27" t="s">
        <v>457</v>
      </c>
      <c r="T4068" s="27" t="str">
        <f>VLOOKUP(S4068,[1]Страна!$A$2:$B$246,2,0)</f>
        <v xml:space="preserve">БЕЛАРУСЬ </v>
      </c>
      <c r="W4068" s="79"/>
      <c r="X4068" s="80"/>
      <c r="Y4068" s="80"/>
    </row>
    <row r="4069" spans="1:25">
      <c r="A4069" s="25">
        <v>10192</v>
      </c>
      <c r="B4069" s="26" t="s">
        <v>5373</v>
      </c>
      <c r="C4069" s="27">
        <v>1</v>
      </c>
      <c r="D4069" s="27" t="s">
        <v>26</v>
      </c>
      <c r="E4069" s="28">
        <v>19110</v>
      </c>
      <c r="F4069" s="28">
        <v>19110</v>
      </c>
      <c r="G4069" s="28">
        <v>955.5</v>
      </c>
      <c r="H4069" s="28">
        <v>76</v>
      </c>
      <c r="I4069" s="28">
        <v>84</v>
      </c>
      <c r="J4069" s="29">
        <v>0.90090000000000003</v>
      </c>
      <c r="K4069" s="28">
        <v>76</v>
      </c>
      <c r="L4069" s="28">
        <v>84</v>
      </c>
      <c r="M4069" s="29">
        <f t="shared" si="277"/>
        <v>0.90090000000000003</v>
      </c>
      <c r="N4069" s="30">
        <v>4811159087738</v>
      </c>
      <c r="O4069" s="27">
        <v>84</v>
      </c>
      <c r="P4069" s="27">
        <v>8418</v>
      </c>
      <c r="Q4069" s="27" t="s">
        <v>60</v>
      </c>
      <c r="R4069" s="31">
        <f>VLOOKUP(Q4069,[1]Страна!D$1:F$120,2,FALSE)</f>
        <v>0.05</v>
      </c>
      <c r="S4069" s="27" t="s">
        <v>457</v>
      </c>
      <c r="T4069" s="27" t="str">
        <f>VLOOKUP(S4069,[1]Страна!$A$2:$B$246,2,0)</f>
        <v xml:space="preserve">БЕЛАРУСЬ </v>
      </c>
      <c r="W4069" s="79"/>
      <c r="X4069" s="80"/>
      <c r="Y4069" s="80"/>
    </row>
    <row r="4070" spans="1:25">
      <c r="A4070" s="25">
        <v>32421</v>
      </c>
      <c r="B4070" s="26" t="s">
        <v>5374</v>
      </c>
      <c r="C4070" s="27">
        <v>1</v>
      </c>
      <c r="D4070" s="27" t="s">
        <v>26</v>
      </c>
      <c r="E4070" s="28">
        <v>22923</v>
      </c>
      <c r="F4070" s="28">
        <v>22923</v>
      </c>
      <c r="G4070" s="28">
        <v>1146.1500000000001</v>
      </c>
      <c r="H4070" s="28">
        <v>81</v>
      </c>
      <c r="I4070" s="28">
        <v>90</v>
      </c>
      <c r="J4070" s="29">
        <v>0.99225600000000003</v>
      </c>
      <c r="K4070" s="28">
        <v>81</v>
      </c>
      <c r="L4070" s="28">
        <v>90</v>
      </c>
      <c r="M4070" s="29">
        <f t="shared" si="277"/>
        <v>0.99225600000000003</v>
      </c>
      <c r="N4070" s="30">
        <v>4811159031656</v>
      </c>
      <c r="O4070" s="27">
        <v>84</v>
      </c>
      <c r="P4070" s="27">
        <v>8418</v>
      </c>
      <c r="Q4070" s="27" t="s">
        <v>60</v>
      </c>
      <c r="R4070" s="31">
        <f>VLOOKUP(Q4070,[1]Страна!D$1:F$120,2,FALSE)</f>
        <v>0.05</v>
      </c>
      <c r="S4070" s="27" t="s">
        <v>457</v>
      </c>
      <c r="T4070" s="27" t="str">
        <f>VLOOKUP(S4070,[1]Страна!$A$2:$B$246,2,0)</f>
        <v xml:space="preserve">БЕЛАРУСЬ </v>
      </c>
      <c r="W4070" s="79"/>
      <c r="X4070" s="80"/>
      <c r="Y4070" s="80"/>
    </row>
    <row r="4071" spans="1:25">
      <c r="A4071" s="25">
        <v>35316</v>
      </c>
      <c r="B4071" s="26" t="s">
        <v>5375</v>
      </c>
      <c r="C4071" s="27">
        <v>1</v>
      </c>
      <c r="D4071" s="27" t="s">
        <v>26</v>
      </c>
      <c r="E4071" s="28">
        <v>25142</v>
      </c>
      <c r="F4071" s="28">
        <v>25142</v>
      </c>
      <c r="G4071" s="28">
        <v>1257.1000000000001</v>
      </c>
      <c r="H4071" s="28">
        <v>81</v>
      </c>
      <c r="I4071" s="28">
        <v>90</v>
      </c>
      <c r="J4071" s="29">
        <v>0.99225600000000003</v>
      </c>
      <c r="K4071" s="28">
        <v>81</v>
      </c>
      <c r="L4071" s="28">
        <v>90</v>
      </c>
      <c r="M4071" s="29">
        <f t="shared" si="277"/>
        <v>0.99225600000000003</v>
      </c>
      <c r="N4071" s="30">
        <v>4811159037566</v>
      </c>
      <c r="O4071" s="27">
        <v>84</v>
      </c>
      <c r="P4071" s="27">
        <v>8418</v>
      </c>
      <c r="Q4071" s="27" t="s">
        <v>60</v>
      </c>
      <c r="R4071" s="31">
        <f>VLOOKUP(Q4071,[1]Страна!D$1:F$120,2,FALSE)</f>
        <v>0.05</v>
      </c>
      <c r="S4071" s="27" t="s">
        <v>457</v>
      </c>
      <c r="T4071" s="27" t="str">
        <f>VLOOKUP(S4071,[1]Страна!$A$2:$B$246,2,0)</f>
        <v xml:space="preserve">БЕЛАРУСЬ </v>
      </c>
      <c r="W4071" s="79"/>
      <c r="X4071" s="80"/>
      <c r="Y4071" s="80"/>
    </row>
    <row r="4072" spans="1:25">
      <c r="A4072" s="25">
        <v>33185</v>
      </c>
      <c r="B4072" s="26" t="s">
        <v>5376</v>
      </c>
      <c r="C4072" s="27">
        <v>1</v>
      </c>
      <c r="D4072" s="27" t="s">
        <v>26</v>
      </c>
      <c r="E4072" s="28">
        <v>23995</v>
      </c>
      <c r="F4072" s="28">
        <v>23995</v>
      </c>
      <c r="G4072" s="28">
        <v>1199.75</v>
      </c>
      <c r="H4072" s="28">
        <v>85</v>
      </c>
      <c r="I4072" s="28">
        <v>94</v>
      </c>
      <c r="J4072" s="29">
        <v>1.043936</v>
      </c>
      <c r="K4072" s="28">
        <v>85</v>
      </c>
      <c r="L4072" s="28">
        <v>94</v>
      </c>
      <c r="M4072" s="29">
        <f t="shared" si="277"/>
        <v>1.043936</v>
      </c>
      <c r="N4072" s="30">
        <v>4811159031649</v>
      </c>
      <c r="O4072" s="27">
        <v>84</v>
      </c>
      <c r="P4072" s="27">
        <v>8418</v>
      </c>
      <c r="Q4072" s="27" t="s">
        <v>60</v>
      </c>
      <c r="R4072" s="31">
        <f>VLOOKUP(Q4072,[1]Страна!D$1:F$120,2,FALSE)</f>
        <v>0.05</v>
      </c>
      <c r="S4072" s="27" t="s">
        <v>457</v>
      </c>
      <c r="T4072" s="27" t="str">
        <f>VLOOKUP(S4072,[1]Страна!$A$2:$B$246,2,0)</f>
        <v xml:space="preserve">БЕЛАРУСЬ </v>
      </c>
      <c r="W4072" s="79"/>
      <c r="X4072" s="80"/>
      <c r="Y4072" s="80"/>
    </row>
    <row r="4073" spans="1:25">
      <c r="A4073" s="25">
        <v>36167</v>
      </c>
      <c r="B4073" s="26" t="s">
        <v>5377</v>
      </c>
      <c r="C4073" s="27">
        <v>2</v>
      </c>
      <c r="D4073" s="27" t="s">
        <v>26</v>
      </c>
      <c r="E4073" s="28">
        <v>23946</v>
      </c>
      <c r="F4073" s="28">
        <v>47892</v>
      </c>
      <c r="G4073" s="28">
        <v>2394.6</v>
      </c>
      <c r="H4073" s="28">
        <v>85</v>
      </c>
      <c r="I4073" s="28">
        <v>94</v>
      </c>
      <c r="J4073" s="29">
        <v>1.043936</v>
      </c>
      <c r="K4073" s="28">
        <v>170</v>
      </c>
      <c r="L4073" s="28">
        <v>188</v>
      </c>
      <c r="M4073" s="29">
        <f t="shared" si="277"/>
        <v>2.087872</v>
      </c>
      <c r="N4073" s="30">
        <v>4811159037580</v>
      </c>
      <c r="O4073" s="27">
        <v>84</v>
      </c>
      <c r="P4073" s="27">
        <v>8418</v>
      </c>
      <c r="Q4073" s="27" t="s">
        <v>60</v>
      </c>
      <c r="R4073" s="31">
        <f>VLOOKUP(Q4073,[1]Страна!D$1:F$120,2,FALSE)</f>
        <v>0.05</v>
      </c>
      <c r="S4073" s="27" t="s">
        <v>457</v>
      </c>
      <c r="T4073" s="27" t="str">
        <f>VLOOKUP(S4073,[1]Страна!$A$2:$B$246,2,0)</f>
        <v xml:space="preserve">БЕЛАРУСЬ </v>
      </c>
      <c r="W4073" s="79"/>
      <c r="X4073" s="80"/>
      <c r="Y4073" s="80"/>
    </row>
    <row r="4074" spans="1:25">
      <c r="A4074" s="25">
        <v>3868</v>
      </c>
      <c r="B4074" s="26" t="s">
        <v>5378</v>
      </c>
      <c r="C4074" s="27">
        <v>1</v>
      </c>
      <c r="D4074" s="27" t="s">
        <v>26</v>
      </c>
      <c r="E4074" s="28">
        <v>11660</v>
      </c>
      <c r="F4074" s="28">
        <v>11660</v>
      </c>
      <c r="G4074" s="28">
        <v>583</v>
      </c>
      <c r="H4074" s="28">
        <v>46</v>
      </c>
      <c r="I4074" s="28">
        <v>49.5</v>
      </c>
      <c r="J4074" s="29">
        <v>0.53593599999999997</v>
      </c>
      <c r="K4074" s="28">
        <v>46</v>
      </c>
      <c r="L4074" s="28">
        <v>49.5</v>
      </c>
      <c r="M4074" s="29">
        <f t="shared" si="277"/>
        <v>0.53593599999999997</v>
      </c>
      <c r="N4074" s="30">
        <v>4607119830168</v>
      </c>
      <c r="O4074" s="27">
        <v>84</v>
      </c>
      <c r="P4074" s="27">
        <v>8418</v>
      </c>
      <c r="Q4074" s="27" t="s">
        <v>79</v>
      </c>
      <c r="R4074" s="31">
        <f>VLOOKUP(Q4074,[1]Страна!D$1:F$120,2,FALSE)</f>
        <v>0.05</v>
      </c>
      <c r="S4074" s="27" t="s">
        <v>47</v>
      </c>
      <c r="T4074" s="27" t="str">
        <f>VLOOKUP(S4074,[1]Страна!$A$2:$B$246,2,0)</f>
        <v>РОССИЯ</v>
      </c>
      <c r="W4074" s="79"/>
      <c r="X4074" s="80"/>
      <c r="Y4074" s="80"/>
    </row>
    <row r="4075" spans="1:25">
      <c r="A4075" s="25">
        <v>2493</v>
      </c>
      <c r="B4075" s="26" t="s">
        <v>5379</v>
      </c>
      <c r="C4075" s="27">
        <v>1</v>
      </c>
      <c r="D4075" s="27" t="s">
        <v>26</v>
      </c>
      <c r="E4075" s="28">
        <v>10982</v>
      </c>
      <c r="F4075" s="28">
        <v>10982</v>
      </c>
      <c r="G4075" s="28">
        <v>549.1</v>
      </c>
      <c r="H4075" s="28">
        <v>42</v>
      </c>
      <c r="I4075" s="28">
        <v>53</v>
      </c>
      <c r="J4075" s="29">
        <v>0.41586299999999998</v>
      </c>
      <c r="K4075" s="28">
        <v>42</v>
      </c>
      <c r="L4075" s="28">
        <v>53</v>
      </c>
      <c r="M4075" s="29">
        <f t="shared" si="277"/>
        <v>0.41586299999999998</v>
      </c>
      <c r="N4075" s="30">
        <v>4607119830175</v>
      </c>
      <c r="O4075" s="27">
        <v>84</v>
      </c>
      <c r="P4075" s="27">
        <v>8418</v>
      </c>
      <c r="Q4075" s="27" t="s">
        <v>79</v>
      </c>
      <c r="R4075" s="31">
        <f>VLOOKUP(Q4075,[1]Страна!D$1:F$120,2,FALSE)</f>
        <v>0.05</v>
      </c>
      <c r="S4075" s="27" t="s">
        <v>47</v>
      </c>
      <c r="T4075" s="27" t="str">
        <f>VLOOKUP(S4075,[1]Страна!$A$2:$B$246,2,0)</f>
        <v>РОССИЯ</v>
      </c>
      <c r="W4075" s="79"/>
      <c r="X4075" s="80"/>
      <c r="Y4075" s="80"/>
    </row>
    <row r="4076" spans="1:25">
      <c r="A4076" s="25">
        <v>2833</v>
      </c>
      <c r="B4076" s="26" t="s">
        <v>5380</v>
      </c>
      <c r="C4076" s="27">
        <v>1</v>
      </c>
      <c r="D4076" s="27" t="s">
        <v>26</v>
      </c>
      <c r="E4076" s="28">
        <v>10656</v>
      </c>
      <c r="F4076" s="28">
        <v>10656</v>
      </c>
      <c r="G4076" s="28">
        <v>532.80000000000007</v>
      </c>
      <c r="H4076" s="28">
        <v>46</v>
      </c>
      <c r="I4076" s="28">
        <v>49</v>
      </c>
      <c r="J4076" s="29">
        <v>0.38219999999999998</v>
      </c>
      <c r="K4076" s="28">
        <v>46</v>
      </c>
      <c r="L4076" s="28">
        <v>49</v>
      </c>
      <c r="M4076" s="29">
        <f t="shared" si="277"/>
        <v>0.38219999999999998</v>
      </c>
      <c r="N4076" s="30">
        <v>4607119830205</v>
      </c>
      <c r="O4076" s="27">
        <v>84</v>
      </c>
      <c r="P4076" s="27">
        <v>8418</v>
      </c>
      <c r="Q4076" s="27" t="s">
        <v>4854</v>
      </c>
      <c r="R4076" s="31">
        <f>VLOOKUP(Q4076,[1]Страна!D$1:F$120,2,FALSE)</f>
        <v>0.05</v>
      </c>
      <c r="S4076" s="27" t="s">
        <v>47</v>
      </c>
      <c r="T4076" s="27" t="str">
        <f>VLOOKUP(S4076,[1]Страна!$A$2:$B$246,2,0)</f>
        <v>РОССИЯ</v>
      </c>
      <c r="W4076" s="79"/>
      <c r="X4076" s="80"/>
      <c r="Y4076" s="80"/>
    </row>
    <row r="4077" spans="1:25">
      <c r="A4077" s="25">
        <v>10226</v>
      </c>
      <c r="B4077" s="26" t="s">
        <v>5381</v>
      </c>
      <c r="C4077" s="27">
        <v>1</v>
      </c>
      <c r="D4077" s="27" t="s">
        <v>26</v>
      </c>
      <c r="E4077" s="28">
        <v>8925</v>
      </c>
      <c r="F4077" s="28">
        <v>8925</v>
      </c>
      <c r="G4077" s="28">
        <v>446.25</v>
      </c>
      <c r="H4077" s="28">
        <v>33</v>
      </c>
      <c r="I4077" s="28">
        <v>40</v>
      </c>
      <c r="J4077" s="29">
        <v>0.32844000000000001</v>
      </c>
      <c r="K4077" s="28">
        <v>33</v>
      </c>
      <c r="L4077" s="28">
        <v>40</v>
      </c>
      <c r="M4077" s="29">
        <f t="shared" si="277"/>
        <v>0.32844000000000001</v>
      </c>
      <c r="N4077" s="30">
        <v>4607119830106</v>
      </c>
      <c r="O4077" s="27">
        <v>84</v>
      </c>
      <c r="P4077" s="27">
        <v>8418</v>
      </c>
      <c r="Q4077" s="27" t="s">
        <v>5382</v>
      </c>
      <c r="R4077" s="31">
        <f>VLOOKUP(Q4077,[1]Страна!D$1:F$120,2,FALSE)</f>
        <v>0.05</v>
      </c>
      <c r="S4077" s="27" t="s">
        <v>47</v>
      </c>
      <c r="T4077" s="27" t="str">
        <f>VLOOKUP(S4077,[1]Страна!$A$2:$B$246,2,0)</f>
        <v>РОССИЯ</v>
      </c>
      <c r="W4077" s="79"/>
      <c r="X4077" s="80"/>
      <c r="Y4077" s="80"/>
    </row>
    <row r="4078" spans="1:25">
      <c r="A4078" s="25">
        <v>205077</v>
      </c>
      <c r="B4078" s="26" t="s">
        <v>5383</v>
      </c>
      <c r="C4078" s="27">
        <v>1</v>
      </c>
      <c r="D4078" s="27" t="s">
        <v>26</v>
      </c>
      <c r="E4078" s="28">
        <v>13762</v>
      </c>
      <c r="F4078" s="28">
        <v>13762</v>
      </c>
      <c r="G4078" s="28">
        <v>688.1</v>
      </c>
      <c r="H4078" s="28">
        <v>49</v>
      </c>
      <c r="I4078" s="28">
        <v>54</v>
      </c>
      <c r="J4078" s="29">
        <v>0.73016999999999999</v>
      </c>
      <c r="K4078" s="28">
        <v>49</v>
      </c>
      <c r="L4078" s="28">
        <v>54</v>
      </c>
      <c r="M4078" s="29">
        <f t="shared" si="277"/>
        <v>0.73016999999999999</v>
      </c>
      <c r="N4078" s="30">
        <v>4823056928120</v>
      </c>
      <c r="O4078" s="27">
        <v>84</v>
      </c>
      <c r="P4078" s="27">
        <v>8418</v>
      </c>
      <c r="Q4078" s="27" t="s">
        <v>79</v>
      </c>
      <c r="R4078" s="31">
        <f>VLOOKUP(Q4078,[1]Страна!D$1:F$120,2,FALSE)</f>
        <v>0.05</v>
      </c>
      <c r="S4078" s="27" t="s">
        <v>1966</v>
      </c>
      <c r="T4078" s="27" t="str">
        <f>VLOOKUP(S4078,[1]Страна!$A$2:$B$246,2,0)</f>
        <v xml:space="preserve">УКРАИНА </v>
      </c>
      <c r="W4078" s="79"/>
      <c r="X4078" s="80"/>
      <c r="Y4078" s="80"/>
    </row>
    <row r="4079" spans="1:25">
      <c r="A4079" s="25">
        <v>108572</v>
      </c>
      <c r="B4079" s="26" t="s">
        <v>5384</v>
      </c>
      <c r="C4079" s="27">
        <v>3</v>
      </c>
      <c r="D4079" s="27" t="s">
        <v>26</v>
      </c>
      <c r="E4079" s="28">
        <v>12789</v>
      </c>
      <c r="F4079" s="28">
        <v>38367</v>
      </c>
      <c r="G4079" s="28">
        <v>1918.3500000000001</v>
      </c>
      <c r="H4079" s="28">
        <v>55</v>
      </c>
      <c r="I4079" s="28">
        <v>57.5</v>
      </c>
      <c r="J4079" s="29">
        <v>0.73016999999999999</v>
      </c>
      <c r="K4079" s="28">
        <v>165</v>
      </c>
      <c r="L4079" s="28">
        <v>172.5</v>
      </c>
      <c r="M4079" s="29">
        <f t="shared" si="277"/>
        <v>2.1905099999999997</v>
      </c>
      <c r="N4079" s="30">
        <v>4680013314934</v>
      </c>
      <c r="O4079" s="27">
        <v>84</v>
      </c>
      <c r="P4079" s="27">
        <v>8418</v>
      </c>
      <c r="Q4079" s="27" t="s">
        <v>79</v>
      </c>
      <c r="R4079" s="31">
        <f>VLOOKUP(Q4079,[1]Страна!D$1:F$120,2,FALSE)</f>
        <v>0.05</v>
      </c>
      <c r="S4079" s="27" t="s">
        <v>1966</v>
      </c>
      <c r="T4079" s="27" t="str">
        <f>VLOOKUP(S4079,[1]Страна!$A$2:$B$246,2,0)</f>
        <v xml:space="preserve">УКРАИНА </v>
      </c>
      <c r="W4079" s="79"/>
      <c r="X4079" s="80"/>
      <c r="Y4079" s="80"/>
    </row>
    <row r="4080" spans="1:25">
      <c r="A4080" s="25">
        <v>36367</v>
      </c>
      <c r="B4080" s="26" t="s">
        <v>5385</v>
      </c>
      <c r="C4080" s="27">
        <v>1</v>
      </c>
      <c r="D4080" s="27" t="s">
        <v>26</v>
      </c>
      <c r="E4080" s="28">
        <v>15504</v>
      </c>
      <c r="F4080" s="28">
        <v>15504</v>
      </c>
      <c r="G4080" s="28">
        <v>775.2</v>
      </c>
      <c r="H4080" s="28">
        <v>72</v>
      </c>
      <c r="I4080" s="28">
        <v>75.5</v>
      </c>
      <c r="J4080" s="29">
        <v>0.87360000000000004</v>
      </c>
      <c r="K4080" s="28">
        <v>72</v>
      </c>
      <c r="L4080" s="28">
        <v>75.5</v>
      </c>
      <c r="M4080" s="29">
        <f t="shared" si="277"/>
        <v>0.87360000000000004</v>
      </c>
      <c r="N4080" s="30">
        <v>4823056925907</v>
      </c>
      <c r="O4080" s="27">
        <v>84</v>
      </c>
      <c r="P4080" s="27">
        <v>8418</v>
      </c>
      <c r="Q4080" s="27" t="s">
        <v>60</v>
      </c>
      <c r="R4080" s="31">
        <f>VLOOKUP(Q4080,[1]Страна!D$1:F$120,2,FALSE)</f>
        <v>0.05</v>
      </c>
      <c r="S4080" s="27" t="s">
        <v>1966</v>
      </c>
      <c r="T4080" s="27" t="str">
        <f>VLOOKUP(S4080,[1]Страна!$A$2:$B$246,2,0)</f>
        <v xml:space="preserve">УКРАИНА </v>
      </c>
      <c r="W4080" s="79"/>
      <c r="X4080" s="80"/>
      <c r="Y4080" s="80"/>
    </row>
    <row r="4081" spans="1:25">
      <c r="A4081" s="25">
        <v>36368</v>
      </c>
      <c r="B4081" s="26" t="s">
        <v>5386</v>
      </c>
      <c r="C4081" s="27">
        <v>1</v>
      </c>
      <c r="D4081" s="27" t="s">
        <v>26</v>
      </c>
      <c r="E4081" s="28">
        <v>14901</v>
      </c>
      <c r="F4081" s="28">
        <v>14901</v>
      </c>
      <c r="G4081" s="28">
        <v>745.05000000000007</v>
      </c>
      <c r="H4081" s="28">
        <v>72</v>
      </c>
      <c r="I4081" s="28">
        <v>75.5</v>
      </c>
      <c r="J4081" s="29">
        <v>0.85033999999999998</v>
      </c>
      <c r="K4081" s="28">
        <v>72</v>
      </c>
      <c r="L4081" s="28">
        <v>75.5</v>
      </c>
      <c r="M4081" s="29">
        <f t="shared" si="277"/>
        <v>0.85033999999999998</v>
      </c>
      <c r="N4081" s="30">
        <v>4823056925891</v>
      </c>
      <c r="O4081" s="27">
        <v>84</v>
      </c>
      <c r="P4081" s="27">
        <v>8418</v>
      </c>
      <c r="Q4081" s="27" t="s">
        <v>60</v>
      </c>
      <c r="R4081" s="31">
        <f>VLOOKUP(Q4081,[1]Страна!D$1:F$120,2,FALSE)</f>
        <v>0.05</v>
      </c>
      <c r="S4081" s="27" t="s">
        <v>1966</v>
      </c>
      <c r="T4081" s="27" t="str">
        <f>VLOOKUP(S4081,[1]Страна!$A$2:$B$246,2,0)</f>
        <v xml:space="preserve">УКРАИНА </v>
      </c>
      <c r="W4081" s="79"/>
      <c r="X4081" s="80"/>
      <c r="Y4081" s="80"/>
    </row>
    <row r="4082" spans="1:25">
      <c r="A4082" s="25">
        <v>36369</v>
      </c>
      <c r="B4082" s="26" t="s">
        <v>5387</v>
      </c>
      <c r="C4082" s="27">
        <v>1</v>
      </c>
      <c r="D4082" s="27" t="s">
        <v>26</v>
      </c>
      <c r="E4082" s="28">
        <v>14259</v>
      </c>
      <c r="F4082" s="28">
        <v>14259</v>
      </c>
      <c r="G4082" s="28">
        <v>712.95</v>
      </c>
      <c r="H4082" s="28">
        <v>62.2</v>
      </c>
      <c r="I4082" s="28">
        <v>70.5</v>
      </c>
      <c r="J4082" s="29">
        <v>0.78708299999999998</v>
      </c>
      <c r="K4082" s="28">
        <v>62.2</v>
      </c>
      <c r="L4082" s="28">
        <v>70.5</v>
      </c>
      <c r="M4082" s="29">
        <f t="shared" si="277"/>
        <v>0.78708299999999998</v>
      </c>
      <c r="N4082" s="30">
        <v>4823056925884</v>
      </c>
      <c r="O4082" s="27">
        <v>84</v>
      </c>
      <c r="P4082" s="27">
        <v>8418</v>
      </c>
      <c r="Q4082" s="27" t="s">
        <v>79</v>
      </c>
      <c r="R4082" s="31">
        <f>VLOOKUP(Q4082,[1]Страна!D$1:F$120,2,FALSE)</f>
        <v>0.05</v>
      </c>
      <c r="S4082" s="27" t="s">
        <v>1966</v>
      </c>
      <c r="T4082" s="27" t="str">
        <f>VLOOKUP(S4082,[1]Страна!$A$2:$B$246,2,0)</f>
        <v xml:space="preserve">УКРАИНА </v>
      </c>
      <c r="W4082" s="79"/>
      <c r="X4082" s="80"/>
      <c r="Y4082" s="80"/>
    </row>
    <row r="4083" spans="1:25">
      <c r="A4083" s="25">
        <v>36370</v>
      </c>
      <c r="B4083" s="26" t="s">
        <v>5388</v>
      </c>
      <c r="C4083" s="27">
        <v>1</v>
      </c>
      <c r="D4083" s="27" t="s">
        <v>26</v>
      </c>
      <c r="E4083" s="28">
        <v>13566</v>
      </c>
      <c r="F4083" s="28">
        <v>13566</v>
      </c>
      <c r="G4083" s="28">
        <v>678.30000000000007</v>
      </c>
      <c r="H4083" s="28">
        <v>68</v>
      </c>
      <c r="I4083" s="28">
        <v>70.5</v>
      </c>
      <c r="J4083" s="29">
        <v>0.77982399999999996</v>
      </c>
      <c r="K4083" s="28">
        <v>68</v>
      </c>
      <c r="L4083" s="28">
        <v>70.5</v>
      </c>
      <c r="M4083" s="29">
        <f t="shared" si="277"/>
        <v>0.77982399999999996</v>
      </c>
      <c r="N4083" s="30">
        <v>4823056925877</v>
      </c>
      <c r="O4083" s="27">
        <v>84</v>
      </c>
      <c r="P4083" s="27">
        <v>8418</v>
      </c>
      <c r="Q4083" s="27" t="s">
        <v>79</v>
      </c>
      <c r="R4083" s="31">
        <f>VLOOKUP(Q4083,[1]Страна!D$1:F$120,2,FALSE)</f>
        <v>0.05</v>
      </c>
      <c r="S4083" s="27" t="s">
        <v>1966</v>
      </c>
      <c r="T4083" s="27" t="str">
        <f>VLOOKUP(S4083,[1]Страна!$A$2:$B$246,2,0)</f>
        <v xml:space="preserve">УКРАИНА </v>
      </c>
      <c r="W4083" s="79"/>
      <c r="X4083" s="80"/>
      <c r="Y4083" s="80"/>
    </row>
    <row r="4084" spans="1:25">
      <c r="A4084" s="25">
        <v>53327</v>
      </c>
      <c r="B4084" s="26" t="s">
        <v>5389</v>
      </c>
      <c r="C4084" s="27">
        <v>1</v>
      </c>
      <c r="D4084" s="27" t="s">
        <v>26</v>
      </c>
      <c r="E4084" s="28">
        <v>16915</v>
      </c>
      <c r="F4084" s="28">
        <v>16915</v>
      </c>
      <c r="G4084" s="28">
        <v>845.75</v>
      </c>
      <c r="H4084" s="28">
        <v>77</v>
      </c>
      <c r="I4084" s="28">
        <v>80</v>
      </c>
      <c r="J4084" s="29">
        <v>0.951936</v>
      </c>
      <c r="K4084" s="28">
        <v>77</v>
      </c>
      <c r="L4084" s="28">
        <v>80</v>
      </c>
      <c r="M4084" s="29">
        <f t="shared" ref="M4084:M4091" si="278">C4084*J4084</f>
        <v>0.951936</v>
      </c>
      <c r="N4084" s="30">
        <v>0</v>
      </c>
      <c r="O4084" s="27">
        <v>84</v>
      </c>
      <c r="P4084" s="27">
        <v>8418</v>
      </c>
      <c r="Q4084" s="27" t="s">
        <v>60</v>
      </c>
      <c r="R4084" s="31">
        <f>VLOOKUP(Q4084,[1]Страна!D$1:F$120,2,FALSE)</f>
        <v>0.05</v>
      </c>
      <c r="S4084" s="27" t="s">
        <v>1966</v>
      </c>
      <c r="T4084" s="27" t="str">
        <f>VLOOKUP(S4084,[1]Страна!$A$2:$B$246,2,0)</f>
        <v xml:space="preserve">УКРАИНА </v>
      </c>
      <c r="W4084" s="79"/>
      <c r="X4084" s="80"/>
      <c r="Y4084" s="80"/>
    </row>
    <row r="4085" spans="1:25">
      <c r="A4085" s="25">
        <v>191038</v>
      </c>
      <c r="B4085" s="26" t="s">
        <v>5390</v>
      </c>
      <c r="C4085" s="27">
        <v>1</v>
      </c>
      <c r="D4085" s="27" t="s">
        <v>26</v>
      </c>
      <c r="E4085" s="28">
        <v>13031</v>
      </c>
      <c r="F4085" s="28">
        <v>13031</v>
      </c>
      <c r="G4085" s="28">
        <v>651.55000000000007</v>
      </c>
      <c r="H4085" s="28">
        <v>56.5</v>
      </c>
      <c r="I4085" s="28">
        <v>63</v>
      </c>
      <c r="J4085" s="29">
        <v>0.69174000000000002</v>
      </c>
      <c r="K4085" s="28">
        <v>56.5</v>
      </c>
      <c r="L4085" s="28">
        <v>63</v>
      </c>
      <c r="M4085" s="29">
        <f t="shared" si="278"/>
        <v>0.69174000000000002</v>
      </c>
      <c r="N4085" s="30">
        <v>4823056928458</v>
      </c>
      <c r="O4085" s="27">
        <v>84</v>
      </c>
      <c r="P4085" s="27">
        <v>8418</v>
      </c>
      <c r="Q4085" s="27" t="s">
        <v>79</v>
      </c>
      <c r="R4085" s="31">
        <f>VLOOKUP(Q4085,[1]Страна!D$1:F$120,2,FALSE)</f>
        <v>0.05</v>
      </c>
      <c r="S4085" s="27" t="s">
        <v>1966</v>
      </c>
      <c r="T4085" s="27" t="str">
        <f>VLOOKUP(S4085,[1]Страна!$A$2:$B$246,2,0)</f>
        <v xml:space="preserve">УКРАИНА </v>
      </c>
      <c r="W4085" s="79"/>
      <c r="X4085" s="80"/>
      <c r="Y4085" s="80"/>
    </row>
    <row r="4086" spans="1:25">
      <c r="A4086" s="25">
        <v>175640</v>
      </c>
      <c r="B4086" s="26" t="s">
        <v>5391</v>
      </c>
      <c r="C4086" s="27">
        <v>2</v>
      </c>
      <c r="D4086" s="27" t="s">
        <v>26</v>
      </c>
      <c r="E4086" s="28">
        <v>13681</v>
      </c>
      <c r="F4086" s="28">
        <v>27362</v>
      </c>
      <c r="G4086" s="28">
        <v>1368.1000000000001</v>
      </c>
      <c r="H4086" s="28">
        <v>56.5</v>
      </c>
      <c r="I4086" s="28">
        <v>63</v>
      </c>
      <c r="J4086" s="29">
        <v>0.69174000000000002</v>
      </c>
      <c r="K4086" s="28">
        <v>113</v>
      </c>
      <c r="L4086" s="28">
        <v>126</v>
      </c>
      <c r="M4086" s="29">
        <f t="shared" si="278"/>
        <v>1.38348</v>
      </c>
      <c r="N4086" s="30">
        <v>4823056928474</v>
      </c>
      <c r="O4086" s="27">
        <v>84</v>
      </c>
      <c r="P4086" s="27">
        <v>8418</v>
      </c>
      <c r="Q4086" s="27" t="s">
        <v>79</v>
      </c>
      <c r="R4086" s="31">
        <f>VLOOKUP(Q4086,[1]Страна!D$1:F$120,2,FALSE)</f>
        <v>0.05</v>
      </c>
      <c r="S4086" s="27" t="s">
        <v>1966</v>
      </c>
      <c r="T4086" s="27" t="str">
        <f>VLOOKUP(S4086,[1]Страна!$A$2:$B$246,2,0)</f>
        <v xml:space="preserve">УКРАИНА </v>
      </c>
      <c r="W4086" s="79"/>
      <c r="X4086" s="80"/>
      <c r="Y4086" s="80"/>
    </row>
    <row r="4087" spans="1:25">
      <c r="A4087" s="25">
        <v>108570</v>
      </c>
      <c r="B4087" s="26" t="s">
        <v>5392</v>
      </c>
      <c r="C4087" s="27">
        <v>2</v>
      </c>
      <c r="D4087" s="27" t="s">
        <v>26</v>
      </c>
      <c r="E4087" s="28">
        <v>14042</v>
      </c>
      <c r="F4087" s="28">
        <v>28084</v>
      </c>
      <c r="G4087" s="28">
        <v>1404.2</v>
      </c>
      <c r="H4087" s="28">
        <v>59</v>
      </c>
      <c r="I4087" s="28">
        <v>65</v>
      </c>
      <c r="J4087" s="29">
        <v>0.79039999999999999</v>
      </c>
      <c r="K4087" s="28">
        <v>118</v>
      </c>
      <c r="L4087" s="28">
        <v>130</v>
      </c>
      <c r="M4087" s="29">
        <f t="shared" si="278"/>
        <v>1.5808</v>
      </c>
      <c r="N4087" s="30">
        <v>4823056928335</v>
      </c>
      <c r="O4087" s="27">
        <v>84</v>
      </c>
      <c r="P4087" s="27">
        <v>8418</v>
      </c>
      <c r="Q4087" s="27" t="s">
        <v>79</v>
      </c>
      <c r="R4087" s="31">
        <f>VLOOKUP(Q4087,[1]Страна!D$1:F$120,2,FALSE)</f>
        <v>0.05</v>
      </c>
      <c r="S4087" s="27" t="s">
        <v>1966</v>
      </c>
      <c r="T4087" s="27" t="str">
        <f>VLOOKUP(S4087,[1]Страна!$A$2:$B$246,2,0)</f>
        <v xml:space="preserve">УКРАИНА </v>
      </c>
      <c r="W4087" s="79"/>
      <c r="X4087" s="80"/>
      <c r="Y4087" s="80"/>
    </row>
    <row r="4088" spans="1:25">
      <c r="A4088" s="25">
        <v>108571</v>
      </c>
      <c r="B4088" s="77" t="s">
        <v>5393</v>
      </c>
      <c r="C4088" s="32">
        <v>1</v>
      </c>
      <c r="D4088" s="27" t="s">
        <v>26</v>
      </c>
      <c r="E4088" s="78">
        <v>14586</v>
      </c>
      <c r="F4088" s="28">
        <v>14586</v>
      </c>
      <c r="G4088" s="28">
        <v>729.30000000000007</v>
      </c>
      <c r="H4088" s="28">
        <v>61.5</v>
      </c>
      <c r="I4088" s="28">
        <v>65</v>
      </c>
      <c r="J4088" s="29">
        <v>0.76859999999999995</v>
      </c>
      <c r="K4088" s="28">
        <v>61.5</v>
      </c>
      <c r="L4088" s="28">
        <v>65</v>
      </c>
      <c r="M4088" s="29">
        <f t="shared" si="278"/>
        <v>0.76859999999999995</v>
      </c>
      <c r="N4088" s="30">
        <v>4680013314989</v>
      </c>
      <c r="O4088" s="27">
        <v>84</v>
      </c>
      <c r="P4088" s="27">
        <v>8418</v>
      </c>
      <c r="Q4088" s="27" t="s">
        <v>79</v>
      </c>
      <c r="R4088" s="31">
        <f>VLOOKUP(Q4088,[1]Страна!D$1:F$120,2,FALSE)</f>
        <v>0.05</v>
      </c>
      <c r="S4088" s="27" t="s">
        <v>1966</v>
      </c>
      <c r="T4088" s="27" t="str">
        <f>VLOOKUP(S4088,[1]Страна!$A$2:$B$246,2,0)</f>
        <v xml:space="preserve">УКРАИНА </v>
      </c>
      <c r="W4088" s="79"/>
      <c r="X4088" s="80"/>
      <c r="Y4088" s="80"/>
    </row>
    <row r="4089" spans="1:25">
      <c r="A4089" s="25">
        <v>110338</v>
      </c>
      <c r="B4089" s="77" t="s">
        <v>5394</v>
      </c>
      <c r="C4089" s="32">
        <v>2</v>
      </c>
      <c r="D4089" s="27" t="s">
        <v>26</v>
      </c>
      <c r="E4089" s="78">
        <v>12657</v>
      </c>
      <c r="F4089" s="28">
        <v>25314</v>
      </c>
      <c r="G4089" s="28">
        <v>1265.7</v>
      </c>
      <c r="H4089" s="28">
        <v>59</v>
      </c>
      <c r="I4089" s="28">
        <v>62.5</v>
      </c>
      <c r="J4089" s="29">
        <v>0.62748000000000004</v>
      </c>
      <c r="K4089" s="28">
        <v>118</v>
      </c>
      <c r="L4089" s="28">
        <v>125</v>
      </c>
      <c r="M4089" s="29">
        <f t="shared" si="278"/>
        <v>1.2549600000000001</v>
      </c>
      <c r="N4089" s="30">
        <v>4823056928212</v>
      </c>
      <c r="O4089" s="27">
        <v>84</v>
      </c>
      <c r="P4089" s="27">
        <v>8418</v>
      </c>
      <c r="Q4089" s="27" t="s">
        <v>79</v>
      </c>
      <c r="R4089" s="31">
        <f>VLOOKUP(Q4089,[1]Страна!D$1:F$120,2,FALSE)</f>
        <v>0.05</v>
      </c>
      <c r="S4089" s="27" t="s">
        <v>1966</v>
      </c>
      <c r="T4089" s="27" t="str">
        <f>VLOOKUP(S4089,[1]Страна!$A$2:$B$246,2,0)</f>
        <v xml:space="preserve">УКРАИНА </v>
      </c>
      <c r="W4089" s="79"/>
      <c r="X4089" s="80"/>
      <c r="Y4089" s="80"/>
    </row>
    <row r="4090" spans="1:25">
      <c r="A4090" s="25">
        <v>110339</v>
      </c>
      <c r="B4090" s="26" t="s">
        <v>5395</v>
      </c>
      <c r="C4090" s="27">
        <v>1</v>
      </c>
      <c r="D4090" s="27" t="s">
        <v>26</v>
      </c>
      <c r="E4090" s="28">
        <v>13260</v>
      </c>
      <c r="F4090" s="28">
        <v>13260</v>
      </c>
      <c r="G4090" s="28">
        <v>265.2</v>
      </c>
      <c r="H4090" s="28">
        <v>62.5</v>
      </c>
      <c r="I4090" s="28">
        <v>65</v>
      </c>
      <c r="J4090" s="29">
        <v>0.70720000000000005</v>
      </c>
      <c r="K4090" s="28">
        <v>65</v>
      </c>
      <c r="L4090" s="28">
        <v>62.5</v>
      </c>
      <c r="M4090" s="29">
        <f t="shared" si="278"/>
        <v>0.70720000000000005</v>
      </c>
      <c r="N4090" s="30">
        <v>4823056928236</v>
      </c>
      <c r="O4090" s="27">
        <v>84</v>
      </c>
      <c r="P4090" s="27">
        <v>8418</v>
      </c>
      <c r="Q4090" s="27" t="s">
        <v>79</v>
      </c>
      <c r="R4090" s="31">
        <f>VLOOKUP(Q4090,[1]Страна!D$1:F$120,2,FALSE)</f>
        <v>0.05</v>
      </c>
      <c r="S4090" s="27" t="s">
        <v>1966</v>
      </c>
      <c r="T4090" s="27" t="str">
        <f>VLOOKUP(S4090,[1]Страна!$A$2:$B$246,2,0)</f>
        <v xml:space="preserve">УКРАИНА </v>
      </c>
      <c r="W4090" s="79"/>
      <c r="X4090" s="80"/>
      <c r="Y4090" s="80"/>
    </row>
    <row r="4091" spans="1:25">
      <c r="A4091" s="25">
        <v>190909</v>
      </c>
      <c r="B4091" s="26" t="s">
        <v>5396</v>
      </c>
      <c r="C4091" s="27">
        <v>3</v>
      </c>
      <c r="D4091" s="27" t="s">
        <v>26</v>
      </c>
      <c r="E4091" s="28">
        <v>12385</v>
      </c>
      <c r="F4091" s="28">
        <v>37155</v>
      </c>
      <c r="G4091" s="28">
        <v>1857.75</v>
      </c>
      <c r="H4091" s="28">
        <v>37</v>
      </c>
      <c r="I4091" s="28">
        <v>43</v>
      </c>
      <c r="J4091" s="29">
        <v>0.57455999999999996</v>
      </c>
      <c r="K4091" s="28">
        <v>111</v>
      </c>
      <c r="L4091" s="28">
        <v>129</v>
      </c>
      <c r="M4091" s="29">
        <f t="shared" si="278"/>
        <v>1.7236799999999999</v>
      </c>
      <c r="N4091" s="30">
        <v>4823056927857</v>
      </c>
      <c r="O4091" s="27">
        <v>84</v>
      </c>
      <c r="P4091" s="27">
        <v>8418</v>
      </c>
      <c r="Q4091" s="27" t="s">
        <v>79</v>
      </c>
      <c r="R4091" s="31">
        <f>VLOOKUP(Q4091,[1]Страна!D$1:F$120,2,FALSE)</f>
        <v>0.05</v>
      </c>
      <c r="S4091" s="27" t="s">
        <v>1966</v>
      </c>
      <c r="T4091" s="27" t="str">
        <f>VLOOKUP(S4091,[1]Страна!$A$2:$B$246,2,0)</f>
        <v xml:space="preserve">УКРАИНА </v>
      </c>
      <c r="W4091" s="79"/>
      <c r="X4091" s="80"/>
      <c r="Y4091" s="80"/>
    </row>
    <row r="4092" spans="1:25">
      <c r="A4092" s="25">
        <v>167002</v>
      </c>
      <c r="B4092" s="26" t="s">
        <v>5397</v>
      </c>
      <c r="C4092" s="27">
        <v>1</v>
      </c>
      <c r="D4092" s="27" t="s">
        <v>26</v>
      </c>
      <c r="E4092" s="28">
        <v>10149</v>
      </c>
      <c r="F4092" s="28">
        <v>10149</v>
      </c>
      <c r="G4092" s="28">
        <v>205.00979999999998</v>
      </c>
      <c r="H4092" s="28">
        <v>47</v>
      </c>
      <c r="I4092" s="28">
        <v>49</v>
      </c>
      <c r="J4092" s="29">
        <v>0.65536000000000005</v>
      </c>
      <c r="K4092" s="28">
        <v>47</v>
      </c>
      <c r="L4092" s="28">
        <v>49</v>
      </c>
      <c r="M4092" s="29">
        <v>0.65536000000000005</v>
      </c>
      <c r="N4092" s="30" t="s">
        <v>5398</v>
      </c>
      <c r="O4092" s="27">
        <v>84</v>
      </c>
      <c r="P4092" s="27">
        <v>8418</v>
      </c>
      <c r="Q4092" s="27" t="s">
        <v>79</v>
      </c>
      <c r="R4092" s="31">
        <f>VLOOKUP(Q4092,[1]Страна!D$1:F$120,2,FALSE)</f>
        <v>0.05</v>
      </c>
      <c r="S4092" s="27" t="s">
        <v>1966</v>
      </c>
      <c r="T4092" s="27" t="str">
        <f>VLOOKUP(S4092,[1]Страна!$A$2:$B$246,2,0)</f>
        <v xml:space="preserve">УКРАИНА </v>
      </c>
      <c r="W4092" s="79"/>
      <c r="X4092" s="80"/>
      <c r="Y4092" s="80"/>
    </row>
    <row r="4093" spans="1:25">
      <c r="A4093" s="25">
        <v>222940</v>
      </c>
      <c r="B4093" s="26" t="s">
        <v>5399</v>
      </c>
      <c r="C4093" s="27">
        <v>1</v>
      </c>
      <c r="D4093" s="27" t="s">
        <v>26</v>
      </c>
      <c r="E4093" s="28">
        <v>11407</v>
      </c>
      <c r="F4093" s="28">
        <v>11407</v>
      </c>
      <c r="G4093" s="28">
        <v>228.14000000000001</v>
      </c>
      <c r="H4093" s="28">
        <v>58</v>
      </c>
      <c r="I4093" s="28">
        <v>63</v>
      </c>
      <c r="J4093" s="29">
        <v>0.8448</v>
      </c>
      <c r="K4093" s="28">
        <v>58</v>
      </c>
      <c r="L4093" s="28">
        <v>63</v>
      </c>
      <c r="M4093" s="29">
        <v>0.8448</v>
      </c>
      <c r="N4093" s="30">
        <v>4680013314880</v>
      </c>
      <c r="O4093" s="27">
        <v>84</v>
      </c>
      <c r="P4093" s="27">
        <v>8418</v>
      </c>
      <c r="Q4093" s="27" t="s">
        <v>79</v>
      </c>
      <c r="R4093" s="31">
        <f>VLOOKUP(Q4093,[1]Страна!D$1:F$120,2,FALSE)</f>
        <v>0.05</v>
      </c>
      <c r="S4093" s="27" t="s">
        <v>1966</v>
      </c>
      <c r="T4093" s="27" t="str">
        <f>VLOOKUP(S4093,[1]Страна!$A$2:$B$246,2,0)</f>
        <v xml:space="preserve">УКРАИНА </v>
      </c>
      <c r="W4093" s="79"/>
      <c r="X4093" s="80"/>
      <c r="Y4093" s="80"/>
    </row>
    <row r="4094" spans="1:25">
      <c r="A4094" s="25">
        <v>36312</v>
      </c>
      <c r="B4094" s="26" t="s">
        <v>5400</v>
      </c>
      <c r="C4094" s="27">
        <v>1</v>
      </c>
      <c r="D4094" s="27" t="s">
        <v>26</v>
      </c>
      <c r="E4094" s="28">
        <v>13303</v>
      </c>
      <c r="F4094" s="28">
        <v>13303</v>
      </c>
      <c r="G4094" s="28">
        <v>665.15000000000009</v>
      </c>
      <c r="H4094" s="28">
        <v>58</v>
      </c>
      <c r="I4094" s="28">
        <v>63</v>
      </c>
      <c r="J4094" s="29">
        <v>0.8448</v>
      </c>
      <c r="K4094" s="28">
        <v>58</v>
      </c>
      <c r="L4094" s="28">
        <v>63</v>
      </c>
      <c r="M4094" s="29">
        <f t="shared" ref="M4094:M4104" si="279">C4094*J4094</f>
        <v>0.8448</v>
      </c>
      <c r="N4094" s="30">
        <v>4823056921503</v>
      </c>
      <c r="O4094" s="27">
        <v>84</v>
      </c>
      <c r="P4094" s="27">
        <v>8418</v>
      </c>
      <c r="Q4094" s="27" t="s">
        <v>79</v>
      </c>
      <c r="R4094" s="31">
        <f>VLOOKUP(Q4094,[1]Страна!D$1:F$120,2,FALSE)</f>
        <v>0.05</v>
      </c>
      <c r="S4094" s="27" t="s">
        <v>1966</v>
      </c>
      <c r="T4094" s="27" t="str">
        <f>VLOOKUP(S4094,[1]Страна!$A$2:$B$246,2,0)</f>
        <v xml:space="preserve">УКРАИНА </v>
      </c>
      <c r="W4094" s="79"/>
      <c r="X4094" s="80"/>
      <c r="Y4094" s="80"/>
    </row>
    <row r="4095" spans="1:25">
      <c r="A4095" s="25">
        <v>36313</v>
      </c>
      <c r="B4095" s="26" t="s">
        <v>5401</v>
      </c>
      <c r="C4095" s="27">
        <v>1</v>
      </c>
      <c r="D4095" s="27" t="s">
        <v>26</v>
      </c>
      <c r="E4095" s="28">
        <v>12733</v>
      </c>
      <c r="F4095" s="28">
        <v>12733</v>
      </c>
      <c r="G4095" s="28">
        <v>636.65000000000009</v>
      </c>
      <c r="H4095" s="28">
        <v>52</v>
      </c>
      <c r="I4095" s="28">
        <v>57.5</v>
      </c>
      <c r="J4095" s="29">
        <v>0.62256599999999995</v>
      </c>
      <c r="K4095" s="28">
        <v>52</v>
      </c>
      <c r="L4095" s="28">
        <v>57.5</v>
      </c>
      <c r="M4095" s="29">
        <f t="shared" si="279"/>
        <v>0.62256599999999995</v>
      </c>
      <c r="N4095" s="30">
        <v>4823056921459</v>
      </c>
      <c r="O4095" s="27">
        <v>84</v>
      </c>
      <c r="P4095" s="27">
        <v>8418</v>
      </c>
      <c r="Q4095" s="27" t="s">
        <v>79</v>
      </c>
      <c r="R4095" s="31">
        <f>VLOOKUP(Q4095,[1]Страна!D$1:F$120,2,FALSE)</f>
        <v>0.05</v>
      </c>
      <c r="S4095" s="27" t="s">
        <v>1966</v>
      </c>
      <c r="T4095" s="27" t="str">
        <f>VLOOKUP(S4095,[1]Страна!$A$2:$B$246,2,0)</f>
        <v xml:space="preserve">УКРАИНА </v>
      </c>
      <c r="W4095" s="79"/>
      <c r="X4095" s="80"/>
      <c r="Y4095" s="80"/>
    </row>
    <row r="4096" spans="1:25">
      <c r="A4096" s="25">
        <v>36291</v>
      </c>
      <c r="B4096" s="26" t="s">
        <v>5402</v>
      </c>
      <c r="C4096" s="27">
        <v>2</v>
      </c>
      <c r="D4096" s="27" t="s">
        <v>26</v>
      </c>
      <c r="E4096" s="28">
        <v>11883</v>
      </c>
      <c r="F4096" s="28">
        <v>23766</v>
      </c>
      <c r="G4096" s="28">
        <v>1188.3</v>
      </c>
      <c r="H4096" s="28">
        <v>41.4</v>
      </c>
      <c r="I4096" s="28">
        <v>46.5</v>
      </c>
      <c r="J4096" s="29">
        <v>0.6552</v>
      </c>
      <c r="K4096" s="28">
        <v>82.8</v>
      </c>
      <c r="L4096" s="28">
        <v>93</v>
      </c>
      <c r="M4096" s="29">
        <f t="shared" si="279"/>
        <v>1.3104</v>
      </c>
      <c r="N4096" s="30">
        <v>4823056926423</v>
      </c>
      <c r="O4096" s="27">
        <v>84</v>
      </c>
      <c r="P4096" s="27">
        <v>8418</v>
      </c>
      <c r="Q4096" s="27" t="s">
        <v>79</v>
      </c>
      <c r="R4096" s="31">
        <f>VLOOKUP(Q4096,[1]Страна!D$1:F$120,2,FALSE)</f>
        <v>0.05</v>
      </c>
      <c r="S4096" s="27" t="s">
        <v>1966</v>
      </c>
      <c r="T4096" s="27" t="str">
        <f>VLOOKUP(S4096,[1]Страна!$A$2:$B$246,2,0)</f>
        <v xml:space="preserve">УКРАИНА </v>
      </c>
      <c r="W4096" s="79"/>
      <c r="X4096" s="80"/>
      <c r="Y4096" s="80"/>
    </row>
    <row r="4097" spans="1:25">
      <c r="A4097" s="25">
        <v>53325</v>
      </c>
      <c r="B4097" s="26" t="s">
        <v>5403</v>
      </c>
      <c r="C4097" s="27">
        <v>1</v>
      </c>
      <c r="D4097" s="27" t="s">
        <v>26</v>
      </c>
      <c r="E4097" s="28">
        <v>11628</v>
      </c>
      <c r="F4097" s="28">
        <v>11628</v>
      </c>
      <c r="G4097" s="28">
        <v>581.4</v>
      </c>
      <c r="H4097" s="28">
        <v>55</v>
      </c>
      <c r="I4097" s="28">
        <v>57</v>
      </c>
      <c r="J4097" s="29">
        <v>0.72799999999999998</v>
      </c>
      <c r="K4097" s="28">
        <v>55</v>
      </c>
      <c r="L4097" s="28">
        <v>57</v>
      </c>
      <c r="M4097" s="29">
        <f t="shared" si="279"/>
        <v>0.72799999999999998</v>
      </c>
      <c r="N4097" s="30">
        <v>0</v>
      </c>
      <c r="O4097" s="27">
        <v>84</v>
      </c>
      <c r="P4097" s="27">
        <v>8418</v>
      </c>
      <c r="Q4097" s="27" t="s">
        <v>79</v>
      </c>
      <c r="R4097" s="31">
        <f>VLOOKUP(Q4097,[1]Страна!D$1:F$120,2,FALSE)</f>
        <v>0.05</v>
      </c>
      <c r="S4097" s="27" t="s">
        <v>1966</v>
      </c>
      <c r="T4097" s="27" t="str">
        <f>VLOOKUP(S4097,[1]Страна!$A$2:$B$246,2,0)</f>
        <v xml:space="preserve">УКРАИНА </v>
      </c>
      <c r="W4097" s="79"/>
      <c r="X4097" s="80"/>
      <c r="Y4097" s="80"/>
    </row>
    <row r="4098" spans="1:25">
      <c r="A4098" s="25">
        <v>184614</v>
      </c>
      <c r="B4098" s="26" t="s">
        <v>5404</v>
      </c>
      <c r="C4098" s="27">
        <v>1</v>
      </c>
      <c r="D4098" s="27" t="s">
        <v>26</v>
      </c>
      <c r="E4098" s="28">
        <v>748</v>
      </c>
      <c r="F4098" s="28">
        <v>748</v>
      </c>
      <c r="G4098" s="28">
        <v>22.439999999999998</v>
      </c>
      <c r="H4098" s="28">
        <v>1.8</v>
      </c>
      <c r="I4098" s="28">
        <v>2</v>
      </c>
      <c r="J4098" s="29">
        <v>4.4999999999999997E-3</v>
      </c>
      <c r="K4098" s="28">
        <v>1.8</v>
      </c>
      <c r="L4098" s="28">
        <v>2</v>
      </c>
      <c r="M4098" s="29">
        <f t="shared" si="279"/>
        <v>4.4999999999999997E-3</v>
      </c>
      <c r="N4098" s="30">
        <v>4897030809682</v>
      </c>
      <c r="O4098" s="27">
        <v>85</v>
      </c>
      <c r="P4098" s="27">
        <v>8516</v>
      </c>
      <c r="Q4098" s="27" t="s">
        <v>94</v>
      </c>
      <c r="R4098" s="31">
        <f>VLOOKUP(Q4098,[1]Страна!D$1:F$120,2,FALSE)</f>
        <v>0.03</v>
      </c>
      <c r="S4098" s="27" t="s">
        <v>28</v>
      </c>
      <c r="T4098" s="27" t="str">
        <f>VLOOKUP(S4098,[1]Страна!$A$2:$B$246,2,0)</f>
        <v>КИТАЙ</v>
      </c>
      <c r="W4098" s="79"/>
      <c r="X4098" s="80"/>
      <c r="Y4098" s="80"/>
    </row>
    <row r="4099" spans="1:25">
      <c r="A4099" s="25">
        <v>184618</v>
      </c>
      <c r="B4099" s="26" t="s">
        <v>5405</v>
      </c>
      <c r="C4099" s="27">
        <v>1</v>
      </c>
      <c r="D4099" s="27" t="s">
        <v>26</v>
      </c>
      <c r="E4099" s="28">
        <v>825</v>
      </c>
      <c r="F4099" s="28">
        <v>825</v>
      </c>
      <c r="G4099" s="28">
        <v>24.75</v>
      </c>
      <c r="H4099" s="28">
        <v>1.8</v>
      </c>
      <c r="I4099" s="28">
        <v>2</v>
      </c>
      <c r="J4099" s="29">
        <v>9.9000000000000008E-3</v>
      </c>
      <c r="K4099" s="28">
        <v>1.8</v>
      </c>
      <c r="L4099" s="28">
        <v>2</v>
      </c>
      <c r="M4099" s="29">
        <f t="shared" si="279"/>
        <v>9.9000000000000008E-3</v>
      </c>
      <c r="N4099" s="30">
        <v>4897030809736</v>
      </c>
      <c r="O4099" s="27">
        <v>85</v>
      </c>
      <c r="P4099" s="27">
        <v>8516</v>
      </c>
      <c r="Q4099" s="27" t="s">
        <v>94</v>
      </c>
      <c r="R4099" s="31">
        <f>VLOOKUP(Q4099,[1]Страна!D$1:F$120,2,FALSE)</f>
        <v>0.03</v>
      </c>
      <c r="S4099" s="27" t="s">
        <v>28</v>
      </c>
      <c r="T4099" s="27" t="str">
        <f>VLOOKUP(S4099,[1]Страна!$A$2:$B$246,2,0)</f>
        <v>КИТАЙ</v>
      </c>
      <c r="W4099" s="79"/>
      <c r="X4099" s="80"/>
      <c r="Y4099" s="80"/>
    </row>
    <row r="4100" spans="1:25">
      <c r="A4100" s="25">
        <v>209982</v>
      </c>
      <c r="B4100" s="26" t="s">
        <v>5406</v>
      </c>
      <c r="C4100" s="27">
        <v>1</v>
      </c>
      <c r="D4100" s="27" t="s">
        <v>26</v>
      </c>
      <c r="E4100" s="28">
        <v>1036</v>
      </c>
      <c r="F4100" s="28">
        <v>1036</v>
      </c>
      <c r="G4100" s="28">
        <v>31.08</v>
      </c>
      <c r="H4100" s="28">
        <v>1.8</v>
      </c>
      <c r="I4100" s="28">
        <v>2</v>
      </c>
      <c r="J4100" s="29">
        <v>1.093E-2</v>
      </c>
      <c r="K4100" s="28">
        <v>1.8</v>
      </c>
      <c r="L4100" s="28">
        <v>2</v>
      </c>
      <c r="M4100" s="29">
        <f t="shared" si="279"/>
        <v>1.093E-2</v>
      </c>
      <c r="N4100" s="30">
        <v>0</v>
      </c>
      <c r="O4100" s="27">
        <v>85</v>
      </c>
      <c r="P4100" s="27">
        <v>8516</v>
      </c>
      <c r="Q4100" s="27" t="s">
        <v>94</v>
      </c>
      <c r="R4100" s="31">
        <f>VLOOKUP(Q4100,[1]Страна!D$1:F$120,2,FALSE)</f>
        <v>0.03</v>
      </c>
      <c r="S4100" s="27" t="s">
        <v>28</v>
      </c>
      <c r="T4100" s="27" t="str">
        <f>VLOOKUP(S4100,[1]Страна!$A$2:$B$246,2,0)</f>
        <v>КИТАЙ</v>
      </c>
      <c r="W4100" s="79"/>
      <c r="X4100" s="80"/>
      <c r="Y4100" s="80"/>
    </row>
    <row r="4101" spans="1:25">
      <c r="A4101" s="25">
        <v>184631</v>
      </c>
      <c r="B4101" s="26" t="s">
        <v>5407</v>
      </c>
      <c r="C4101" s="27">
        <v>1</v>
      </c>
      <c r="D4101" s="27" t="s">
        <v>26</v>
      </c>
      <c r="E4101" s="28">
        <v>1563</v>
      </c>
      <c r="F4101" s="28">
        <v>1563</v>
      </c>
      <c r="G4101" s="28">
        <v>46.89</v>
      </c>
      <c r="H4101" s="28">
        <v>0.85</v>
      </c>
      <c r="I4101" s="28">
        <v>0.9</v>
      </c>
      <c r="J4101" s="29">
        <v>1.54E-2</v>
      </c>
      <c r="K4101" s="28">
        <v>0.85</v>
      </c>
      <c r="L4101" s="28">
        <v>0.9</v>
      </c>
      <c r="M4101" s="29">
        <f t="shared" si="279"/>
        <v>1.54E-2</v>
      </c>
      <c r="N4101" s="30">
        <v>4897030809859</v>
      </c>
      <c r="O4101" s="27">
        <v>85</v>
      </c>
      <c r="P4101" s="27">
        <v>8516</v>
      </c>
      <c r="Q4101" s="27" t="s">
        <v>94</v>
      </c>
      <c r="R4101" s="31">
        <f>VLOOKUP(Q4101,[1]Страна!D$1:F$120,2,FALSE)</f>
        <v>0.03</v>
      </c>
      <c r="S4101" s="27" t="s">
        <v>28</v>
      </c>
      <c r="T4101" s="27" t="str">
        <f>VLOOKUP(S4101,[1]Страна!$A$2:$B$246,2,0)</f>
        <v>КИТАЙ</v>
      </c>
      <c r="W4101" s="79"/>
      <c r="X4101" s="80"/>
      <c r="Y4101" s="80"/>
    </row>
    <row r="4102" spans="1:25">
      <c r="A4102" s="25">
        <v>184632</v>
      </c>
      <c r="B4102" s="26" t="s">
        <v>5408</v>
      </c>
      <c r="C4102" s="27">
        <v>1</v>
      </c>
      <c r="D4102" s="27" t="s">
        <v>26</v>
      </c>
      <c r="E4102" s="28">
        <v>1504</v>
      </c>
      <c r="F4102" s="28">
        <v>1504</v>
      </c>
      <c r="G4102" s="28">
        <v>30.08</v>
      </c>
      <c r="H4102" s="28">
        <v>1.55</v>
      </c>
      <c r="I4102" s="28">
        <v>2</v>
      </c>
      <c r="J4102" s="29">
        <v>1.47E-2</v>
      </c>
      <c r="K4102" s="28">
        <v>1.55</v>
      </c>
      <c r="L4102" s="28">
        <v>2</v>
      </c>
      <c r="M4102" s="29">
        <f t="shared" si="279"/>
        <v>1.47E-2</v>
      </c>
      <c r="N4102" s="30">
        <v>4897030809842</v>
      </c>
      <c r="O4102" s="27">
        <v>85</v>
      </c>
      <c r="P4102" s="27">
        <v>8516</v>
      </c>
      <c r="Q4102" s="27" t="s">
        <v>94</v>
      </c>
      <c r="R4102" s="31">
        <f>VLOOKUP(Q4102,[1]Страна!D$1:F$120,2,FALSE)</f>
        <v>0.03</v>
      </c>
      <c r="S4102" s="27" t="s">
        <v>28</v>
      </c>
      <c r="T4102" s="27" t="str">
        <f>VLOOKUP(S4102,[1]Страна!$A$2:$B$246,2,0)</f>
        <v>КИТАЙ</v>
      </c>
      <c r="W4102" s="79"/>
      <c r="X4102" s="80"/>
      <c r="Y4102" s="80"/>
    </row>
    <row r="4103" spans="1:25">
      <c r="A4103" s="25">
        <v>184640</v>
      </c>
      <c r="B4103" s="26" t="s">
        <v>5409</v>
      </c>
      <c r="C4103" s="27">
        <v>1</v>
      </c>
      <c r="D4103" s="27" t="s">
        <v>26</v>
      </c>
      <c r="E4103" s="28">
        <v>1666</v>
      </c>
      <c r="F4103" s="28">
        <v>1666</v>
      </c>
      <c r="G4103" s="28">
        <v>49.98</v>
      </c>
      <c r="H4103" s="28">
        <v>0.9</v>
      </c>
      <c r="I4103" s="28">
        <v>1</v>
      </c>
      <c r="J4103" s="29">
        <v>4.9500000000000004E-3</v>
      </c>
      <c r="K4103" s="28">
        <v>0.9</v>
      </c>
      <c r="L4103" s="28">
        <v>1</v>
      </c>
      <c r="M4103" s="29">
        <f t="shared" si="279"/>
        <v>4.9500000000000004E-3</v>
      </c>
      <c r="N4103" s="30">
        <v>4895185400327</v>
      </c>
      <c r="O4103" s="27">
        <v>85</v>
      </c>
      <c r="P4103" s="27">
        <v>8516</v>
      </c>
      <c r="Q4103" s="27" t="s">
        <v>94</v>
      </c>
      <c r="R4103" s="31">
        <f>VLOOKUP(Q4103,[1]Страна!D$1:F$120,2,FALSE)</f>
        <v>0.03</v>
      </c>
      <c r="S4103" s="27" t="s">
        <v>28</v>
      </c>
      <c r="T4103" s="27" t="str">
        <f>VLOOKUP(S4103,[1]Страна!$A$2:$B$246,2,0)</f>
        <v>КИТАЙ</v>
      </c>
      <c r="W4103" s="79"/>
      <c r="X4103" s="80"/>
      <c r="Y4103" s="80"/>
    </row>
    <row r="4104" spans="1:25">
      <c r="A4104" s="25">
        <v>201411</v>
      </c>
      <c r="B4104" s="26" t="s">
        <v>5410</v>
      </c>
      <c r="C4104" s="27">
        <v>16</v>
      </c>
      <c r="D4104" s="27" t="s">
        <v>26</v>
      </c>
      <c r="E4104" s="28">
        <v>708</v>
      </c>
      <c r="F4104" s="28">
        <v>11328</v>
      </c>
      <c r="G4104" s="28">
        <v>339.84</v>
      </c>
      <c r="H4104" s="28">
        <v>1.2</v>
      </c>
      <c r="I4104" s="28">
        <v>1.5</v>
      </c>
      <c r="J4104" s="29">
        <v>8.6E-3</v>
      </c>
      <c r="K4104" s="28">
        <v>19.2</v>
      </c>
      <c r="L4104" s="28">
        <v>24</v>
      </c>
      <c r="M4104" s="29">
        <f t="shared" si="279"/>
        <v>0.1376</v>
      </c>
      <c r="N4104" s="30"/>
      <c r="O4104" s="27">
        <v>85</v>
      </c>
      <c r="P4104" s="27">
        <v>8516</v>
      </c>
      <c r="Q4104" s="27" t="s">
        <v>94</v>
      </c>
      <c r="R4104" s="31">
        <f>VLOOKUP(Q4104,[1]Страна!D$1:F$120,2,FALSE)</f>
        <v>0.03</v>
      </c>
      <c r="S4104" s="27" t="s">
        <v>28</v>
      </c>
      <c r="T4104" s="27" t="str">
        <f>VLOOKUP(S4104,[1]Страна!$A$2:$B$246,2,0)</f>
        <v>КИТАЙ</v>
      </c>
      <c r="W4104" s="79"/>
      <c r="X4104" s="80"/>
      <c r="Y4104" s="80"/>
    </row>
    <row r="4105" spans="1:25">
      <c r="A4105" s="25">
        <v>45308</v>
      </c>
      <c r="B4105" s="26" t="s">
        <v>5411</v>
      </c>
      <c r="C4105" s="27">
        <v>1</v>
      </c>
      <c r="D4105" s="27" t="s">
        <v>26</v>
      </c>
      <c r="E4105" s="28">
        <v>2452</v>
      </c>
      <c r="F4105" s="28">
        <v>2452</v>
      </c>
      <c r="G4105" s="28">
        <v>73.56</v>
      </c>
      <c r="H4105" s="28">
        <v>1.8</v>
      </c>
      <c r="I4105" s="28">
        <v>2.4</v>
      </c>
      <c r="J4105" s="29">
        <v>1.6799999999999999E-2</v>
      </c>
      <c r="K4105" s="28">
        <v>1.8</v>
      </c>
      <c r="L4105" s="28">
        <v>2.4</v>
      </c>
      <c r="M4105" s="29">
        <v>1.6799999999999999E-2</v>
      </c>
      <c r="N4105" s="30" t="s">
        <v>5412</v>
      </c>
      <c r="O4105" s="27">
        <v>85</v>
      </c>
      <c r="P4105" s="27">
        <v>8516</v>
      </c>
      <c r="Q4105" s="27" t="s">
        <v>94</v>
      </c>
      <c r="R4105" s="31">
        <f>VLOOKUP(Q4105,[1]Страна!D$1:F$120,2,FALSE)</f>
        <v>0.03</v>
      </c>
      <c r="S4105" s="27" t="s">
        <v>47</v>
      </c>
      <c r="T4105" s="27" t="str">
        <f>VLOOKUP(S4105,[1]Страна!$A$2:$B$246,2,0)</f>
        <v>РОССИЯ</v>
      </c>
      <c r="W4105" s="79"/>
      <c r="X4105" s="80"/>
      <c r="Y4105" s="80"/>
    </row>
    <row r="4106" spans="1:25">
      <c r="A4106" s="25">
        <v>129392</v>
      </c>
      <c r="B4106" s="26" t="s">
        <v>5411</v>
      </c>
      <c r="C4106" s="27">
        <v>1</v>
      </c>
      <c r="D4106" s="27" t="s">
        <v>26</v>
      </c>
      <c r="E4106" s="28">
        <v>3392</v>
      </c>
      <c r="F4106" s="28">
        <v>3392</v>
      </c>
      <c r="G4106" s="28">
        <v>169.60000000000002</v>
      </c>
      <c r="H4106" s="28">
        <v>6.2</v>
      </c>
      <c r="I4106" s="28">
        <v>8</v>
      </c>
      <c r="J4106" s="29">
        <v>6.497E-2</v>
      </c>
      <c r="K4106" s="28">
        <v>6.2</v>
      </c>
      <c r="L4106" s="28">
        <v>8</v>
      </c>
      <c r="M4106" s="29">
        <v>6.497E-2</v>
      </c>
      <c r="N4106" s="30" t="s">
        <v>5413</v>
      </c>
      <c r="O4106" s="27">
        <v>85</v>
      </c>
      <c r="P4106" s="27">
        <v>8516</v>
      </c>
      <c r="Q4106" s="27" t="s">
        <v>97</v>
      </c>
      <c r="R4106" s="31">
        <f>VLOOKUP(Q4106,[1]Страна!D$1:F$120,2,FALSE)</f>
        <v>0.05</v>
      </c>
      <c r="S4106" s="27" t="s">
        <v>47</v>
      </c>
      <c r="T4106" s="27" t="str">
        <f>VLOOKUP(S4106,[1]Страна!$A$2:$B$246,2,0)</f>
        <v>РОССИЯ</v>
      </c>
      <c r="W4106" s="79"/>
      <c r="X4106" s="80"/>
      <c r="Y4106" s="80"/>
    </row>
    <row r="4107" spans="1:25">
      <c r="A4107" s="25">
        <v>184672</v>
      </c>
      <c r="B4107" s="26" t="s">
        <v>5414</v>
      </c>
      <c r="C4107" s="27">
        <v>2</v>
      </c>
      <c r="D4107" s="27" t="s">
        <v>26</v>
      </c>
      <c r="E4107" s="28">
        <v>2049</v>
      </c>
      <c r="F4107" s="28">
        <v>4098</v>
      </c>
      <c r="G4107" s="28">
        <v>122.94</v>
      </c>
      <c r="H4107" s="28">
        <v>0.9</v>
      </c>
      <c r="I4107" s="28">
        <v>1.2</v>
      </c>
      <c r="J4107" s="29">
        <v>1.093E-2</v>
      </c>
      <c r="K4107" s="28">
        <v>1.8</v>
      </c>
      <c r="L4107" s="28">
        <v>2.4</v>
      </c>
      <c r="M4107" s="29">
        <f>C4107*J4107</f>
        <v>2.1860000000000001E-2</v>
      </c>
      <c r="N4107" s="30">
        <v>0</v>
      </c>
      <c r="O4107" s="27">
        <v>85</v>
      </c>
      <c r="P4107" s="27">
        <v>8516</v>
      </c>
      <c r="Q4107" s="27" t="s">
        <v>94</v>
      </c>
      <c r="R4107" s="31">
        <f>VLOOKUP(Q4107,[1]Страна!D$1:F$120,2,FALSE)</f>
        <v>0.03</v>
      </c>
      <c r="S4107" s="27" t="s">
        <v>28</v>
      </c>
      <c r="T4107" s="27" t="str">
        <f>VLOOKUP(S4107,[1]Страна!$A$2:$B$246,2,0)</f>
        <v>КИТАЙ</v>
      </c>
      <c r="W4107" s="79"/>
      <c r="X4107" s="80"/>
      <c r="Y4107" s="80"/>
    </row>
    <row r="4108" spans="1:25">
      <c r="A4108" s="25">
        <v>233600</v>
      </c>
      <c r="B4108" s="26" t="s">
        <v>5415</v>
      </c>
      <c r="C4108" s="27">
        <v>1</v>
      </c>
      <c r="D4108" s="27" t="s">
        <v>26</v>
      </c>
      <c r="E4108" s="28">
        <v>2831</v>
      </c>
      <c r="F4108" s="28">
        <v>2831</v>
      </c>
      <c r="G4108" s="28">
        <v>84.929999999999993</v>
      </c>
      <c r="H4108" s="28">
        <v>1.3</v>
      </c>
      <c r="I4108" s="28">
        <v>1.6</v>
      </c>
      <c r="J4108" s="29">
        <v>1.2149999999999999E-2</v>
      </c>
      <c r="K4108" s="28">
        <v>1.3</v>
      </c>
      <c r="L4108" s="28">
        <v>1.6</v>
      </c>
      <c r="M4108" s="29">
        <v>1.2149999999999999E-2</v>
      </c>
      <c r="N4108" s="30" t="s">
        <v>5416</v>
      </c>
      <c r="O4108" s="27">
        <v>85</v>
      </c>
      <c r="P4108" s="27">
        <v>8516</v>
      </c>
      <c r="Q4108" s="27" t="s">
        <v>94</v>
      </c>
      <c r="R4108" s="31">
        <f>VLOOKUP(Q4108,[1]Страна!D$1:F$120,2,FALSE)</f>
        <v>0.03</v>
      </c>
      <c r="S4108" s="27" t="s">
        <v>28</v>
      </c>
      <c r="T4108" s="27" t="str">
        <f>VLOOKUP(S4108,[1]Страна!$A$2:$B$246,2,0)</f>
        <v>КИТАЙ</v>
      </c>
      <c r="W4108" s="79"/>
      <c r="X4108" s="80"/>
      <c r="Y4108" s="80"/>
    </row>
    <row r="4109" spans="1:25">
      <c r="A4109" s="25">
        <v>59285</v>
      </c>
      <c r="B4109" s="26" t="s">
        <v>5417</v>
      </c>
      <c r="C4109" s="27">
        <v>1</v>
      </c>
      <c r="D4109" s="27" t="s">
        <v>26</v>
      </c>
      <c r="E4109" s="28">
        <v>2336</v>
      </c>
      <c r="F4109" s="28">
        <v>2336</v>
      </c>
      <c r="G4109" s="28">
        <v>70.08</v>
      </c>
      <c r="H4109" s="28">
        <v>1.7</v>
      </c>
      <c r="I4109" s="28">
        <v>2</v>
      </c>
      <c r="J4109" s="29">
        <v>1.0925000000000001E-2</v>
      </c>
      <c r="K4109" s="28">
        <v>1.7</v>
      </c>
      <c r="L4109" s="28">
        <v>2</v>
      </c>
      <c r="M4109" s="29">
        <v>1.0925000000000001E-2</v>
      </c>
      <c r="N4109" s="30" t="s">
        <v>5418</v>
      </c>
      <c r="O4109" s="27">
        <v>85</v>
      </c>
      <c r="P4109" s="27">
        <v>8516</v>
      </c>
      <c r="Q4109" s="27" t="s">
        <v>94</v>
      </c>
      <c r="R4109" s="31">
        <f>VLOOKUP(Q4109,[1]Страна!D$1:F$120,2,FALSE)</f>
        <v>0.03</v>
      </c>
      <c r="S4109" s="27" t="s">
        <v>28</v>
      </c>
      <c r="T4109" s="27" t="str">
        <f>VLOOKUP(S4109,[1]Страна!$A$2:$B$246,2,0)</f>
        <v>КИТАЙ</v>
      </c>
      <c r="W4109" s="79"/>
      <c r="X4109" s="80"/>
      <c r="Y4109" s="80"/>
    </row>
    <row r="4110" spans="1:25">
      <c r="A4110" s="25">
        <v>124771</v>
      </c>
      <c r="B4110" s="26" t="s">
        <v>5419</v>
      </c>
      <c r="C4110" s="27">
        <v>1</v>
      </c>
      <c r="D4110" s="27" t="s">
        <v>26</v>
      </c>
      <c r="E4110" s="28">
        <v>2831</v>
      </c>
      <c r="F4110" s="28">
        <v>2831</v>
      </c>
      <c r="G4110" s="28">
        <v>84.929999999999993</v>
      </c>
      <c r="H4110" s="28">
        <v>1</v>
      </c>
      <c r="I4110" s="28">
        <v>1.4</v>
      </c>
      <c r="J4110" s="29">
        <v>1.1664000000000001E-2</v>
      </c>
      <c r="K4110" s="28">
        <v>1</v>
      </c>
      <c r="L4110" s="28">
        <v>1.4</v>
      </c>
      <c r="M4110" s="29">
        <f>C4110*J4110</f>
        <v>1.1664000000000001E-2</v>
      </c>
      <c r="N4110" s="30">
        <v>3838942038549</v>
      </c>
      <c r="O4110" s="27">
        <v>85</v>
      </c>
      <c r="P4110" s="27">
        <v>8516</v>
      </c>
      <c r="Q4110" s="27" t="s">
        <v>94</v>
      </c>
      <c r="R4110" s="31">
        <f>VLOOKUP(Q4110,[1]Страна!D$1:F$120,2,FALSE)</f>
        <v>0.03</v>
      </c>
      <c r="S4110" s="27" t="s">
        <v>28</v>
      </c>
      <c r="T4110" s="27" t="str">
        <f>VLOOKUP(S4110,[1]Страна!$A$2:$B$246,2,0)</f>
        <v>КИТАЙ</v>
      </c>
      <c r="W4110" s="79"/>
      <c r="X4110" s="80"/>
      <c r="Y4110" s="80"/>
    </row>
    <row r="4111" spans="1:25" ht="15">
      <c r="A4111" s="41">
        <v>233602</v>
      </c>
      <c r="B4111" s="42" t="s">
        <v>5420</v>
      </c>
      <c r="C4111" s="43">
        <v>1</v>
      </c>
      <c r="D4111" s="44" t="s">
        <v>26</v>
      </c>
      <c r="E4111" s="45">
        <v>2831</v>
      </c>
      <c r="F4111" s="45">
        <v>2831</v>
      </c>
      <c r="G4111" s="46">
        <v>84.929999999999993</v>
      </c>
      <c r="H4111" s="46">
        <v>1.3</v>
      </c>
      <c r="I4111" s="46">
        <v>1.6</v>
      </c>
      <c r="J4111" s="47">
        <v>1.193E-2</v>
      </c>
      <c r="K4111" s="46">
        <v>1.3</v>
      </c>
      <c r="L4111" s="46">
        <v>1.6</v>
      </c>
      <c r="M4111" s="47">
        <v>1.193E-2</v>
      </c>
      <c r="N4111" s="48" t="s">
        <v>5421</v>
      </c>
      <c r="O4111" s="49">
        <v>85</v>
      </c>
      <c r="P4111" s="49">
        <v>8516</v>
      </c>
      <c r="Q4111" s="49" t="s">
        <v>94</v>
      </c>
      <c r="R4111" s="50">
        <v>0.03</v>
      </c>
      <c r="S4111" s="89" t="s">
        <v>28</v>
      </c>
      <c r="T4111" s="27" t="str">
        <f>VLOOKUP(S4111,[1]Страна!$A$2:$B$246,2,0)</f>
        <v>КИТАЙ</v>
      </c>
      <c r="W4111" s="79"/>
      <c r="X4111" s="80"/>
      <c r="Y4111" s="80"/>
    </row>
    <row r="4112" spans="1:25">
      <c r="A4112" s="25">
        <v>233597</v>
      </c>
      <c r="B4112" s="26" t="s">
        <v>5422</v>
      </c>
      <c r="C4112" s="27">
        <v>1</v>
      </c>
      <c r="D4112" s="27" t="s">
        <v>26</v>
      </c>
      <c r="E4112" s="28">
        <v>3181</v>
      </c>
      <c r="F4112" s="28">
        <v>3181</v>
      </c>
      <c r="G4112" s="28">
        <v>95.429999999999993</v>
      </c>
      <c r="H4112" s="28">
        <v>1.3</v>
      </c>
      <c r="I4112" s="28">
        <v>1.6</v>
      </c>
      <c r="J4112" s="29">
        <v>1.217E-2</v>
      </c>
      <c r="K4112" s="28">
        <v>1.3</v>
      </c>
      <c r="L4112" s="28">
        <v>1.6</v>
      </c>
      <c r="M4112" s="29">
        <v>1.217E-2</v>
      </c>
      <c r="N4112" s="30">
        <v>0</v>
      </c>
      <c r="O4112" s="27">
        <v>85</v>
      </c>
      <c r="P4112" s="27">
        <v>8516</v>
      </c>
      <c r="Q4112" s="27" t="s">
        <v>94</v>
      </c>
      <c r="R4112" s="31">
        <f>VLOOKUP(Q4112,[1]Страна!D$1:F$120,2,FALSE)</f>
        <v>0.03</v>
      </c>
      <c r="S4112" s="27" t="s">
        <v>28</v>
      </c>
      <c r="T4112" s="27" t="str">
        <f>VLOOKUP(S4112,[1]Страна!$A$2:$B$246,2,0)</f>
        <v>КИТАЙ</v>
      </c>
      <c r="W4112" s="79"/>
      <c r="X4112" s="80"/>
      <c r="Y4112" s="80"/>
    </row>
    <row r="4113" spans="1:25">
      <c r="A4113" s="25" t="s">
        <v>5423</v>
      </c>
      <c r="B4113" s="26" t="s">
        <v>5424</v>
      </c>
      <c r="C4113" s="27">
        <v>3</v>
      </c>
      <c r="D4113" s="27" t="s">
        <v>220</v>
      </c>
      <c r="E4113" s="28">
        <v>1240</v>
      </c>
      <c r="F4113" s="28">
        <v>3720</v>
      </c>
      <c r="G4113" s="28">
        <v>75.144000000000005</v>
      </c>
      <c r="H4113" s="28">
        <v>1.4</v>
      </c>
      <c r="I4113" s="28">
        <v>1.5333333330000001</v>
      </c>
      <c r="J4113" s="29">
        <v>8.2109999999999995E-3</v>
      </c>
      <c r="K4113" s="28">
        <v>4.2</v>
      </c>
      <c r="L4113" s="28">
        <v>4.5999999999999996</v>
      </c>
      <c r="M4113" s="29">
        <v>0</v>
      </c>
      <c r="N4113" s="30"/>
      <c r="O4113" s="27">
        <v>85</v>
      </c>
      <c r="P4113" s="27">
        <v>8516</v>
      </c>
      <c r="Q4113" s="27" t="s">
        <v>94</v>
      </c>
      <c r="R4113" s="31">
        <f>VLOOKUP(Q4113,[1]Страна!D$1:F$120,2,FALSE)</f>
        <v>0.03</v>
      </c>
      <c r="S4113" s="27" t="s">
        <v>28</v>
      </c>
      <c r="T4113" s="27" t="str">
        <f>VLOOKUP(S4113,[1]Страна!$A$2:$B$246,2,0)</f>
        <v>КИТАЙ</v>
      </c>
    </row>
    <row r="4114" spans="1:25">
      <c r="A4114" s="25" t="s">
        <v>5425</v>
      </c>
      <c r="B4114" s="26" t="s">
        <v>5426</v>
      </c>
      <c r="C4114" s="27">
        <v>20</v>
      </c>
      <c r="D4114" s="27"/>
      <c r="E4114" s="28">
        <v>33</v>
      </c>
      <c r="F4114" s="28">
        <v>660</v>
      </c>
      <c r="G4114" s="28">
        <v>19.8</v>
      </c>
      <c r="H4114" s="28">
        <v>0.8</v>
      </c>
      <c r="I4114" s="28">
        <v>0.9</v>
      </c>
      <c r="J4114" s="29">
        <v>1.1664000000000001E-2</v>
      </c>
      <c r="K4114" s="28"/>
      <c r="L4114" s="28"/>
      <c r="M4114" s="29">
        <f>C4114*J4114</f>
        <v>0.23328000000000002</v>
      </c>
      <c r="N4114" s="30"/>
      <c r="O4114" s="27">
        <v>85</v>
      </c>
      <c r="P4114" s="27">
        <v>8516</v>
      </c>
      <c r="Q4114" s="27" t="s">
        <v>94</v>
      </c>
      <c r="R4114" s="31">
        <f>VLOOKUP(Q4114,[1]Страна!D$1:F$120,2,FALSE)</f>
        <v>0.03</v>
      </c>
      <c r="S4114" s="27" t="s">
        <v>28</v>
      </c>
      <c r="T4114" s="27" t="str">
        <f>VLOOKUP(S4114,[1]Страна!$A$2:$B$246,2,0)</f>
        <v>КИТАЙ</v>
      </c>
      <c r="W4114" s="79"/>
      <c r="X4114" s="80"/>
      <c r="Y4114" s="80"/>
    </row>
    <row r="4115" spans="1:25">
      <c r="A4115" s="25" t="s">
        <v>5427</v>
      </c>
      <c r="B4115" s="26" t="s">
        <v>5428</v>
      </c>
      <c r="C4115" s="27">
        <v>15</v>
      </c>
      <c r="D4115" s="27" t="s">
        <v>26</v>
      </c>
      <c r="E4115" s="28"/>
      <c r="F4115" s="28"/>
      <c r="G4115" s="28"/>
      <c r="H4115" s="28">
        <v>1.45</v>
      </c>
      <c r="I4115" s="28">
        <v>1.6</v>
      </c>
      <c r="J4115" s="29">
        <v>1.217E-2</v>
      </c>
      <c r="K4115" s="28">
        <f>H4115*C4115</f>
        <v>21.75</v>
      </c>
      <c r="L4115" s="28">
        <f>I4115*C4115</f>
        <v>24</v>
      </c>
      <c r="M4115" s="29">
        <f>J4115*C4115</f>
        <v>0.18254999999999999</v>
      </c>
      <c r="N4115" s="30"/>
      <c r="O4115" s="27">
        <v>85</v>
      </c>
      <c r="P4115" s="27">
        <v>8516</v>
      </c>
      <c r="Q4115" s="27" t="s">
        <v>94</v>
      </c>
      <c r="R4115" s="31">
        <f>VLOOKUP(Q4115,[1]Страна!D$1:F$120,2,FALSE)</f>
        <v>0.03</v>
      </c>
      <c r="S4115" s="27" t="s">
        <v>555</v>
      </c>
      <c r="T4115" s="27" t="str">
        <f>VLOOKUP(S4115,[1]Страна!$A$2:$B$246,2,0)</f>
        <v>ТАИЛАНД</v>
      </c>
      <c r="W4115" s="79"/>
      <c r="X4115" s="80"/>
      <c r="Y4115" s="80"/>
    </row>
    <row r="4116" spans="1:25">
      <c r="A4116" s="25" t="s">
        <v>5429</v>
      </c>
      <c r="B4116" s="26" t="s">
        <v>5430</v>
      </c>
      <c r="C4116" s="27">
        <v>15</v>
      </c>
      <c r="D4116" s="27"/>
      <c r="E4116" s="28">
        <v>35</v>
      </c>
      <c r="F4116" s="28">
        <v>525</v>
      </c>
      <c r="G4116" s="28">
        <v>15.75</v>
      </c>
      <c r="H4116" s="28">
        <v>1.3</v>
      </c>
      <c r="I4116" s="28">
        <v>1.4</v>
      </c>
      <c r="J4116" s="29">
        <v>1.093E-2</v>
      </c>
      <c r="K4116" s="28"/>
      <c r="L4116" s="28"/>
      <c r="M4116" s="29">
        <f t="shared" ref="M4116:M4122" si="280">C4116*J4116</f>
        <v>0.16395000000000001</v>
      </c>
      <c r="N4116" s="30"/>
      <c r="O4116" s="27">
        <v>85</v>
      </c>
      <c r="P4116" s="27">
        <v>8516</v>
      </c>
      <c r="Q4116" s="27" t="s">
        <v>94</v>
      </c>
      <c r="R4116" s="31">
        <f>VLOOKUP(Q4116,[1]Страна!D$1:F$120,2,FALSE)</f>
        <v>0.03</v>
      </c>
      <c r="S4116" s="27" t="s">
        <v>28</v>
      </c>
      <c r="T4116" s="27" t="str">
        <f>VLOOKUP(S4116,[1]Страна!$A$2:$B$246,2,0)</f>
        <v>КИТАЙ</v>
      </c>
      <c r="W4116" s="79"/>
      <c r="X4116" s="80"/>
      <c r="Y4116" s="80"/>
    </row>
    <row r="4117" spans="1:25">
      <c r="A4117" s="25" t="s">
        <v>5431</v>
      </c>
      <c r="B4117" s="26" t="s">
        <v>5432</v>
      </c>
      <c r="C4117" s="27"/>
      <c r="D4117" s="27"/>
      <c r="E4117" s="28"/>
      <c r="F4117" s="28"/>
      <c r="G4117" s="28"/>
      <c r="H4117" s="28">
        <v>1.1460000000000001</v>
      </c>
      <c r="I4117" s="28">
        <v>1.41</v>
      </c>
      <c r="J4117" s="29">
        <v>1.093E-2</v>
      </c>
      <c r="K4117" s="28"/>
      <c r="L4117" s="28"/>
      <c r="M4117" s="29">
        <f t="shared" si="280"/>
        <v>0</v>
      </c>
      <c r="N4117" s="30"/>
      <c r="O4117" s="27">
        <v>85</v>
      </c>
      <c r="P4117" s="27">
        <v>8516</v>
      </c>
      <c r="Q4117" s="27" t="s">
        <v>94</v>
      </c>
      <c r="R4117" s="31">
        <f>VLOOKUP(Q4117,[1]Страна!D$1:F$120,2,FALSE)</f>
        <v>0.03</v>
      </c>
      <c r="S4117" s="27" t="s">
        <v>28</v>
      </c>
      <c r="T4117" s="27" t="str">
        <f>VLOOKUP(S4117,[1]Страна!$A$2:$B$246,2,0)</f>
        <v>КИТАЙ</v>
      </c>
      <c r="W4117" s="79"/>
      <c r="X4117" s="80"/>
      <c r="Y4117" s="80"/>
    </row>
    <row r="4118" spans="1:25">
      <c r="A4118" s="25" t="s">
        <v>5433</v>
      </c>
      <c r="B4118" s="26" t="s">
        <v>5434</v>
      </c>
      <c r="C4118" s="27">
        <v>20</v>
      </c>
      <c r="D4118" s="27" t="s">
        <v>220</v>
      </c>
      <c r="E4118" s="28">
        <v>34</v>
      </c>
      <c r="F4118" s="28">
        <f>C4118*E4118</f>
        <v>680</v>
      </c>
      <c r="G4118" s="28"/>
      <c r="H4118" s="28">
        <v>1.05</v>
      </c>
      <c r="I4118" s="28">
        <v>1.34</v>
      </c>
      <c r="J4118" s="29">
        <v>1.093E-2</v>
      </c>
      <c r="K4118" s="28"/>
      <c r="L4118" s="28"/>
      <c r="M4118" s="29">
        <f t="shared" si="280"/>
        <v>0.21860000000000002</v>
      </c>
      <c r="N4118" s="30"/>
      <c r="O4118" s="27">
        <v>85</v>
      </c>
      <c r="P4118" s="27">
        <v>8516</v>
      </c>
      <c r="Q4118" s="27" t="s">
        <v>94</v>
      </c>
      <c r="R4118" s="31">
        <f>VLOOKUP(Q4118,[1]Страна!D$1:F$120,2,FALSE)</f>
        <v>0.03</v>
      </c>
      <c r="S4118" s="27" t="s">
        <v>28</v>
      </c>
      <c r="T4118" s="27" t="str">
        <f>VLOOKUP(S4118,[1]Страна!$A$2:$B$246,2,0)</f>
        <v>КИТАЙ</v>
      </c>
      <c r="W4118" s="79"/>
      <c r="X4118" s="80"/>
      <c r="Y4118" s="80"/>
    </row>
    <row r="4119" spans="1:25">
      <c r="A4119" s="25" t="s">
        <v>5435</v>
      </c>
      <c r="B4119" s="26" t="s">
        <v>5436</v>
      </c>
      <c r="C4119" s="27"/>
      <c r="D4119" s="27"/>
      <c r="E4119" s="28"/>
      <c r="F4119" s="28"/>
      <c r="G4119" s="28"/>
      <c r="H4119" s="28">
        <v>1.02</v>
      </c>
      <c r="I4119" s="28">
        <v>1.35</v>
      </c>
      <c r="J4119" s="29">
        <v>1.093E-2</v>
      </c>
      <c r="K4119" s="28">
        <v>5.0999999999999996</v>
      </c>
      <c r="L4119" s="28">
        <v>6.75</v>
      </c>
      <c r="M4119" s="29">
        <f t="shared" si="280"/>
        <v>0</v>
      </c>
      <c r="N4119" s="30"/>
      <c r="O4119" s="27">
        <v>85</v>
      </c>
      <c r="P4119" s="27">
        <v>8516</v>
      </c>
      <c r="Q4119" s="27" t="s">
        <v>94</v>
      </c>
      <c r="R4119" s="31">
        <f>VLOOKUP(Q4119,[1]Страна!D$1:F$120,2,FALSE)</f>
        <v>0.03</v>
      </c>
      <c r="S4119" s="27" t="s">
        <v>28</v>
      </c>
      <c r="T4119" s="27" t="str">
        <f>VLOOKUP(S4119,[1]Страна!$A$2:$B$246,2,0)</f>
        <v>КИТАЙ</v>
      </c>
      <c r="W4119" s="79"/>
      <c r="X4119" s="80"/>
      <c r="Y4119" s="80"/>
    </row>
    <row r="4120" spans="1:25">
      <c r="A4120" s="25" t="s">
        <v>5437</v>
      </c>
      <c r="B4120" s="26" t="s">
        <v>5438</v>
      </c>
      <c r="C4120" s="27">
        <v>20</v>
      </c>
      <c r="D4120" s="27"/>
      <c r="E4120" s="28">
        <v>40</v>
      </c>
      <c r="F4120" s="28">
        <v>800</v>
      </c>
      <c r="G4120" s="28">
        <v>24</v>
      </c>
      <c r="H4120" s="28">
        <v>1.3</v>
      </c>
      <c r="I4120" s="28">
        <v>1.4</v>
      </c>
      <c r="J4120" s="29">
        <v>1.093E-2</v>
      </c>
      <c r="K4120" s="28"/>
      <c r="L4120" s="28"/>
      <c r="M4120" s="29">
        <f t="shared" si="280"/>
        <v>0.21860000000000002</v>
      </c>
      <c r="N4120" s="30"/>
      <c r="O4120" s="27">
        <v>85</v>
      </c>
      <c r="P4120" s="27">
        <v>8516</v>
      </c>
      <c r="Q4120" s="27" t="s">
        <v>94</v>
      </c>
      <c r="R4120" s="31">
        <f>VLOOKUP(Q4120,[1]Страна!D$1:F$120,2,FALSE)</f>
        <v>0.03</v>
      </c>
      <c r="S4120" s="27" t="s">
        <v>28</v>
      </c>
      <c r="T4120" s="27" t="str">
        <f>VLOOKUP(S4120,[1]Страна!$A$2:$B$246,2,0)</f>
        <v>КИТАЙ</v>
      </c>
      <c r="W4120" s="79"/>
      <c r="X4120" s="80"/>
      <c r="Y4120" s="80"/>
    </row>
    <row r="4121" spans="1:25">
      <c r="A4121" s="25">
        <v>35039</v>
      </c>
      <c r="B4121" s="26" t="s">
        <v>5439</v>
      </c>
      <c r="C4121" s="27">
        <v>3</v>
      </c>
      <c r="D4121" s="27" t="s">
        <v>26</v>
      </c>
      <c r="E4121" s="28">
        <v>876</v>
      </c>
      <c r="F4121" s="28">
        <v>2628</v>
      </c>
      <c r="G4121" s="28">
        <v>78.84</v>
      </c>
      <c r="H4121" s="28">
        <v>0.8</v>
      </c>
      <c r="I4121" s="28">
        <v>1.3</v>
      </c>
      <c r="J4121" s="29">
        <v>8.5679999999999992E-3</v>
      </c>
      <c r="K4121" s="28">
        <v>2.4000000000000004</v>
      </c>
      <c r="L4121" s="28">
        <v>3.9000000000000004</v>
      </c>
      <c r="M4121" s="29">
        <f t="shared" si="280"/>
        <v>2.5703999999999998E-2</v>
      </c>
      <c r="N4121" s="30">
        <v>5055539101518</v>
      </c>
      <c r="O4121" s="27">
        <v>85</v>
      </c>
      <c r="P4121" s="27">
        <v>8516</v>
      </c>
      <c r="Q4121" s="27" t="s">
        <v>94</v>
      </c>
      <c r="R4121" s="31">
        <f>VLOOKUP(Q4121,[1]Страна!D$1:F$120,2,FALSE)</f>
        <v>0.03</v>
      </c>
      <c r="S4121" s="27" t="s">
        <v>28</v>
      </c>
      <c r="T4121" s="27" t="str">
        <f>VLOOKUP(S4121,[1]Страна!$A$2:$B$246,2,0)</f>
        <v>КИТАЙ</v>
      </c>
      <c r="W4121" s="79"/>
      <c r="X4121" s="80"/>
      <c r="Y4121" s="80"/>
    </row>
    <row r="4122" spans="1:25">
      <c r="A4122" s="25">
        <v>223049</v>
      </c>
      <c r="B4122" s="26" t="s">
        <v>5440</v>
      </c>
      <c r="C4122" s="27">
        <v>1</v>
      </c>
      <c r="D4122" s="27" t="s">
        <v>26</v>
      </c>
      <c r="E4122" s="28">
        <v>986</v>
      </c>
      <c r="F4122" s="28">
        <v>986</v>
      </c>
      <c r="G4122" s="28">
        <v>29.58</v>
      </c>
      <c r="H4122" s="28">
        <v>0.7</v>
      </c>
      <c r="I4122" s="28">
        <v>0.8</v>
      </c>
      <c r="J4122" s="29">
        <v>8.5599999999999999E-3</v>
      </c>
      <c r="K4122" s="28">
        <v>0.7</v>
      </c>
      <c r="L4122" s="28">
        <v>0.8</v>
      </c>
      <c r="M4122" s="29">
        <f t="shared" si="280"/>
        <v>8.5599999999999999E-3</v>
      </c>
      <c r="N4122" s="30">
        <v>0</v>
      </c>
      <c r="O4122" s="27">
        <v>85</v>
      </c>
      <c r="P4122" s="27">
        <v>8516</v>
      </c>
      <c r="Q4122" s="27" t="s">
        <v>94</v>
      </c>
      <c r="R4122" s="31">
        <f>VLOOKUP(Q4122,[1]Страна!D$1:F$120,2,FALSE)</f>
        <v>0.03</v>
      </c>
      <c r="S4122" s="27" t="s">
        <v>28</v>
      </c>
      <c r="T4122" s="27" t="str">
        <f>VLOOKUP(S4122,[1]Страна!$A$2:$B$246,2,0)</f>
        <v>КИТАЙ</v>
      </c>
      <c r="W4122" s="79"/>
      <c r="X4122" s="80"/>
      <c r="Y4122" s="80"/>
    </row>
    <row r="4123" spans="1:25">
      <c r="A4123" s="25">
        <v>220777</v>
      </c>
      <c r="B4123" s="26" t="s">
        <v>5441</v>
      </c>
      <c r="C4123" s="27">
        <v>1</v>
      </c>
      <c r="D4123" s="27" t="s">
        <v>26</v>
      </c>
      <c r="E4123" s="28">
        <v>884</v>
      </c>
      <c r="F4123" s="28">
        <f>C4123*E4123</f>
        <v>884</v>
      </c>
      <c r="G4123" s="28">
        <f>F4123*R4123</f>
        <v>26.52</v>
      </c>
      <c r="H4123" s="28">
        <v>1.2</v>
      </c>
      <c r="I4123" s="28">
        <v>1.5</v>
      </c>
      <c r="J4123" s="29">
        <v>9.7400000000000004E-3</v>
      </c>
      <c r="K4123" s="28">
        <f>H4123*C4123</f>
        <v>1.2</v>
      </c>
      <c r="L4123" s="28">
        <f>I4123*C4123</f>
        <v>1.5</v>
      </c>
      <c r="M4123" s="29">
        <f>J4123*C4123</f>
        <v>9.7400000000000004E-3</v>
      </c>
      <c r="N4123" s="30" t="s">
        <v>5442</v>
      </c>
      <c r="O4123" s="27">
        <v>85</v>
      </c>
      <c r="P4123" s="27">
        <v>8516</v>
      </c>
      <c r="Q4123" s="27" t="s">
        <v>94</v>
      </c>
      <c r="R4123" s="31">
        <f>VLOOKUP(Q4123,[1]Страна!D$1:F$120,2,FALSE)</f>
        <v>0.03</v>
      </c>
      <c r="S4123" s="27" t="s">
        <v>28</v>
      </c>
      <c r="T4123" s="27" t="str">
        <f>VLOOKUP(S4123,[1]Страна!$A$2:$B$246,2,0)</f>
        <v>КИТАЙ</v>
      </c>
      <c r="W4123" s="79"/>
      <c r="X4123" s="80"/>
      <c r="Y4123" s="80"/>
    </row>
    <row r="4124" spans="1:25">
      <c r="A4124" s="25">
        <v>19300</v>
      </c>
      <c r="B4124" s="26" t="s">
        <v>5443</v>
      </c>
      <c r="C4124" s="27">
        <v>2</v>
      </c>
      <c r="D4124" s="27" t="s">
        <v>26</v>
      </c>
      <c r="E4124" s="28">
        <v>1054</v>
      </c>
      <c r="F4124" s="28">
        <v>2108</v>
      </c>
      <c r="G4124" s="28">
        <v>63.239999999999995</v>
      </c>
      <c r="H4124" s="28">
        <v>0.45</v>
      </c>
      <c r="I4124" s="28">
        <v>0.5</v>
      </c>
      <c r="J4124" s="29">
        <v>1.6199999999999999E-2</v>
      </c>
      <c r="K4124" s="28">
        <v>0.9</v>
      </c>
      <c r="L4124" s="28">
        <v>1</v>
      </c>
      <c r="M4124" s="29">
        <f t="shared" ref="M4124:M4131" si="281">C4124*J4124</f>
        <v>3.2399999999999998E-2</v>
      </c>
      <c r="N4124" s="30">
        <v>5055155306755</v>
      </c>
      <c r="O4124" s="27">
        <v>85</v>
      </c>
      <c r="P4124" s="27">
        <v>8516</v>
      </c>
      <c r="Q4124" s="27" t="s">
        <v>94</v>
      </c>
      <c r="R4124" s="31">
        <f>VLOOKUP(Q4124,[1]Страна!D$1:F$120,2,FALSE)</f>
        <v>0.03</v>
      </c>
      <c r="S4124" s="27" t="s">
        <v>28</v>
      </c>
      <c r="T4124" s="27" t="str">
        <f>VLOOKUP(S4124,[1]Страна!$A$2:$B$246,2,0)</f>
        <v>КИТАЙ</v>
      </c>
      <c r="W4124" s="79"/>
      <c r="X4124" s="80"/>
      <c r="Y4124" s="80"/>
    </row>
    <row r="4125" spans="1:25">
      <c r="A4125" s="25">
        <v>19770</v>
      </c>
      <c r="B4125" s="26" t="s">
        <v>5444</v>
      </c>
      <c r="C4125" s="27">
        <v>1</v>
      </c>
      <c r="D4125" s="27" t="s">
        <v>26</v>
      </c>
      <c r="E4125" s="28">
        <v>978</v>
      </c>
      <c r="F4125" s="28">
        <v>978</v>
      </c>
      <c r="G4125" s="28">
        <v>29.34</v>
      </c>
      <c r="H4125" s="28">
        <v>0.85</v>
      </c>
      <c r="I4125" s="28">
        <v>1</v>
      </c>
      <c r="J4125" s="29">
        <v>9.1520000000000004E-3</v>
      </c>
      <c r="K4125" s="28">
        <v>0.85</v>
      </c>
      <c r="L4125" s="28">
        <v>1</v>
      </c>
      <c r="M4125" s="29">
        <f t="shared" si="281"/>
        <v>9.1520000000000004E-3</v>
      </c>
      <c r="N4125" s="30">
        <v>5055155308285</v>
      </c>
      <c r="O4125" s="27">
        <v>85</v>
      </c>
      <c r="P4125" s="27">
        <v>8516</v>
      </c>
      <c r="Q4125" s="27" t="s">
        <v>94</v>
      </c>
      <c r="R4125" s="31">
        <f>VLOOKUP(Q4125,[1]Страна!D$1:F$120,2,FALSE)</f>
        <v>0.03</v>
      </c>
      <c r="S4125" s="27" t="s">
        <v>28</v>
      </c>
      <c r="T4125" s="27" t="str">
        <f>VLOOKUP(S4125,[1]Страна!$A$2:$B$246,2,0)</f>
        <v>КИТАЙ</v>
      </c>
      <c r="W4125" s="79"/>
      <c r="X4125" s="80"/>
      <c r="Y4125" s="80"/>
    </row>
    <row r="4126" spans="1:25">
      <c r="A4126" s="25">
        <v>214628</v>
      </c>
      <c r="B4126" s="26" t="s">
        <v>5445</v>
      </c>
      <c r="C4126" s="27">
        <v>1</v>
      </c>
      <c r="D4126" s="27" t="s">
        <v>26</v>
      </c>
      <c r="E4126" s="28">
        <v>942</v>
      </c>
      <c r="F4126" s="28">
        <v>942</v>
      </c>
      <c r="G4126" s="28">
        <v>28.259999999999998</v>
      </c>
      <c r="H4126" s="28">
        <v>0.4</v>
      </c>
      <c r="I4126" s="28">
        <v>0.6</v>
      </c>
      <c r="J4126" s="29">
        <v>7.92E-3</v>
      </c>
      <c r="K4126" s="28">
        <v>0.4</v>
      </c>
      <c r="L4126" s="28">
        <v>0.6</v>
      </c>
      <c r="M4126" s="29">
        <f t="shared" si="281"/>
        <v>7.92E-3</v>
      </c>
      <c r="N4126" s="30">
        <v>5055155308285</v>
      </c>
      <c r="O4126" s="27">
        <v>85</v>
      </c>
      <c r="P4126" s="27">
        <v>8516</v>
      </c>
      <c r="Q4126" s="27" t="s">
        <v>94</v>
      </c>
      <c r="R4126" s="31">
        <f>VLOOKUP(Q4126,[1]Страна!D$1:F$120,2,FALSE)</f>
        <v>0.03</v>
      </c>
      <c r="S4126" s="27" t="s">
        <v>28</v>
      </c>
      <c r="T4126" s="27" t="str">
        <f>VLOOKUP(S4126,[1]Страна!$A$2:$B$246,2,0)</f>
        <v>КИТАЙ</v>
      </c>
      <c r="W4126" s="79"/>
      <c r="X4126" s="80"/>
      <c r="Y4126" s="80"/>
    </row>
    <row r="4127" spans="1:25">
      <c r="A4127" s="25">
        <v>16620</v>
      </c>
      <c r="B4127" s="26" t="s">
        <v>5446</v>
      </c>
      <c r="C4127" s="27">
        <v>1</v>
      </c>
      <c r="D4127" s="27" t="s">
        <v>26</v>
      </c>
      <c r="E4127" s="28">
        <v>978</v>
      </c>
      <c r="F4127" s="28">
        <v>978</v>
      </c>
      <c r="G4127" s="28">
        <v>29.34</v>
      </c>
      <c r="H4127" s="28">
        <v>0.85</v>
      </c>
      <c r="I4127" s="28">
        <v>1</v>
      </c>
      <c r="J4127" s="29">
        <v>8.9999999999999993E-3</v>
      </c>
      <c r="K4127" s="28">
        <v>0.85</v>
      </c>
      <c r="L4127" s="28">
        <v>1</v>
      </c>
      <c r="M4127" s="29">
        <f t="shared" si="281"/>
        <v>8.9999999999999993E-3</v>
      </c>
      <c r="N4127" s="30">
        <v>5060077400597</v>
      </c>
      <c r="O4127" s="27">
        <v>85</v>
      </c>
      <c r="P4127" s="27">
        <v>8516</v>
      </c>
      <c r="Q4127" s="27" t="s">
        <v>94</v>
      </c>
      <c r="R4127" s="31">
        <f>VLOOKUP(Q4127,[1]Страна!D$1:F$120,2,FALSE)</f>
        <v>0.03</v>
      </c>
      <c r="S4127" s="27" t="s">
        <v>28</v>
      </c>
      <c r="T4127" s="27" t="str">
        <f>VLOOKUP(S4127,[1]Страна!$A$2:$B$246,2,0)</f>
        <v>КИТАЙ</v>
      </c>
      <c r="W4127" s="79"/>
      <c r="X4127" s="80"/>
      <c r="Y4127" s="80"/>
    </row>
    <row r="4128" spans="1:25">
      <c r="A4128" s="25">
        <v>44076</v>
      </c>
      <c r="B4128" s="26" t="s">
        <v>5447</v>
      </c>
      <c r="C4128" s="27">
        <v>1</v>
      </c>
      <c r="D4128" s="27" t="s">
        <v>26</v>
      </c>
      <c r="E4128" s="28">
        <v>850</v>
      </c>
      <c r="F4128" s="28">
        <v>850</v>
      </c>
      <c r="G4128" s="28">
        <v>25.5</v>
      </c>
      <c r="H4128" s="28">
        <v>0.7</v>
      </c>
      <c r="I4128" s="28">
        <v>1.5</v>
      </c>
      <c r="J4128" s="29">
        <v>7.0400000000000003E-3</v>
      </c>
      <c r="K4128" s="28">
        <v>4</v>
      </c>
      <c r="L4128" s="28">
        <v>0.5</v>
      </c>
      <c r="M4128" s="29">
        <f t="shared" si="281"/>
        <v>7.0400000000000003E-3</v>
      </c>
      <c r="N4128" s="30">
        <v>4607129349711</v>
      </c>
      <c r="O4128" s="27">
        <v>85</v>
      </c>
      <c r="P4128" s="27">
        <v>8516</v>
      </c>
      <c r="Q4128" s="27" t="s">
        <v>94</v>
      </c>
      <c r="R4128" s="31">
        <f>VLOOKUP(Q4128,[1]Страна!D$1:F$120,2,FALSE)</f>
        <v>0.03</v>
      </c>
      <c r="S4128" s="27" t="s">
        <v>28</v>
      </c>
      <c r="T4128" s="27" t="str">
        <f>VLOOKUP(S4128,[1]Страна!$A$2:$B$246,2,0)</f>
        <v>КИТАЙ</v>
      </c>
      <c r="W4128" s="79"/>
      <c r="X4128" s="80"/>
      <c r="Y4128" s="80"/>
    </row>
    <row r="4129" spans="1:25">
      <c r="A4129" s="25">
        <v>44077</v>
      </c>
      <c r="B4129" s="26" t="s">
        <v>5448</v>
      </c>
      <c r="C4129" s="27">
        <v>1</v>
      </c>
      <c r="D4129" s="27" t="s">
        <v>26</v>
      </c>
      <c r="E4129" s="28">
        <v>808</v>
      </c>
      <c r="F4129" s="28">
        <v>808</v>
      </c>
      <c r="G4129" s="28">
        <v>24.24</v>
      </c>
      <c r="H4129" s="28">
        <v>0.3</v>
      </c>
      <c r="I4129" s="28">
        <v>0.5</v>
      </c>
      <c r="J4129" s="29">
        <v>7.4799999999999997E-3</v>
      </c>
      <c r="K4129" s="28">
        <v>0.3</v>
      </c>
      <c r="L4129" s="28">
        <v>0.5</v>
      </c>
      <c r="M4129" s="29">
        <f t="shared" si="281"/>
        <v>7.4799999999999997E-3</v>
      </c>
      <c r="N4129" s="30">
        <v>4620012180543</v>
      </c>
      <c r="O4129" s="27">
        <v>85</v>
      </c>
      <c r="P4129" s="27">
        <v>8516</v>
      </c>
      <c r="Q4129" s="27" t="s">
        <v>94</v>
      </c>
      <c r="R4129" s="31">
        <f>VLOOKUP(Q4129,[1]Страна!D$1:F$120,2,FALSE)</f>
        <v>0.03</v>
      </c>
      <c r="S4129" s="27" t="s">
        <v>28</v>
      </c>
      <c r="T4129" s="27" t="str">
        <f>VLOOKUP(S4129,[1]Страна!$A$2:$B$246,2,0)</f>
        <v>КИТАЙ</v>
      </c>
      <c r="W4129" s="79"/>
      <c r="X4129" s="80"/>
      <c r="Y4129" s="80"/>
    </row>
    <row r="4130" spans="1:25">
      <c r="A4130" s="25">
        <v>166986</v>
      </c>
      <c r="B4130" s="26" t="s">
        <v>5449</v>
      </c>
      <c r="C4130" s="27">
        <v>1</v>
      </c>
      <c r="D4130" s="27" t="s">
        <v>26</v>
      </c>
      <c r="E4130" s="28">
        <v>808</v>
      </c>
      <c r="F4130" s="28">
        <v>808</v>
      </c>
      <c r="G4130" s="28">
        <v>24.24</v>
      </c>
      <c r="H4130" s="28">
        <v>1.8</v>
      </c>
      <c r="I4130" s="28">
        <v>2</v>
      </c>
      <c r="J4130" s="29">
        <v>7.8539999999999999E-3</v>
      </c>
      <c r="K4130" s="28">
        <v>1.8</v>
      </c>
      <c r="L4130" s="28">
        <v>2</v>
      </c>
      <c r="M4130" s="29">
        <f t="shared" si="281"/>
        <v>7.8539999999999999E-3</v>
      </c>
      <c r="N4130" s="30">
        <v>4620012180543</v>
      </c>
      <c r="O4130" s="27">
        <v>85</v>
      </c>
      <c r="P4130" s="27">
        <v>8516</v>
      </c>
      <c r="Q4130" s="27" t="s">
        <v>94</v>
      </c>
      <c r="R4130" s="31">
        <f>VLOOKUP(Q4130,[1]Страна!D$1:F$120,2,FALSE)</f>
        <v>0.03</v>
      </c>
      <c r="S4130" s="27" t="s">
        <v>28</v>
      </c>
      <c r="T4130" s="27" t="str">
        <f>VLOOKUP(S4130,[1]Страна!$A$2:$B$246,2,0)</f>
        <v>КИТАЙ</v>
      </c>
      <c r="W4130" s="79"/>
      <c r="X4130" s="80"/>
      <c r="Y4130" s="80"/>
    </row>
    <row r="4131" spans="1:25">
      <c r="A4131" s="25">
        <v>44078</v>
      </c>
      <c r="B4131" s="26" t="s">
        <v>5450</v>
      </c>
      <c r="C4131" s="27">
        <v>1</v>
      </c>
      <c r="D4131" s="27" t="s">
        <v>26</v>
      </c>
      <c r="E4131" s="28">
        <v>844</v>
      </c>
      <c r="F4131" s="28">
        <v>844</v>
      </c>
      <c r="G4131" s="28">
        <v>25.32</v>
      </c>
      <c r="H4131" s="28">
        <v>0.85</v>
      </c>
      <c r="I4131" s="28">
        <v>1</v>
      </c>
      <c r="J4131" s="29">
        <v>9.1079999999999998E-3</v>
      </c>
      <c r="K4131" s="28">
        <v>0.85</v>
      </c>
      <c r="L4131" s="28">
        <v>1</v>
      </c>
      <c r="M4131" s="29">
        <f t="shared" si="281"/>
        <v>9.1079999999999998E-3</v>
      </c>
      <c r="N4131" s="30">
        <v>4607129348950</v>
      </c>
      <c r="O4131" s="27">
        <v>85</v>
      </c>
      <c r="P4131" s="27">
        <v>8516</v>
      </c>
      <c r="Q4131" s="27" t="s">
        <v>94</v>
      </c>
      <c r="R4131" s="31">
        <f>VLOOKUP(Q4131,[1]Страна!D$1:F$120,2,FALSE)</f>
        <v>0.03</v>
      </c>
      <c r="S4131" s="27" t="s">
        <v>28</v>
      </c>
      <c r="T4131" s="27" t="str">
        <f>VLOOKUP(S4131,[1]Страна!$A$2:$B$246,2,0)</f>
        <v>КИТАЙ</v>
      </c>
      <c r="W4131" s="79"/>
      <c r="X4131" s="80"/>
      <c r="Y4131" s="80"/>
    </row>
    <row r="4132" spans="1:25" ht="15">
      <c r="A4132" s="41">
        <v>203751</v>
      </c>
      <c r="B4132" s="42" t="s">
        <v>5451</v>
      </c>
      <c r="C4132" s="43">
        <v>1</v>
      </c>
      <c r="D4132" s="44" t="s">
        <v>26</v>
      </c>
      <c r="E4132" s="45">
        <v>1250</v>
      </c>
      <c r="F4132" s="45">
        <v>1250</v>
      </c>
      <c r="G4132" s="46">
        <v>37.5</v>
      </c>
      <c r="H4132" s="46">
        <v>1.3</v>
      </c>
      <c r="I4132" s="46">
        <v>1.8</v>
      </c>
      <c r="J4132" s="47">
        <v>1.2296E-2</v>
      </c>
      <c r="K4132" s="46">
        <v>1.3</v>
      </c>
      <c r="L4132" s="46">
        <v>1.8</v>
      </c>
      <c r="M4132" s="47">
        <v>1.2296E-2</v>
      </c>
      <c r="N4132" s="48" t="s">
        <v>5452</v>
      </c>
      <c r="O4132" s="49">
        <v>85</v>
      </c>
      <c r="P4132" s="49">
        <v>8516</v>
      </c>
      <c r="Q4132" s="49" t="s">
        <v>94</v>
      </c>
      <c r="R4132" s="50">
        <v>0.03</v>
      </c>
      <c r="S4132" s="89" t="s">
        <v>28</v>
      </c>
      <c r="T4132" s="27" t="str">
        <f>VLOOKUP(S4132,[1]Страна!$A$2:$B$246,2,0)</f>
        <v>КИТАЙ</v>
      </c>
      <c r="W4132" s="79"/>
      <c r="X4132" s="80"/>
      <c r="Y4132" s="80"/>
    </row>
    <row r="4133" spans="1:25">
      <c r="A4133" s="25">
        <v>238482</v>
      </c>
      <c r="B4133" s="26" t="s">
        <v>5453</v>
      </c>
      <c r="C4133" s="27">
        <v>1</v>
      </c>
      <c r="D4133" s="27" t="s">
        <v>26</v>
      </c>
      <c r="E4133" s="28">
        <v>1377</v>
      </c>
      <c r="F4133" s="28">
        <v>1377</v>
      </c>
      <c r="G4133" s="28">
        <v>41.309999999999995</v>
      </c>
      <c r="H4133" s="28">
        <v>1.4</v>
      </c>
      <c r="I4133" s="28">
        <v>2</v>
      </c>
      <c r="J4133" s="29">
        <v>1.206E-2</v>
      </c>
      <c r="K4133" s="28">
        <v>1.4</v>
      </c>
      <c r="L4133" s="28">
        <v>2</v>
      </c>
      <c r="M4133" s="29">
        <v>1.206E-2</v>
      </c>
      <c r="N4133" s="30" t="s">
        <v>5454</v>
      </c>
      <c r="O4133" s="27">
        <v>85</v>
      </c>
      <c r="P4133" s="27">
        <v>8516</v>
      </c>
      <c r="Q4133" s="27" t="s">
        <v>94</v>
      </c>
      <c r="R4133" s="31">
        <f>VLOOKUP(Q4133,[1]Страна!D$1:F$120,2,FALSE)</f>
        <v>0.03</v>
      </c>
      <c r="S4133" s="27" t="s">
        <v>28</v>
      </c>
      <c r="T4133" s="27" t="str">
        <f>VLOOKUP(S4133,[1]Страна!$A$2:$B$246,2,0)</f>
        <v>КИТАЙ</v>
      </c>
      <c r="W4133" s="79"/>
      <c r="X4133" s="80"/>
      <c r="Y4133" s="80"/>
    </row>
    <row r="4134" spans="1:25">
      <c r="A4134" s="25">
        <v>220782</v>
      </c>
      <c r="B4134" s="26" t="s">
        <v>5455</v>
      </c>
      <c r="C4134" s="27">
        <v>1</v>
      </c>
      <c r="D4134" s="27" t="s">
        <v>26</v>
      </c>
      <c r="E4134" s="28">
        <v>1513</v>
      </c>
      <c r="F4134" s="28">
        <v>1513</v>
      </c>
      <c r="G4134" s="28">
        <v>30.26</v>
      </c>
      <c r="H4134" s="28">
        <v>0.5</v>
      </c>
      <c r="I4134" s="28">
        <v>0.9</v>
      </c>
      <c r="J4134" s="29">
        <v>1.206E-2</v>
      </c>
      <c r="K4134" s="28">
        <v>0.5</v>
      </c>
      <c r="L4134" s="28">
        <v>0.9</v>
      </c>
      <c r="M4134" s="29">
        <f>C4134*J4134</f>
        <v>1.206E-2</v>
      </c>
      <c r="N4134" s="30">
        <v>0</v>
      </c>
      <c r="O4134" s="27">
        <v>85</v>
      </c>
      <c r="P4134" s="27">
        <v>8516</v>
      </c>
      <c r="Q4134" s="27" t="s">
        <v>94</v>
      </c>
      <c r="R4134" s="31">
        <f>VLOOKUP(Q4134,[1]Страна!D$1:F$120,2,FALSE)</f>
        <v>0.03</v>
      </c>
      <c r="S4134" s="27" t="s">
        <v>28</v>
      </c>
      <c r="T4134" s="27" t="str">
        <f>VLOOKUP(S4134,[1]Страна!$A$2:$B$246,2,0)</f>
        <v>КИТАЙ</v>
      </c>
    </row>
    <row r="4135" spans="1:25" ht="15">
      <c r="A4135" s="41">
        <v>236012</v>
      </c>
      <c r="B4135" s="42" t="s">
        <v>5456</v>
      </c>
      <c r="C4135" s="43">
        <v>1</v>
      </c>
      <c r="D4135" s="44" t="s">
        <v>26</v>
      </c>
      <c r="E4135" s="45">
        <v>1181</v>
      </c>
      <c r="F4135" s="45">
        <v>1181</v>
      </c>
      <c r="G4135" s="46">
        <v>35.43</v>
      </c>
      <c r="H4135" s="46">
        <v>1</v>
      </c>
      <c r="I4135" s="46">
        <v>1.2</v>
      </c>
      <c r="J4135" s="47">
        <v>7.7149999999999996E-3</v>
      </c>
      <c r="K4135" s="46">
        <v>1</v>
      </c>
      <c r="L4135" s="46">
        <v>1.2</v>
      </c>
      <c r="M4135" s="47">
        <v>7.7149999999999996E-3</v>
      </c>
      <c r="N4135" s="48" t="s">
        <v>5457</v>
      </c>
      <c r="O4135" s="49">
        <v>85</v>
      </c>
      <c r="P4135" s="49">
        <v>8516</v>
      </c>
      <c r="Q4135" s="49" t="s">
        <v>94</v>
      </c>
      <c r="R4135" s="50">
        <v>0.03</v>
      </c>
      <c r="S4135" s="89" t="s">
        <v>28</v>
      </c>
      <c r="T4135" s="27" t="str">
        <f>VLOOKUP(S4135,[1]Страна!$A$2:$B$246,2,0)</f>
        <v>КИТАЙ</v>
      </c>
      <c r="W4135" s="79"/>
      <c r="X4135" s="80"/>
      <c r="Y4135" s="80"/>
    </row>
    <row r="4136" spans="1:25">
      <c r="A4136" s="25" t="s">
        <v>5458</v>
      </c>
      <c r="B4136" s="26" t="s">
        <v>5459</v>
      </c>
      <c r="C4136" s="27">
        <v>15</v>
      </c>
      <c r="D4136" s="27" t="s">
        <v>26</v>
      </c>
      <c r="E4136" s="28">
        <v>1752</v>
      </c>
      <c r="F4136" s="28">
        <f>C4136*E4136</f>
        <v>26280</v>
      </c>
      <c r="G4136" s="28"/>
      <c r="H4136" s="28">
        <v>1.5</v>
      </c>
      <c r="I4136" s="28">
        <f>H4136+1</f>
        <v>2.5</v>
      </c>
      <c r="J4136" s="29">
        <v>7.7149999999999996E-3</v>
      </c>
      <c r="K4136" s="28"/>
      <c r="L4136" s="28"/>
      <c r="M4136" s="29"/>
      <c r="N4136" s="30"/>
      <c r="O4136" s="27">
        <v>85</v>
      </c>
      <c r="P4136" s="27">
        <v>8516</v>
      </c>
      <c r="Q4136" s="27" t="s">
        <v>94</v>
      </c>
      <c r="R4136" s="31">
        <f>VLOOKUP(Q4136,[1]Страна!D$1:F$120,2,FALSE)</f>
        <v>0.03</v>
      </c>
      <c r="S4136" s="27" t="s">
        <v>28</v>
      </c>
      <c r="T4136" s="27" t="str">
        <f>VLOOKUP(S4136,[1]Страна!$A$2:$B$246,2,0)</f>
        <v>КИТАЙ</v>
      </c>
      <c r="W4136" s="79"/>
      <c r="X4136" s="80"/>
      <c r="Y4136" s="80"/>
    </row>
    <row r="4137" spans="1:25">
      <c r="A4137" s="25">
        <v>164613</v>
      </c>
      <c r="B4137" s="26" t="s">
        <v>5460</v>
      </c>
      <c r="C4137" s="27">
        <v>2</v>
      </c>
      <c r="D4137" s="27" t="s">
        <v>26</v>
      </c>
      <c r="E4137" s="28">
        <v>2649</v>
      </c>
      <c r="F4137" s="28">
        <v>5298</v>
      </c>
      <c r="G4137" s="28">
        <v>158.94</v>
      </c>
      <c r="H4137" s="28">
        <v>1.5</v>
      </c>
      <c r="I4137" s="28">
        <v>2</v>
      </c>
      <c r="J4137" s="29">
        <v>1.1339999999999999E-2</v>
      </c>
      <c r="K4137" s="28">
        <v>3</v>
      </c>
      <c r="L4137" s="28">
        <v>4</v>
      </c>
      <c r="M4137" s="29">
        <v>2.2679999999999999E-2</v>
      </c>
      <c r="N4137" s="30">
        <v>0</v>
      </c>
      <c r="O4137" s="27">
        <v>85</v>
      </c>
      <c r="P4137" s="27">
        <v>8516</v>
      </c>
      <c r="Q4137" s="27" t="s">
        <v>94</v>
      </c>
      <c r="R4137" s="31">
        <f>VLOOKUP(Q4137,[1]Страна!D$1:F$120,2,FALSE)</f>
        <v>0.03</v>
      </c>
      <c r="S4137" s="27" t="s">
        <v>28</v>
      </c>
      <c r="T4137" s="27" t="str">
        <f>VLOOKUP(S4137,[1]Страна!$A$2:$B$246,2,0)</f>
        <v>КИТАЙ</v>
      </c>
    </row>
    <row r="4138" spans="1:25">
      <c r="A4138" s="25">
        <v>198278</v>
      </c>
      <c r="B4138" s="26" t="s">
        <v>5461</v>
      </c>
      <c r="C4138" s="27">
        <v>1</v>
      </c>
      <c r="D4138" s="27" t="s">
        <v>26</v>
      </c>
      <c r="E4138" s="28">
        <v>2448</v>
      </c>
      <c r="F4138" s="28">
        <v>2448</v>
      </c>
      <c r="G4138" s="28">
        <v>73.44</v>
      </c>
      <c r="H4138" s="28">
        <v>0.9</v>
      </c>
      <c r="I4138" s="28">
        <v>1.7</v>
      </c>
      <c r="J4138" s="29">
        <v>5.1000000000000004E-3</v>
      </c>
      <c r="K4138" s="28">
        <v>0.9</v>
      </c>
      <c r="L4138" s="28">
        <v>1.7</v>
      </c>
      <c r="M4138" s="29">
        <f>C4138*J4138</f>
        <v>5.1000000000000004E-3</v>
      </c>
      <c r="N4138" s="30">
        <v>5055323600036</v>
      </c>
      <c r="O4138" s="27">
        <v>85</v>
      </c>
      <c r="P4138" s="27">
        <v>8516</v>
      </c>
      <c r="Q4138" s="27" t="s">
        <v>94</v>
      </c>
      <c r="R4138" s="31">
        <f>VLOOKUP(Q4138,[1]Страна!D$1:F$120,2,FALSE)</f>
        <v>0.03</v>
      </c>
      <c r="S4138" s="27" t="s">
        <v>28</v>
      </c>
      <c r="T4138" s="27" t="str">
        <f>VLOOKUP(S4138,[1]Страна!$A$2:$B$246,2,0)</f>
        <v>КИТАЙ</v>
      </c>
      <c r="W4138" s="79"/>
      <c r="X4138" s="80"/>
      <c r="Y4138" s="80"/>
    </row>
    <row r="4139" spans="1:25">
      <c r="A4139" s="25">
        <v>45766</v>
      </c>
      <c r="B4139" s="26" t="s">
        <v>5462</v>
      </c>
      <c r="C4139" s="27">
        <v>1</v>
      </c>
      <c r="D4139" s="27" t="s">
        <v>26</v>
      </c>
      <c r="E4139" s="28">
        <v>1938</v>
      </c>
      <c r="F4139" s="28">
        <v>1938</v>
      </c>
      <c r="G4139" s="28">
        <v>58.14</v>
      </c>
      <c r="H4139" s="28">
        <v>1.5</v>
      </c>
      <c r="I4139" s="28">
        <v>2</v>
      </c>
      <c r="J4139" s="29">
        <v>8.9759999999999996E-3</v>
      </c>
      <c r="K4139" s="28">
        <v>1.5</v>
      </c>
      <c r="L4139" s="28">
        <v>2</v>
      </c>
      <c r="M4139" s="29">
        <f>C4139*J4139</f>
        <v>8.9759999999999996E-3</v>
      </c>
      <c r="N4139" s="30">
        <v>5055323605673</v>
      </c>
      <c r="O4139" s="27">
        <v>85</v>
      </c>
      <c r="P4139" s="27">
        <v>8516</v>
      </c>
      <c r="Q4139" s="27" t="s">
        <v>94</v>
      </c>
      <c r="R4139" s="31">
        <f>VLOOKUP(Q4139,[1]Страна!D$1:F$120,2,FALSE)</f>
        <v>0.03</v>
      </c>
      <c r="S4139" s="27" t="s">
        <v>28</v>
      </c>
      <c r="T4139" s="27" t="str">
        <f>VLOOKUP(S4139,[1]Страна!$A$2:$B$246,2,0)</f>
        <v>КИТАЙ</v>
      </c>
      <c r="W4139" s="79"/>
      <c r="X4139" s="80"/>
      <c r="Y4139" s="80"/>
    </row>
    <row r="4140" spans="1:25">
      <c r="A4140" s="25">
        <v>52242</v>
      </c>
      <c r="B4140" s="26" t="s">
        <v>5463</v>
      </c>
      <c r="C4140" s="27">
        <v>1</v>
      </c>
      <c r="D4140" s="27" t="s">
        <v>26</v>
      </c>
      <c r="E4140" s="28">
        <v>1998</v>
      </c>
      <c r="F4140" s="28">
        <f>C4140*E4140</f>
        <v>1998</v>
      </c>
      <c r="G4140" s="28">
        <f>F4140*R4140</f>
        <v>59.94</v>
      </c>
      <c r="H4140" s="28">
        <v>1.5</v>
      </c>
      <c r="I4140" s="28">
        <v>2</v>
      </c>
      <c r="J4140" s="29">
        <v>8.6020000000000003E-3</v>
      </c>
      <c r="K4140" s="28">
        <f>H4140*C4140</f>
        <v>1.5</v>
      </c>
      <c r="L4140" s="28">
        <f>I4140*C4140</f>
        <v>2</v>
      </c>
      <c r="M4140" s="29">
        <f>J4140*C4140</f>
        <v>8.6020000000000003E-3</v>
      </c>
      <c r="N4140" s="30" t="s">
        <v>5464</v>
      </c>
      <c r="O4140" s="27">
        <v>85</v>
      </c>
      <c r="P4140" s="27">
        <v>8516</v>
      </c>
      <c r="Q4140" s="27" t="s">
        <v>94</v>
      </c>
      <c r="R4140" s="31">
        <f>VLOOKUP(Q4140,[1]Страна!D$1:F$120,2,FALSE)</f>
        <v>0.03</v>
      </c>
      <c r="S4140" s="27" t="s">
        <v>28</v>
      </c>
      <c r="T4140" s="27" t="str">
        <f>VLOOKUP(S4140,[1]Страна!$A$2:$B$246,2,0)</f>
        <v>КИТАЙ</v>
      </c>
      <c r="W4140" s="79"/>
      <c r="X4140" s="80"/>
      <c r="Y4140" s="80"/>
    </row>
    <row r="4141" spans="1:25">
      <c r="A4141" s="25">
        <v>238484</v>
      </c>
      <c r="B4141" s="26" t="s">
        <v>5465</v>
      </c>
      <c r="C4141" s="27">
        <v>1</v>
      </c>
      <c r="D4141" s="27" t="s">
        <v>26</v>
      </c>
      <c r="E4141" s="28">
        <v>1581</v>
      </c>
      <c r="F4141" s="28">
        <f>C4141*E4141</f>
        <v>1581</v>
      </c>
      <c r="G4141" s="28">
        <f>F4141*R4141</f>
        <v>47.43</v>
      </c>
      <c r="H4141" s="28">
        <v>1.1000000000000001</v>
      </c>
      <c r="I4141" s="28">
        <v>1.4</v>
      </c>
      <c r="J4141" s="29">
        <v>1.1860000000000001E-2</v>
      </c>
      <c r="K4141" s="28">
        <f>H4141*C4141</f>
        <v>1.1000000000000001</v>
      </c>
      <c r="L4141" s="28">
        <f>I4141*C4141</f>
        <v>1.4</v>
      </c>
      <c r="M4141" s="29">
        <f>J4141*C4141</f>
        <v>1.1860000000000001E-2</v>
      </c>
      <c r="N4141" s="30">
        <v>0</v>
      </c>
      <c r="O4141" s="27">
        <v>85</v>
      </c>
      <c r="P4141" s="27">
        <v>8516</v>
      </c>
      <c r="Q4141" s="27" t="s">
        <v>94</v>
      </c>
      <c r="R4141" s="31">
        <f>VLOOKUP(Q4141,[1]Страна!D$1:F$120,2,FALSE)</f>
        <v>0.03</v>
      </c>
      <c r="S4141" s="27" t="s">
        <v>28</v>
      </c>
      <c r="T4141" s="27" t="str">
        <f>VLOOKUP(S4141,[1]Страна!$A$2:$B$246,2,0)</f>
        <v>КИТАЙ</v>
      </c>
      <c r="W4141" s="79"/>
      <c r="X4141" s="80"/>
      <c r="Y4141" s="80"/>
    </row>
    <row r="4142" spans="1:25">
      <c r="A4142" s="25">
        <v>231666</v>
      </c>
      <c r="B4142" s="26" t="s">
        <v>5466</v>
      </c>
      <c r="C4142" s="27">
        <v>1</v>
      </c>
      <c r="D4142" s="27" t="s">
        <v>26</v>
      </c>
      <c r="E4142" s="28">
        <v>927</v>
      </c>
      <c r="F4142" s="28">
        <f>C4142*E4142</f>
        <v>927</v>
      </c>
      <c r="G4142" s="28">
        <f>F4142*R4142</f>
        <v>27.81</v>
      </c>
      <c r="H4142" s="28">
        <v>1</v>
      </c>
      <c r="I4142" s="28">
        <v>1.1000000000000001</v>
      </c>
      <c r="J4142" s="29">
        <v>9.3399999999999993E-3</v>
      </c>
      <c r="K4142" s="28">
        <f>H4142*C4142</f>
        <v>1</v>
      </c>
      <c r="L4142" s="28">
        <f>I4142*C4142</f>
        <v>1.1000000000000001</v>
      </c>
      <c r="M4142" s="29">
        <f>J4142*C4142</f>
        <v>9.3399999999999993E-3</v>
      </c>
      <c r="N4142" s="30" t="s">
        <v>5467</v>
      </c>
      <c r="O4142" s="27">
        <v>85</v>
      </c>
      <c r="P4142" s="27">
        <v>8516</v>
      </c>
      <c r="Q4142" s="27" t="s">
        <v>94</v>
      </c>
      <c r="R4142" s="31">
        <f>VLOOKUP(Q4142,[1]Страна!D$1:F$120,2,FALSE)</f>
        <v>0.03</v>
      </c>
      <c r="S4142" s="27" t="s">
        <v>28</v>
      </c>
      <c r="T4142" s="27" t="str">
        <f>VLOOKUP(S4142,[1]Страна!$A$2:$B$246,2,0)</f>
        <v>КИТАЙ</v>
      </c>
      <c r="W4142" s="79"/>
      <c r="X4142" s="80"/>
      <c r="Y4142" s="80"/>
    </row>
    <row r="4143" spans="1:25">
      <c r="A4143" s="25">
        <v>229638</v>
      </c>
      <c r="B4143" s="26" t="s">
        <v>5468</v>
      </c>
      <c r="C4143" s="27">
        <v>1</v>
      </c>
      <c r="D4143" s="27" t="s">
        <v>26</v>
      </c>
      <c r="E4143" s="28">
        <v>1420</v>
      </c>
      <c r="F4143" s="28">
        <v>1420</v>
      </c>
      <c r="G4143" s="28">
        <v>28.400000000000002</v>
      </c>
      <c r="H4143" s="28">
        <v>0.9</v>
      </c>
      <c r="I4143" s="28">
        <v>1</v>
      </c>
      <c r="J4143" s="29">
        <v>9.3200000000000002E-3</v>
      </c>
      <c r="K4143" s="28">
        <v>0.9</v>
      </c>
      <c r="L4143" s="28">
        <v>1</v>
      </c>
      <c r="M4143" s="29">
        <f>C4143*J4143</f>
        <v>9.3200000000000002E-3</v>
      </c>
      <c r="N4143" s="30">
        <v>0</v>
      </c>
      <c r="O4143" s="27">
        <v>85</v>
      </c>
      <c r="P4143" s="27">
        <v>8516</v>
      </c>
      <c r="Q4143" s="27" t="s">
        <v>94</v>
      </c>
      <c r="R4143" s="31">
        <f>VLOOKUP(Q4143,[1]Страна!D$1:F$120,2,FALSE)</f>
        <v>0.03</v>
      </c>
      <c r="S4143" s="27" t="s">
        <v>28</v>
      </c>
      <c r="T4143" s="27" t="str">
        <f>VLOOKUP(S4143,[1]Страна!$A$2:$B$246,2,0)</f>
        <v>КИТАЙ</v>
      </c>
      <c r="W4143" s="79"/>
      <c r="X4143" s="80"/>
      <c r="Y4143" s="80"/>
    </row>
    <row r="4144" spans="1:25">
      <c r="A4144" s="25" t="s">
        <v>5469</v>
      </c>
      <c r="B4144" s="26" t="s">
        <v>5470</v>
      </c>
      <c r="C4144" s="27">
        <v>10</v>
      </c>
      <c r="D4144" s="27" t="s">
        <v>26</v>
      </c>
      <c r="E4144" s="28">
        <v>1751</v>
      </c>
      <c r="F4144" s="28">
        <v>17510</v>
      </c>
      <c r="G4144" s="28"/>
      <c r="H4144" s="28">
        <v>1.5</v>
      </c>
      <c r="I4144" s="28">
        <v>1.7</v>
      </c>
      <c r="J4144" s="29">
        <v>0.01</v>
      </c>
      <c r="K4144" s="28"/>
      <c r="L4144" s="28"/>
      <c r="M4144" s="29"/>
      <c r="N4144" s="30"/>
      <c r="O4144" s="27">
        <v>85</v>
      </c>
      <c r="P4144" s="27">
        <v>8516</v>
      </c>
      <c r="Q4144" s="27" t="s">
        <v>94</v>
      </c>
      <c r="R4144" s="31">
        <f>VLOOKUP(Q4144,[1]Страна!D$1:F$120,2,FALSE)</f>
        <v>0.03</v>
      </c>
      <c r="S4144" s="27" t="s">
        <v>28</v>
      </c>
      <c r="T4144" s="27" t="str">
        <f>VLOOKUP(S4144,[1]Страна!$A$2:$B$246,2,0)</f>
        <v>КИТАЙ</v>
      </c>
      <c r="W4144" s="79"/>
      <c r="X4144" s="80"/>
      <c r="Y4144" s="80"/>
    </row>
    <row r="4145" spans="1:25">
      <c r="A4145" s="25">
        <v>184705</v>
      </c>
      <c r="B4145" s="26" t="s">
        <v>5471</v>
      </c>
      <c r="C4145" s="27">
        <v>2</v>
      </c>
      <c r="D4145" s="27" t="s">
        <v>26</v>
      </c>
      <c r="E4145" s="28">
        <v>842</v>
      </c>
      <c r="F4145" s="28">
        <v>1684</v>
      </c>
      <c r="G4145" s="28">
        <v>50.519999999999996</v>
      </c>
      <c r="H4145" s="28">
        <v>1.8</v>
      </c>
      <c r="I4145" s="28">
        <v>2</v>
      </c>
      <c r="J4145" s="29">
        <v>1.2500000000000001E-2</v>
      </c>
      <c r="K4145" s="28">
        <v>3.6</v>
      </c>
      <c r="L4145" s="28">
        <v>4</v>
      </c>
      <c r="M4145" s="29">
        <f t="shared" ref="M4145:M4152" si="282">C4145*J4145</f>
        <v>2.5000000000000001E-2</v>
      </c>
      <c r="N4145" s="30">
        <v>5050370301608</v>
      </c>
      <c r="O4145" s="27">
        <v>85</v>
      </c>
      <c r="P4145" s="27">
        <v>8516</v>
      </c>
      <c r="Q4145" s="27" t="s">
        <v>94</v>
      </c>
      <c r="R4145" s="31">
        <f>VLOOKUP(Q4145,[1]Страна!D$1:F$120,2,FALSE)</f>
        <v>0.03</v>
      </c>
      <c r="S4145" s="27" t="s">
        <v>28</v>
      </c>
      <c r="T4145" s="27" t="str">
        <f>VLOOKUP(S4145,[1]Страна!$A$2:$B$246,2,0)</f>
        <v>КИТАЙ</v>
      </c>
      <c r="W4145" s="79"/>
      <c r="X4145" s="80"/>
      <c r="Y4145" s="80"/>
    </row>
    <row r="4146" spans="1:25">
      <c r="A4146" s="25">
        <v>52697</v>
      </c>
      <c r="B4146" s="26" t="s">
        <v>5472</v>
      </c>
      <c r="C4146" s="27">
        <v>3</v>
      </c>
      <c r="D4146" s="27" t="s">
        <v>26</v>
      </c>
      <c r="E4146" s="28">
        <v>765</v>
      </c>
      <c r="F4146" s="28">
        <v>2295</v>
      </c>
      <c r="G4146" s="28">
        <v>68.849999999999994</v>
      </c>
      <c r="H4146" s="28">
        <v>0.5</v>
      </c>
      <c r="I4146" s="28">
        <v>0.7</v>
      </c>
      <c r="J4146" s="29">
        <v>9.3860000000000002E-3</v>
      </c>
      <c r="K4146" s="28">
        <v>2.0999999999999996</v>
      </c>
      <c r="L4146" s="28">
        <v>1.5</v>
      </c>
      <c r="M4146" s="29">
        <f t="shared" si="282"/>
        <v>2.8158000000000002E-2</v>
      </c>
      <c r="N4146" s="30">
        <v>8693807202788</v>
      </c>
      <c r="O4146" s="27">
        <v>85</v>
      </c>
      <c r="P4146" s="27">
        <v>8516</v>
      </c>
      <c r="Q4146" s="27" t="s">
        <v>94</v>
      </c>
      <c r="R4146" s="31">
        <f>VLOOKUP(Q4146,[1]Страна!D$1:F$120,2,FALSE)</f>
        <v>0.03</v>
      </c>
      <c r="S4146" s="27" t="s">
        <v>28</v>
      </c>
      <c r="T4146" s="27" t="str">
        <f>VLOOKUP(S4146,[1]Страна!$A$2:$B$246,2,0)</f>
        <v>КИТАЙ</v>
      </c>
      <c r="W4146" s="79"/>
      <c r="X4146" s="80"/>
      <c r="Y4146" s="80"/>
    </row>
    <row r="4147" spans="1:25">
      <c r="A4147" s="25">
        <v>52696</v>
      </c>
      <c r="B4147" s="26" t="s">
        <v>5473</v>
      </c>
      <c r="C4147" s="27">
        <v>1</v>
      </c>
      <c r="D4147" s="27" t="s">
        <v>26</v>
      </c>
      <c r="E4147" s="28">
        <v>485</v>
      </c>
      <c r="F4147" s="28">
        <v>485</v>
      </c>
      <c r="G4147" s="28">
        <v>14.549999999999999</v>
      </c>
      <c r="H4147" s="28">
        <v>0.9</v>
      </c>
      <c r="I4147" s="28">
        <v>1</v>
      </c>
      <c r="J4147" s="29">
        <v>8.5050000000000004E-3</v>
      </c>
      <c r="K4147" s="28">
        <v>0.9</v>
      </c>
      <c r="L4147" s="28">
        <v>1</v>
      </c>
      <c r="M4147" s="29">
        <f t="shared" si="282"/>
        <v>8.5050000000000004E-3</v>
      </c>
      <c r="N4147" s="30">
        <v>8693807208810</v>
      </c>
      <c r="O4147" s="27">
        <v>85</v>
      </c>
      <c r="P4147" s="27">
        <v>8516</v>
      </c>
      <c r="Q4147" s="27" t="s">
        <v>94</v>
      </c>
      <c r="R4147" s="31">
        <f>VLOOKUP(Q4147,[1]Страна!D$1:F$120,2,FALSE)</f>
        <v>0.03</v>
      </c>
      <c r="S4147" s="27" t="s">
        <v>28</v>
      </c>
      <c r="T4147" s="27" t="str">
        <f>VLOOKUP(S4147,[1]Страна!$A$2:$B$246,2,0)</f>
        <v>КИТАЙ</v>
      </c>
      <c r="W4147" s="79"/>
      <c r="X4147" s="80"/>
      <c r="Y4147" s="80"/>
    </row>
    <row r="4148" spans="1:25">
      <c r="A4148" s="25">
        <v>52147</v>
      </c>
      <c r="B4148" s="26" t="s">
        <v>5474</v>
      </c>
      <c r="C4148" s="27">
        <v>1</v>
      </c>
      <c r="D4148" s="27" t="s">
        <v>26</v>
      </c>
      <c r="E4148" s="28">
        <v>629</v>
      </c>
      <c r="F4148" s="28">
        <v>629</v>
      </c>
      <c r="G4148" s="28">
        <v>18.87</v>
      </c>
      <c r="H4148" s="28">
        <v>0.7</v>
      </c>
      <c r="I4148" s="28">
        <v>0.9</v>
      </c>
      <c r="J4148" s="29">
        <v>1.0999999999999999E-2</v>
      </c>
      <c r="K4148" s="28">
        <v>0.7</v>
      </c>
      <c r="L4148" s="28">
        <v>0.9</v>
      </c>
      <c r="M4148" s="29">
        <f t="shared" si="282"/>
        <v>1.0999999999999999E-2</v>
      </c>
      <c r="N4148" s="30">
        <v>8693807211148</v>
      </c>
      <c r="O4148" s="27">
        <v>85</v>
      </c>
      <c r="P4148" s="27">
        <v>8516</v>
      </c>
      <c r="Q4148" s="27" t="s">
        <v>94</v>
      </c>
      <c r="R4148" s="31">
        <f>VLOOKUP(Q4148,[1]Страна!D$1:F$120,2,FALSE)</f>
        <v>0.03</v>
      </c>
      <c r="S4148" s="27" t="s">
        <v>28</v>
      </c>
      <c r="T4148" s="27" t="str">
        <f>VLOOKUP(S4148,[1]Страна!$A$2:$B$246,2,0)</f>
        <v>КИТАЙ</v>
      </c>
      <c r="W4148" s="79"/>
      <c r="X4148" s="80"/>
      <c r="Y4148" s="80"/>
    </row>
    <row r="4149" spans="1:25">
      <c r="A4149" s="25">
        <v>52695</v>
      </c>
      <c r="B4149" s="26" t="s">
        <v>5475</v>
      </c>
      <c r="C4149" s="27">
        <v>1</v>
      </c>
      <c r="D4149" s="27" t="s">
        <v>26</v>
      </c>
      <c r="E4149" s="28">
        <v>910</v>
      </c>
      <c r="F4149" s="28">
        <v>910</v>
      </c>
      <c r="G4149" s="28">
        <v>27.3</v>
      </c>
      <c r="H4149" s="28">
        <v>0.5</v>
      </c>
      <c r="I4149" s="28">
        <v>1.2</v>
      </c>
      <c r="J4149" s="29">
        <v>8.3029999999999996E-3</v>
      </c>
      <c r="K4149" s="28">
        <v>1.2</v>
      </c>
      <c r="L4149" s="28">
        <v>0.5</v>
      </c>
      <c r="M4149" s="29">
        <f t="shared" si="282"/>
        <v>8.3029999999999996E-3</v>
      </c>
      <c r="N4149" s="30">
        <v>8693807211155</v>
      </c>
      <c r="O4149" s="27">
        <v>85</v>
      </c>
      <c r="P4149" s="27">
        <v>8516</v>
      </c>
      <c r="Q4149" s="27" t="s">
        <v>94</v>
      </c>
      <c r="R4149" s="31">
        <f>VLOOKUP(Q4149,[1]Страна!D$1:F$120,2,FALSE)</f>
        <v>0.03</v>
      </c>
      <c r="S4149" s="27" t="s">
        <v>28</v>
      </c>
      <c r="T4149" s="27" t="str">
        <f>VLOOKUP(S4149,[1]Страна!$A$2:$B$246,2,0)</f>
        <v>КИТАЙ</v>
      </c>
      <c r="W4149" s="79"/>
      <c r="X4149" s="80"/>
      <c r="Y4149" s="80"/>
    </row>
    <row r="4150" spans="1:25">
      <c r="A4150" s="25">
        <v>52694</v>
      </c>
      <c r="B4150" s="26" t="s">
        <v>5476</v>
      </c>
      <c r="C4150" s="27">
        <v>2</v>
      </c>
      <c r="D4150" s="27" t="s">
        <v>26</v>
      </c>
      <c r="E4150" s="28">
        <v>706</v>
      </c>
      <c r="F4150" s="28">
        <v>1412</v>
      </c>
      <c r="G4150" s="28">
        <v>42.36</v>
      </c>
      <c r="H4150" s="28">
        <v>0.87</v>
      </c>
      <c r="I4150" s="28">
        <v>1.01</v>
      </c>
      <c r="J4150" s="29">
        <v>7.4999999999999997E-3</v>
      </c>
      <c r="K4150" s="28">
        <v>1.74</v>
      </c>
      <c r="L4150" s="28">
        <v>2.02</v>
      </c>
      <c r="M4150" s="29">
        <f t="shared" si="282"/>
        <v>1.4999999999999999E-2</v>
      </c>
      <c r="N4150" s="30">
        <v>8693807222908</v>
      </c>
      <c r="O4150" s="27">
        <v>85</v>
      </c>
      <c r="P4150" s="27">
        <v>8516</v>
      </c>
      <c r="Q4150" s="27" t="s">
        <v>94</v>
      </c>
      <c r="R4150" s="31">
        <f>VLOOKUP(Q4150,[1]Страна!D$1:F$120,2,FALSE)</f>
        <v>0.03</v>
      </c>
      <c r="S4150" s="27" t="s">
        <v>28</v>
      </c>
      <c r="T4150" s="27" t="str">
        <f>VLOOKUP(S4150,[1]Страна!$A$2:$B$246,2,0)</f>
        <v>КИТАЙ</v>
      </c>
      <c r="W4150" s="79"/>
      <c r="X4150" s="80"/>
      <c r="Y4150" s="80"/>
    </row>
    <row r="4151" spans="1:25">
      <c r="A4151" s="25">
        <v>59318</v>
      </c>
      <c r="B4151" s="26" t="s">
        <v>5477</v>
      </c>
      <c r="C4151" s="27">
        <v>3</v>
      </c>
      <c r="D4151" s="27" t="s">
        <v>26</v>
      </c>
      <c r="E4151" s="28">
        <v>786</v>
      </c>
      <c r="F4151" s="28">
        <v>2358</v>
      </c>
      <c r="G4151" s="28">
        <v>70.739999999999995</v>
      </c>
      <c r="H4151" s="28">
        <v>0.85</v>
      </c>
      <c r="I4151" s="28">
        <v>1</v>
      </c>
      <c r="J4151" s="29">
        <v>8.3789999999999993E-3</v>
      </c>
      <c r="K4151" s="28">
        <v>2.5499999999999998</v>
      </c>
      <c r="L4151" s="28">
        <v>3</v>
      </c>
      <c r="M4151" s="29">
        <f t="shared" si="282"/>
        <v>2.5137E-2</v>
      </c>
      <c r="N4151" s="30">
        <v>8693807222915</v>
      </c>
      <c r="O4151" s="27">
        <v>85</v>
      </c>
      <c r="P4151" s="27">
        <v>8516</v>
      </c>
      <c r="Q4151" s="27" t="s">
        <v>94</v>
      </c>
      <c r="R4151" s="31">
        <f>VLOOKUP(Q4151,[1]Страна!D$1:F$120,2,FALSE)</f>
        <v>0.03</v>
      </c>
      <c r="S4151" s="27" t="s">
        <v>28</v>
      </c>
      <c r="T4151" s="27" t="str">
        <f>VLOOKUP(S4151,[1]Страна!$A$2:$B$246,2,0)</f>
        <v>КИТАЙ</v>
      </c>
      <c r="W4151" s="79"/>
      <c r="X4151" s="80"/>
      <c r="Y4151" s="80"/>
    </row>
    <row r="4152" spans="1:25">
      <c r="A4152" s="25">
        <v>52152</v>
      </c>
      <c r="B4152" s="26" t="s">
        <v>5478</v>
      </c>
      <c r="C4152" s="27">
        <v>1</v>
      </c>
      <c r="D4152" s="27" t="s">
        <v>26</v>
      </c>
      <c r="E4152" s="28">
        <v>765</v>
      </c>
      <c r="F4152" s="28">
        <v>765</v>
      </c>
      <c r="G4152" s="28">
        <v>22.95</v>
      </c>
      <c r="H4152" s="28">
        <v>0.85</v>
      </c>
      <c r="I4152" s="28">
        <v>1</v>
      </c>
      <c r="J4152" s="29">
        <v>7.3920000000000001E-3</v>
      </c>
      <c r="K4152" s="28">
        <v>0.85</v>
      </c>
      <c r="L4152" s="28">
        <v>1</v>
      </c>
      <c r="M4152" s="29">
        <f t="shared" si="282"/>
        <v>7.3920000000000001E-3</v>
      </c>
      <c r="N4152" s="30">
        <v>8693807227231</v>
      </c>
      <c r="O4152" s="27">
        <v>85</v>
      </c>
      <c r="P4152" s="27">
        <v>8516</v>
      </c>
      <c r="Q4152" s="27" t="s">
        <v>94</v>
      </c>
      <c r="R4152" s="31">
        <f>VLOOKUP(Q4152,[1]Страна!D$1:F$120,2,FALSE)</f>
        <v>0.03</v>
      </c>
      <c r="S4152" s="27" t="s">
        <v>28</v>
      </c>
      <c r="T4152" s="27" t="str">
        <f>VLOOKUP(S4152,[1]Страна!$A$2:$B$246,2,0)</f>
        <v>КИТАЙ</v>
      </c>
      <c r="W4152" s="79"/>
      <c r="X4152" s="80"/>
      <c r="Y4152" s="80"/>
    </row>
    <row r="4153" spans="1:25">
      <c r="A4153" s="25">
        <v>53305</v>
      </c>
      <c r="B4153" s="26" t="s">
        <v>5479</v>
      </c>
      <c r="C4153" s="27">
        <v>1</v>
      </c>
      <c r="D4153" s="27" t="s">
        <v>26</v>
      </c>
      <c r="E4153" s="28">
        <v>457</v>
      </c>
      <c r="F4153" s="28">
        <v>457</v>
      </c>
      <c r="G4153" s="28">
        <v>13.709999999999999</v>
      </c>
      <c r="H4153" s="28">
        <v>1.5</v>
      </c>
      <c r="I4153" s="28">
        <v>2</v>
      </c>
      <c r="J4153" s="29">
        <v>7.7000000000000002E-3</v>
      </c>
      <c r="K4153" s="28">
        <v>1.5</v>
      </c>
      <c r="L4153" s="28">
        <v>2</v>
      </c>
      <c r="M4153" s="29">
        <v>7.7000000000000002E-3</v>
      </c>
      <c r="N4153" s="30" t="s">
        <v>5480</v>
      </c>
      <c r="O4153" s="27">
        <v>85</v>
      </c>
      <c r="P4153" s="27">
        <v>8516</v>
      </c>
      <c r="Q4153" s="27" t="s">
        <v>94</v>
      </c>
      <c r="R4153" s="31">
        <v>0.03</v>
      </c>
      <c r="S4153" s="27" t="s">
        <v>28</v>
      </c>
      <c r="T4153" s="27" t="str">
        <f>VLOOKUP(S4153,[1]Страна!$A$2:$B$246,2,0)</f>
        <v>КИТАЙ</v>
      </c>
      <c r="W4153" s="79"/>
      <c r="X4153" s="80"/>
      <c r="Y4153" s="80"/>
    </row>
    <row r="4154" spans="1:25">
      <c r="A4154" s="25">
        <v>52744</v>
      </c>
      <c r="B4154" s="26" t="s">
        <v>5481</v>
      </c>
      <c r="C4154" s="27">
        <v>1</v>
      </c>
      <c r="D4154" s="27" t="s">
        <v>26</v>
      </c>
      <c r="E4154" s="28">
        <v>697</v>
      </c>
      <c r="F4154" s="28">
        <v>697</v>
      </c>
      <c r="G4154" s="28">
        <v>20.91</v>
      </c>
      <c r="H4154" s="28">
        <v>1.8</v>
      </c>
      <c r="I4154" s="28">
        <v>2</v>
      </c>
      <c r="J4154" s="29">
        <v>0.01</v>
      </c>
      <c r="K4154" s="28">
        <v>1.8</v>
      </c>
      <c r="L4154" s="28">
        <v>2</v>
      </c>
      <c r="M4154" s="29">
        <f t="shared" ref="M4154:M4160" si="283">C4154*J4154</f>
        <v>0.01</v>
      </c>
      <c r="N4154" s="30">
        <v>8693807227842</v>
      </c>
      <c r="O4154" s="27">
        <v>85</v>
      </c>
      <c r="P4154" s="27">
        <v>8516</v>
      </c>
      <c r="Q4154" s="27" t="s">
        <v>94</v>
      </c>
      <c r="R4154" s="31">
        <f>VLOOKUP(Q4154,[1]Страна!D$1:F$120,2,FALSE)</f>
        <v>0.03</v>
      </c>
      <c r="S4154" s="27" t="s">
        <v>28</v>
      </c>
      <c r="T4154" s="27" t="str">
        <f>VLOOKUP(S4154,[1]Страна!$A$2:$B$246,2,0)</f>
        <v>КИТАЙ</v>
      </c>
      <c r="W4154" s="79"/>
      <c r="X4154" s="80"/>
      <c r="Y4154" s="80"/>
    </row>
    <row r="4155" spans="1:25">
      <c r="A4155" s="25">
        <v>137881</v>
      </c>
      <c r="B4155" s="26" t="s">
        <v>5482</v>
      </c>
      <c r="C4155" s="27">
        <v>1</v>
      </c>
      <c r="D4155" s="27" t="s">
        <v>26</v>
      </c>
      <c r="E4155" s="28">
        <v>952</v>
      </c>
      <c r="F4155" s="28">
        <v>952</v>
      </c>
      <c r="G4155" s="28">
        <v>28.56</v>
      </c>
      <c r="H4155" s="28">
        <v>1.8</v>
      </c>
      <c r="I4155" s="28">
        <v>2</v>
      </c>
      <c r="J4155" s="29">
        <v>8.0960000000000008E-3</v>
      </c>
      <c r="K4155" s="28">
        <v>1.8</v>
      </c>
      <c r="L4155" s="28">
        <v>2</v>
      </c>
      <c r="M4155" s="29">
        <f t="shared" si="283"/>
        <v>8.0960000000000008E-3</v>
      </c>
      <c r="N4155" s="30">
        <v>8693807228047</v>
      </c>
      <c r="O4155" s="27">
        <v>85</v>
      </c>
      <c r="P4155" s="27">
        <v>8516</v>
      </c>
      <c r="Q4155" s="27" t="s">
        <v>94</v>
      </c>
      <c r="R4155" s="31">
        <f>VLOOKUP(Q4155,[1]Страна!D$1:F$120,2,FALSE)</f>
        <v>0.03</v>
      </c>
      <c r="S4155" s="27" t="s">
        <v>28</v>
      </c>
      <c r="T4155" s="27" t="str">
        <f>VLOOKUP(S4155,[1]Страна!$A$2:$B$246,2,0)</f>
        <v>КИТАЙ</v>
      </c>
    </row>
    <row r="4156" spans="1:25">
      <c r="A4156" s="25">
        <v>194064</v>
      </c>
      <c r="B4156" s="26" t="s">
        <v>5483</v>
      </c>
      <c r="C4156" s="27">
        <v>2</v>
      </c>
      <c r="D4156" s="27" t="s">
        <v>26</v>
      </c>
      <c r="E4156" s="28">
        <v>714</v>
      </c>
      <c r="F4156" s="28">
        <v>1428</v>
      </c>
      <c r="G4156" s="28">
        <v>42.839999999999996</v>
      </c>
      <c r="H4156" s="28">
        <v>1.8</v>
      </c>
      <c r="I4156" s="28">
        <v>2</v>
      </c>
      <c r="J4156" s="29">
        <v>9.1999999999999998E-3</v>
      </c>
      <c r="K4156" s="28">
        <v>3.6</v>
      </c>
      <c r="L4156" s="28">
        <v>4</v>
      </c>
      <c r="M4156" s="29">
        <f t="shared" si="283"/>
        <v>1.84E-2</v>
      </c>
      <c r="N4156" s="30">
        <v>8693807228382</v>
      </c>
      <c r="O4156" s="27">
        <v>85</v>
      </c>
      <c r="P4156" s="27">
        <v>8516</v>
      </c>
      <c r="Q4156" s="27" t="s">
        <v>94</v>
      </c>
      <c r="R4156" s="31">
        <f>VLOOKUP(Q4156,[1]Страна!D$1:F$120,2,FALSE)</f>
        <v>0.03</v>
      </c>
      <c r="S4156" s="27" t="s">
        <v>28</v>
      </c>
      <c r="T4156" s="27" t="str">
        <f>VLOOKUP(S4156,[1]Страна!$A$2:$B$246,2,0)</f>
        <v>КИТАЙ</v>
      </c>
      <c r="W4156" s="79"/>
      <c r="X4156" s="80"/>
      <c r="Y4156" s="80"/>
    </row>
    <row r="4157" spans="1:25">
      <c r="A4157" s="25">
        <v>184714</v>
      </c>
      <c r="B4157" s="26" t="s">
        <v>5484</v>
      </c>
      <c r="C4157" s="27">
        <v>1</v>
      </c>
      <c r="D4157" s="27" t="s">
        <v>26</v>
      </c>
      <c r="E4157" s="28">
        <v>590</v>
      </c>
      <c r="F4157" s="28">
        <v>590</v>
      </c>
      <c r="G4157" s="28">
        <v>17.7</v>
      </c>
      <c r="H4157" s="28">
        <v>1.5</v>
      </c>
      <c r="I4157" s="28">
        <v>2</v>
      </c>
      <c r="J4157" s="29">
        <v>7.8659999999999997E-3</v>
      </c>
      <c r="K4157" s="28">
        <v>1.5</v>
      </c>
      <c r="L4157" s="28">
        <v>2</v>
      </c>
      <c r="M4157" s="29">
        <f t="shared" si="283"/>
        <v>7.8659999999999997E-3</v>
      </c>
      <c r="N4157" s="30">
        <v>8693807228535</v>
      </c>
      <c r="O4157" s="27">
        <v>85</v>
      </c>
      <c r="P4157" s="27">
        <v>8516</v>
      </c>
      <c r="Q4157" s="27" t="s">
        <v>94</v>
      </c>
      <c r="R4157" s="31">
        <f>VLOOKUP(Q4157,[1]Страна!D$1:F$120,2,FALSE)</f>
        <v>0.03</v>
      </c>
      <c r="S4157" s="27" t="s">
        <v>28</v>
      </c>
      <c r="T4157" s="27" t="str">
        <f>VLOOKUP(S4157,[1]Страна!$A$2:$B$246,2,0)</f>
        <v>КИТАЙ</v>
      </c>
      <c r="W4157" s="79"/>
      <c r="X4157" s="80"/>
      <c r="Y4157" s="80"/>
    </row>
    <row r="4158" spans="1:25">
      <c r="A4158" s="25">
        <v>198287</v>
      </c>
      <c r="B4158" s="26" t="s">
        <v>5485</v>
      </c>
      <c r="C4158" s="27">
        <v>1</v>
      </c>
      <c r="D4158" s="27" t="s">
        <v>26</v>
      </c>
      <c r="E4158" s="28">
        <v>587</v>
      </c>
      <c r="F4158" s="28">
        <v>587</v>
      </c>
      <c r="G4158" s="28">
        <v>17.61</v>
      </c>
      <c r="H4158" s="28">
        <v>1.8</v>
      </c>
      <c r="I4158" s="28">
        <v>2</v>
      </c>
      <c r="J4158" s="29">
        <v>7.4999999999999997E-3</v>
      </c>
      <c r="K4158" s="28">
        <v>1.8</v>
      </c>
      <c r="L4158" s="28">
        <v>2</v>
      </c>
      <c r="M4158" s="29">
        <f t="shared" si="283"/>
        <v>7.4999999999999997E-3</v>
      </c>
      <c r="N4158" s="30">
        <v>8693807228542</v>
      </c>
      <c r="O4158" s="27">
        <v>85</v>
      </c>
      <c r="P4158" s="27">
        <v>8516</v>
      </c>
      <c r="Q4158" s="27" t="s">
        <v>94</v>
      </c>
      <c r="R4158" s="31">
        <f>VLOOKUP(Q4158,[1]Страна!D$1:F$120,2,FALSE)</f>
        <v>0.03</v>
      </c>
      <c r="S4158" s="27" t="s">
        <v>28</v>
      </c>
      <c r="T4158" s="27" t="str">
        <f>VLOOKUP(S4158,[1]Страна!$A$2:$B$246,2,0)</f>
        <v>КИТАЙ</v>
      </c>
      <c r="W4158" s="79"/>
      <c r="X4158" s="80"/>
      <c r="Y4158" s="80"/>
    </row>
    <row r="4159" spans="1:25">
      <c r="A4159" s="25">
        <v>212096</v>
      </c>
      <c r="B4159" s="26" t="s">
        <v>5486</v>
      </c>
      <c r="C4159" s="27">
        <v>2</v>
      </c>
      <c r="D4159" s="27" t="s">
        <v>26</v>
      </c>
      <c r="E4159" s="28">
        <v>529</v>
      </c>
      <c r="F4159" s="28">
        <v>1058</v>
      </c>
      <c r="G4159" s="28">
        <v>31.74</v>
      </c>
      <c r="H4159" s="28">
        <v>0.85</v>
      </c>
      <c r="I4159" s="28">
        <v>0.9</v>
      </c>
      <c r="J4159" s="29">
        <v>7.4799999999999997E-3</v>
      </c>
      <c r="K4159" s="28">
        <v>1.7</v>
      </c>
      <c r="L4159" s="28">
        <v>1.8</v>
      </c>
      <c r="M4159" s="29">
        <f t="shared" si="283"/>
        <v>1.4959999999999999E-2</v>
      </c>
      <c r="N4159" s="30">
        <v>8693807228825</v>
      </c>
      <c r="O4159" s="27">
        <v>85</v>
      </c>
      <c r="P4159" s="27">
        <v>8516</v>
      </c>
      <c r="Q4159" s="27" t="s">
        <v>94</v>
      </c>
      <c r="R4159" s="31">
        <f>VLOOKUP(Q4159,[1]Страна!D$1:F$120,2,FALSE)</f>
        <v>0.03</v>
      </c>
      <c r="S4159" s="27" t="s">
        <v>28</v>
      </c>
      <c r="T4159" s="27" t="str">
        <f>VLOOKUP(S4159,[1]Страна!$A$2:$B$246,2,0)</f>
        <v>КИТАЙ</v>
      </c>
      <c r="W4159" s="79"/>
      <c r="X4159" s="80"/>
      <c r="Y4159" s="80"/>
    </row>
    <row r="4160" spans="1:25">
      <c r="A4160" s="25">
        <v>222148</v>
      </c>
      <c r="B4160" s="26" t="s">
        <v>5487</v>
      </c>
      <c r="C4160" s="27">
        <v>1</v>
      </c>
      <c r="D4160" s="27" t="s">
        <v>26</v>
      </c>
      <c r="E4160" s="28">
        <v>553</v>
      </c>
      <c r="F4160" s="28">
        <v>553</v>
      </c>
      <c r="G4160" s="28">
        <v>11.06</v>
      </c>
      <c r="H4160" s="28">
        <v>1.7</v>
      </c>
      <c r="I4160" s="28">
        <v>2</v>
      </c>
      <c r="J4160" s="29">
        <v>7.4000000000000003E-3</v>
      </c>
      <c r="K4160" s="28">
        <v>1.7</v>
      </c>
      <c r="L4160" s="28">
        <v>2</v>
      </c>
      <c r="M4160" s="29">
        <f t="shared" si="283"/>
        <v>7.4000000000000003E-3</v>
      </c>
      <c r="N4160" s="30">
        <v>0</v>
      </c>
      <c r="O4160" s="27">
        <v>85</v>
      </c>
      <c r="P4160" s="27">
        <v>8516</v>
      </c>
      <c r="Q4160" s="27" t="s">
        <v>94</v>
      </c>
      <c r="R4160" s="31">
        <f>VLOOKUP(Q4160,[1]Страна!D$1:F$120,2,FALSE)</f>
        <v>0.03</v>
      </c>
      <c r="S4160" s="27" t="s">
        <v>28</v>
      </c>
      <c r="T4160" s="27" t="str">
        <f>VLOOKUP(S4160,[1]Страна!$A$2:$B$246,2,0)</f>
        <v>КИТАЙ</v>
      </c>
      <c r="W4160" s="79"/>
      <c r="X4160" s="80"/>
      <c r="Y4160" s="80"/>
    </row>
    <row r="4161" spans="1:25" ht="15">
      <c r="A4161" s="41">
        <v>232565</v>
      </c>
      <c r="B4161" s="42" t="s">
        <v>5488</v>
      </c>
      <c r="C4161" s="43">
        <v>1</v>
      </c>
      <c r="D4161" s="44" t="s">
        <v>26</v>
      </c>
      <c r="E4161" s="45">
        <v>706</v>
      </c>
      <c r="F4161" s="45">
        <v>706</v>
      </c>
      <c r="G4161" s="46">
        <v>21.18</v>
      </c>
      <c r="H4161" s="46">
        <v>1</v>
      </c>
      <c r="I4161" s="46">
        <v>1.5</v>
      </c>
      <c r="J4161" s="47">
        <v>9.9439999999999997E-3</v>
      </c>
      <c r="K4161" s="46">
        <v>1</v>
      </c>
      <c r="L4161" s="46">
        <v>1.5</v>
      </c>
      <c r="M4161" s="47">
        <v>9.9439999999999997E-3</v>
      </c>
      <c r="N4161" s="48" t="s">
        <v>5489</v>
      </c>
      <c r="O4161" s="49">
        <v>85</v>
      </c>
      <c r="P4161" s="49">
        <v>8516</v>
      </c>
      <c r="Q4161" s="49" t="s">
        <v>94</v>
      </c>
      <c r="R4161" s="50">
        <v>0.03</v>
      </c>
      <c r="S4161" s="89" t="s">
        <v>28</v>
      </c>
      <c r="T4161" s="27" t="str">
        <f>VLOOKUP(S4161,[1]Страна!$A$2:$B$246,2,0)</f>
        <v>КИТАЙ</v>
      </c>
      <c r="W4161" s="79"/>
      <c r="X4161" s="80"/>
      <c r="Y4161" s="80"/>
    </row>
    <row r="4162" spans="1:25">
      <c r="A4162" s="25">
        <v>36180</v>
      </c>
      <c r="B4162" s="26" t="s">
        <v>5490</v>
      </c>
      <c r="C4162" s="27">
        <v>1</v>
      </c>
      <c r="D4162" s="27" t="s">
        <v>26</v>
      </c>
      <c r="E4162" s="28">
        <v>519</v>
      </c>
      <c r="F4162" s="28">
        <v>519</v>
      </c>
      <c r="G4162" s="28">
        <v>15.57</v>
      </c>
      <c r="H4162" s="28">
        <v>0.6</v>
      </c>
      <c r="I4162" s="28">
        <v>1</v>
      </c>
      <c r="J4162" s="29">
        <v>5.1999999999999998E-3</v>
      </c>
      <c r="K4162" s="28">
        <v>0.6</v>
      </c>
      <c r="L4162" s="28">
        <v>1</v>
      </c>
      <c r="M4162" s="29">
        <f t="shared" ref="M4162:M4173" si="284">C4162*J4162</f>
        <v>5.1999999999999998E-3</v>
      </c>
      <c r="N4162" s="30">
        <v>4895156842958</v>
      </c>
      <c r="O4162" s="27">
        <v>85</v>
      </c>
      <c r="P4162" s="27">
        <v>8516</v>
      </c>
      <c r="Q4162" s="27" t="s">
        <v>94</v>
      </c>
      <c r="R4162" s="31">
        <f>VLOOKUP(Q4162,[1]Страна!D$1:F$120,2,FALSE)</f>
        <v>0.03</v>
      </c>
      <c r="S4162" s="27" t="s">
        <v>28</v>
      </c>
      <c r="T4162" s="27" t="str">
        <f>VLOOKUP(S4162,[1]Страна!$A$2:$B$246,2,0)</f>
        <v>КИТАЙ</v>
      </c>
      <c r="W4162" s="79"/>
      <c r="X4162" s="80"/>
      <c r="Y4162" s="80"/>
    </row>
    <row r="4163" spans="1:25">
      <c r="A4163" s="25">
        <v>6287</v>
      </c>
      <c r="B4163" s="26" t="s">
        <v>5491</v>
      </c>
      <c r="C4163" s="27">
        <v>1</v>
      </c>
      <c r="D4163" s="27" t="s">
        <v>26</v>
      </c>
      <c r="E4163" s="28">
        <v>510</v>
      </c>
      <c r="F4163" s="28">
        <v>510</v>
      </c>
      <c r="G4163" s="28">
        <v>15.299999999999999</v>
      </c>
      <c r="H4163" s="28">
        <v>0.78</v>
      </c>
      <c r="I4163" s="28">
        <v>1</v>
      </c>
      <c r="J4163" s="29">
        <v>2.2499999999999998E-3</v>
      </c>
      <c r="K4163" s="28">
        <v>0.78</v>
      </c>
      <c r="L4163" s="28">
        <v>1</v>
      </c>
      <c r="M4163" s="29">
        <f t="shared" si="284"/>
        <v>2.2499999999999998E-3</v>
      </c>
      <c r="N4163" s="30">
        <v>4897020991885</v>
      </c>
      <c r="O4163" s="27">
        <v>85</v>
      </c>
      <c r="P4163" s="27">
        <v>8516</v>
      </c>
      <c r="Q4163" s="27" t="s">
        <v>94</v>
      </c>
      <c r="R4163" s="31">
        <f>VLOOKUP(Q4163,[1]Страна!D$1:F$120,2,FALSE)</f>
        <v>0.03</v>
      </c>
      <c r="S4163" s="27" t="s">
        <v>28</v>
      </c>
      <c r="T4163" s="27" t="str">
        <f>VLOOKUP(S4163,[1]Страна!$A$2:$B$246,2,0)</f>
        <v>КИТАЙ</v>
      </c>
    </row>
    <row r="4164" spans="1:25">
      <c r="A4164" s="25">
        <v>7984</v>
      </c>
      <c r="B4164" s="26" t="s">
        <v>5492</v>
      </c>
      <c r="C4164" s="27">
        <v>1</v>
      </c>
      <c r="D4164" s="27" t="s">
        <v>26</v>
      </c>
      <c r="E4164" s="28">
        <v>561</v>
      </c>
      <c r="F4164" s="28">
        <v>561</v>
      </c>
      <c r="G4164" s="28">
        <v>16.829999999999998</v>
      </c>
      <c r="H4164" s="28">
        <v>0.8</v>
      </c>
      <c r="I4164" s="28">
        <v>2</v>
      </c>
      <c r="J4164" s="29">
        <v>8.9999999999999993E-3</v>
      </c>
      <c r="K4164" s="28">
        <v>0.8</v>
      </c>
      <c r="L4164" s="28">
        <v>2</v>
      </c>
      <c r="M4164" s="29">
        <f t="shared" si="284"/>
        <v>8.9999999999999993E-3</v>
      </c>
      <c r="N4164" s="30">
        <v>4897020991915</v>
      </c>
      <c r="O4164" s="27">
        <v>85</v>
      </c>
      <c r="P4164" s="27">
        <v>8516</v>
      </c>
      <c r="Q4164" s="27" t="s">
        <v>94</v>
      </c>
      <c r="R4164" s="31">
        <f>VLOOKUP(Q4164,[1]Страна!D$1:F$120,2,FALSE)</f>
        <v>0.03</v>
      </c>
      <c r="S4164" s="27" t="s">
        <v>28</v>
      </c>
      <c r="T4164" s="27" t="str">
        <f>VLOOKUP(S4164,[1]Страна!$A$2:$B$246,2,0)</f>
        <v>КИТАЙ</v>
      </c>
      <c r="W4164" s="79"/>
      <c r="X4164" s="80"/>
      <c r="Y4164" s="80"/>
    </row>
    <row r="4165" spans="1:25">
      <c r="A4165" s="25">
        <v>36168</v>
      </c>
      <c r="B4165" s="26" t="s">
        <v>5493</v>
      </c>
      <c r="C4165" s="27">
        <v>1</v>
      </c>
      <c r="D4165" s="27" t="s">
        <v>26</v>
      </c>
      <c r="E4165" s="28">
        <v>544</v>
      </c>
      <c r="F4165" s="28">
        <v>544</v>
      </c>
      <c r="G4165" s="28">
        <v>16.32</v>
      </c>
      <c r="H4165" s="28">
        <v>0.7</v>
      </c>
      <c r="I4165" s="28">
        <v>0.9</v>
      </c>
      <c r="J4165" s="29">
        <v>3.0000000000000001E-3</v>
      </c>
      <c r="K4165" s="28">
        <v>0.7</v>
      </c>
      <c r="L4165" s="28">
        <v>0.9</v>
      </c>
      <c r="M4165" s="29">
        <f t="shared" si="284"/>
        <v>3.0000000000000001E-3</v>
      </c>
      <c r="N4165" s="30">
        <v>4895156845171</v>
      </c>
      <c r="O4165" s="27">
        <v>85</v>
      </c>
      <c r="P4165" s="27">
        <v>8516</v>
      </c>
      <c r="Q4165" s="27" t="s">
        <v>94</v>
      </c>
      <c r="R4165" s="31">
        <f>VLOOKUP(Q4165,[1]Страна!D$1:F$120,2,FALSE)</f>
        <v>0.03</v>
      </c>
      <c r="S4165" s="27" t="s">
        <v>28</v>
      </c>
      <c r="T4165" s="27" t="str">
        <f>VLOOKUP(S4165,[1]Страна!$A$2:$B$246,2,0)</f>
        <v>КИТАЙ</v>
      </c>
      <c r="W4165" s="79"/>
      <c r="X4165" s="80"/>
      <c r="Y4165" s="80"/>
    </row>
    <row r="4166" spans="1:25">
      <c r="A4166" s="25">
        <v>30203</v>
      </c>
      <c r="B4166" s="26" t="s">
        <v>5494</v>
      </c>
      <c r="C4166" s="27">
        <v>1</v>
      </c>
      <c r="D4166" s="27" t="s">
        <v>26</v>
      </c>
      <c r="E4166" s="28">
        <v>748</v>
      </c>
      <c r="F4166" s="28">
        <v>748</v>
      </c>
      <c r="G4166" s="28">
        <v>22.439999999999998</v>
      </c>
      <c r="H4166" s="28">
        <v>1</v>
      </c>
      <c r="I4166" s="28">
        <v>1.8</v>
      </c>
      <c r="J4166" s="29">
        <v>6.3579999999999999E-3</v>
      </c>
      <c r="K4166" s="28">
        <v>1.8</v>
      </c>
      <c r="L4166" s="28">
        <v>1</v>
      </c>
      <c r="M4166" s="29">
        <f t="shared" si="284"/>
        <v>6.3579999999999999E-3</v>
      </c>
      <c r="N4166" s="30">
        <v>4895156874065</v>
      </c>
      <c r="O4166" s="27">
        <v>85</v>
      </c>
      <c r="P4166" s="27">
        <v>8516</v>
      </c>
      <c r="Q4166" s="27" t="s">
        <v>94</v>
      </c>
      <c r="R4166" s="31">
        <f>VLOOKUP(Q4166,[1]Страна!D$1:F$120,2,FALSE)</f>
        <v>0.03</v>
      </c>
      <c r="S4166" s="27" t="s">
        <v>28</v>
      </c>
      <c r="T4166" s="27" t="str">
        <f>VLOOKUP(S4166,[1]Страна!$A$2:$B$246,2,0)</f>
        <v>КИТАЙ</v>
      </c>
      <c r="W4166" s="79"/>
      <c r="X4166" s="80"/>
      <c r="Y4166" s="80"/>
    </row>
    <row r="4167" spans="1:25">
      <c r="A4167" s="25">
        <v>74098</v>
      </c>
      <c r="B4167" s="26" t="s">
        <v>5495</v>
      </c>
      <c r="C4167" s="27">
        <v>1</v>
      </c>
      <c r="D4167" s="27" t="s">
        <v>26</v>
      </c>
      <c r="E4167" s="28">
        <v>726</v>
      </c>
      <c r="F4167" s="28">
        <v>726</v>
      </c>
      <c r="G4167" s="28">
        <v>21.779999999999998</v>
      </c>
      <c r="H4167" s="28">
        <v>0.78</v>
      </c>
      <c r="I4167" s="28">
        <v>1.3</v>
      </c>
      <c r="J4167" s="29">
        <v>8.0960000000000008E-3</v>
      </c>
      <c r="K4167" s="28">
        <v>0.78</v>
      </c>
      <c r="L4167" s="28">
        <v>1.3</v>
      </c>
      <c r="M4167" s="29">
        <f t="shared" si="284"/>
        <v>8.0960000000000008E-3</v>
      </c>
      <c r="N4167" s="30">
        <v>4895156876434</v>
      </c>
      <c r="O4167" s="27">
        <v>85</v>
      </c>
      <c r="P4167" s="27">
        <v>8516</v>
      </c>
      <c r="Q4167" s="27" t="s">
        <v>94</v>
      </c>
      <c r="R4167" s="31">
        <f>VLOOKUP(Q4167,[1]Страна!D$1:F$120,2,FALSE)</f>
        <v>0.03</v>
      </c>
      <c r="S4167" s="27" t="s">
        <v>28</v>
      </c>
      <c r="T4167" s="27" t="str">
        <f>VLOOKUP(S4167,[1]Страна!$A$2:$B$246,2,0)</f>
        <v>КИТАЙ</v>
      </c>
      <c r="W4167" s="79"/>
      <c r="X4167" s="80"/>
      <c r="Y4167" s="80"/>
    </row>
    <row r="4168" spans="1:25">
      <c r="A4168" s="25">
        <v>32434</v>
      </c>
      <c r="B4168" s="26" t="s">
        <v>5496</v>
      </c>
      <c r="C4168" s="27">
        <v>1</v>
      </c>
      <c r="D4168" s="27" t="s">
        <v>26</v>
      </c>
      <c r="E4168" s="28">
        <v>723</v>
      </c>
      <c r="F4168" s="28">
        <v>723</v>
      </c>
      <c r="G4168" s="28">
        <v>21.689999999999998</v>
      </c>
      <c r="H4168" s="28">
        <v>0.78</v>
      </c>
      <c r="I4168" s="28">
        <v>1.3</v>
      </c>
      <c r="J4168" s="29">
        <v>8.6020000000000003E-3</v>
      </c>
      <c r="K4168" s="28">
        <v>0.78</v>
      </c>
      <c r="L4168" s="28">
        <v>1.3</v>
      </c>
      <c r="M4168" s="29">
        <f t="shared" si="284"/>
        <v>8.6020000000000003E-3</v>
      </c>
      <c r="N4168" s="30">
        <v>4895156876403</v>
      </c>
      <c r="O4168" s="27">
        <v>85</v>
      </c>
      <c r="P4168" s="27">
        <v>8516</v>
      </c>
      <c r="Q4168" s="27" t="s">
        <v>94</v>
      </c>
      <c r="R4168" s="31">
        <f>VLOOKUP(Q4168,[1]Страна!D$1:F$120,2,FALSE)</f>
        <v>0.03</v>
      </c>
      <c r="S4168" s="27" t="s">
        <v>28</v>
      </c>
      <c r="T4168" s="27" t="str">
        <f>VLOOKUP(S4168,[1]Страна!$A$2:$B$246,2,0)</f>
        <v>КИТАЙ</v>
      </c>
      <c r="W4168" s="79"/>
      <c r="X4168" s="80"/>
      <c r="Y4168" s="80"/>
    </row>
    <row r="4169" spans="1:25">
      <c r="A4169" s="25">
        <v>51627</v>
      </c>
      <c r="B4169" s="26" t="s">
        <v>5497</v>
      </c>
      <c r="C4169" s="27">
        <v>1</v>
      </c>
      <c r="D4169" s="27" t="s">
        <v>26</v>
      </c>
      <c r="E4169" s="28">
        <v>706</v>
      </c>
      <c r="F4169" s="28">
        <v>706</v>
      </c>
      <c r="G4169" s="28">
        <v>21.18</v>
      </c>
      <c r="H4169" s="28">
        <v>0.78</v>
      </c>
      <c r="I4169" s="28">
        <v>1.3</v>
      </c>
      <c r="J4169" s="29">
        <v>8.0960000000000008E-3</v>
      </c>
      <c r="K4169" s="28">
        <v>0.78</v>
      </c>
      <c r="L4169" s="28">
        <v>1.3</v>
      </c>
      <c r="M4169" s="29">
        <f t="shared" si="284"/>
        <v>8.0960000000000008E-3</v>
      </c>
      <c r="N4169" s="30">
        <v>4895156876427</v>
      </c>
      <c r="O4169" s="27">
        <v>85</v>
      </c>
      <c r="P4169" s="27">
        <v>8516</v>
      </c>
      <c r="Q4169" s="27" t="s">
        <v>94</v>
      </c>
      <c r="R4169" s="31">
        <f>VLOOKUP(Q4169,[1]Страна!D$1:F$120,2,FALSE)</f>
        <v>0.03</v>
      </c>
      <c r="S4169" s="27" t="s">
        <v>28</v>
      </c>
      <c r="T4169" s="27" t="str">
        <f>VLOOKUP(S4169,[1]Страна!$A$2:$B$246,2,0)</f>
        <v>КИТАЙ</v>
      </c>
      <c r="W4169" s="79"/>
      <c r="X4169" s="80"/>
      <c r="Y4169" s="80"/>
    </row>
    <row r="4170" spans="1:25">
      <c r="A4170" s="25">
        <v>184719</v>
      </c>
      <c r="B4170" s="26" t="s">
        <v>5498</v>
      </c>
      <c r="C4170" s="27">
        <v>1</v>
      </c>
      <c r="D4170" s="27" t="s">
        <v>26</v>
      </c>
      <c r="E4170" s="28">
        <v>706</v>
      </c>
      <c r="F4170" s="28">
        <v>706</v>
      </c>
      <c r="G4170" s="28">
        <v>21.18</v>
      </c>
      <c r="H4170" s="28">
        <v>0.8</v>
      </c>
      <c r="I4170" s="28">
        <v>1</v>
      </c>
      <c r="J4170" s="29">
        <v>8.0960000000000008E-3</v>
      </c>
      <c r="K4170" s="28">
        <v>0.8</v>
      </c>
      <c r="L4170" s="28">
        <v>1</v>
      </c>
      <c r="M4170" s="29">
        <f t="shared" si="284"/>
        <v>8.0960000000000008E-3</v>
      </c>
      <c r="N4170" s="30">
        <v>4895156876465</v>
      </c>
      <c r="O4170" s="27">
        <v>85</v>
      </c>
      <c r="P4170" s="27">
        <v>8516</v>
      </c>
      <c r="Q4170" s="27" t="s">
        <v>94</v>
      </c>
      <c r="R4170" s="31">
        <f>VLOOKUP(Q4170,[1]Страна!D$1:F$120,2,FALSE)</f>
        <v>0.03</v>
      </c>
      <c r="S4170" s="27" t="s">
        <v>28</v>
      </c>
      <c r="T4170" s="27" t="str">
        <f>VLOOKUP(S4170,[1]Страна!$A$2:$B$246,2,0)</f>
        <v>КИТАЙ</v>
      </c>
      <c r="W4170" s="79"/>
      <c r="X4170" s="80"/>
      <c r="Y4170" s="80"/>
    </row>
    <row r="4171" spans="1:25">
      <c r="A4171" s="25">
        <v>33140</v>
      </c>
      <c r="B4171" s="26" t="s">
        <v>5499</v>
      </c>
      <c r="C4171" s="27">
        <v>1</v>
      </c>
      <c r="D4171" s="27" t="s">
        <v>26</v>
      </c>
      <c r="E4171" s="28">
        <v>697</v>
      </c>
      <c r="F4171" s="28">
        <v>697</v>
      </c>
      <c r="G4171" s="28">
        <v>20.91</v>
      </c>
      <c r="H4171" s="28">
        <v>0.3</v>
      </c>
      <c r="I4171" s="28">
        <v>0.5</v>
      </c>
      <c r="J4171" s="29">
        <v>8.5310000000000004E-3</v>
      </c>
      <c r="K4171" s="28">
        <v>0.3</v>
      </c>
      <c r="L4171" s="28">
        <v>0.5</v>
      </c>
      <c r="M4171" s="29">
        <f t="shared" si="284"/>
        <v>8.5310000000000004E-3</v>
      </c>
      <c r="N4171" s="30">
        <v>4895156826767</v>
      </c>
      <c r="O4171" s="27">
        <v>85</v>
      </c>
      <c r="P4171" s="27">
        <v>8516</v>
      </c>
      <c r="Q4171" s="27" t="s">
        <v>94</v>
      </c>
      <c r="R4171" s="31">
        <f>VLOOKUP(Q4171,[1]Страна!D$1:F$120,2,FALSE)</f>
        <v>0.03</v>
      </c>
      <c r="S4171" s="27" t="s">
        <v>28</v>
      </c>
      <c r="T4171" s="27" t="str">
        <f>VLOOKUP(S4171,[1]Страна!$A$2:$B$246,2,0)</f>
        <v>КИТАЙ</v>
      </c>
      <c r="W4171" s="79"/>
      <c r="X4171" s="80"/>
      <c r="Y4171" s="80"/>
    </row>
    <row r="4172" spans="1:25">
      <c r="A4172" s="25">
        <v>53143</v>
      </c>
      <c r="B4172" s="26" t="s">
        <v>5500</v>
      </c>
      <c r="C4172" s="27">
        <v>1</v>
      </c>
      <c r="D4172" s="27" t="s">
        <v>26</v>
      </c>
      <c r="E4172" s="28">
        <v>857</v>
      </c>
      <c r="F4172" s="28">
        <v>857</v>
      </c>
      <c r="G4172" s="28">
        <v>25.709999999999997</v>
      </c>
      <c r="H4172" s="28">
        <v>0.83599999999999997</v>
      </c>
      <c r="I4172" s="28">
        <v>1.3</v>
      </c>
      <c r="J4172" s="29">
        <v>7.2960000000000004E-3</v>
      </c>
      <c r="K4172" s="28">
        <v>0.83599999999999997</v>
      </c>
      <c r="L4172" s="28">
        <v>1.3</v>
      </c>
      <c r="M4172" s="29">
        <f t="shared" si="284"/>
        <v>7.2960000000000004E-3</v>
      </c>
      <c r="N4172" s="30">
        <v>4895156860051</v>
      </c>
      <c r="O4172" s="27">
        <v>85</v>
      </c>
      <c r="P4172" s="27">
        <v>8516</v>
      </c>
      <c r="Q4172" s="27" t="s">
        <v>94</v>
      </c>
      <c r="R4172" s="31">
        <f>VLOOKUP(Q4172,[1]Страна!D$1:F$120,2,FALSE)</f>
        <v>0.03</v>
      </c>
      <c r="S4172" s="27" t="s">
        <v>28</v>
      </c>
      <c r="T4172" s="27" t="str">
        <f>VLOOKUP(S4172,[1]Страна!$A$2:$B$246,2,0)</f>
        <v>КИТАЙ</v>
      </c>
      <c r="W4172" s="79"/>
      <c r="X4172" s="80"/>
      <c r="Y4172" s="80"/>
    </row>
    <row r="4173" spans="1:25">
      <c r="A4173" s="25">
        <v>53142</v>
      </c>
      <c r="B4173" s="26" t="s">
        <v>5501</v>
      </c>
      <c r="C4173" s="27">
        <v>1</v>
      </c>
      <c r="D4173" s="27" t="s">
        <v>26</v>
      </c>
      <c r="E4173" s="28">
        <v>759</v>
      </c>
      <c r="F4173" s="28">
        <v>759</v>
      </c>
      <c r="G4173" s="28">
        <v>22.77</v>
      </c>
      <c r="H4173" s="28">
        <v>0.83599999999999997</v>
      </c>
      <c r="I4173" s="28">
        <v>1.3</v>
      </c>
      <c r="J4173" s="29">
        <v>7.4999999999999997E-3</v>
      </c>
      <c r="K4173" s="28">
        <v>0.83599999999999997</v>
      </c>
      <c r="L4173" s="28">
        <v>1.3</v>
      </c>
      <c r="M4173" s="29">
        <f t="shared" si="284"/>
        <v>7.4999999999999997E-3</v>
      </c>
      <c r="N4173" s="30">
        <v>4895156859390</v>
      </c>
      <c r="O4173" s="27">
        <v>85</v>
      </c>
      <c r="P4173" s="27">
        <v>8516</v>
      </c>
      <c r="Q4173" s="27" t="s">
        <v>94</v>
      </c>
      <c r="R4173" s="31">
        <f>VLOOKUP(Q4173,[1]Страна!D$1:F$120,2,FALSE)</f>
        <v>0.03</v>
      </c>
      <c r="S4173" s="27" t="s">
        <v>28</v>
      </c>
      <c r="T4173" s="27" t="str">
        <f>VLOOKUP(S4173,[1]Страна!$A$2:$B$246,2,0)</f>
        <v>КИТАЙ</v>
      </c>
      <c r="W4173" s="79"/>
      <c r="X4173" s="80"/>
      <c r="Y4173" s="80"/>
    </row>
    <row r="4174" spans="1:25">
      <c r="A4174" s="25">
        <v>235743</v>
      </c>
      <c r="B4174" s="26" t="s">
        <v>5502</v>
      </c>
      <c r="C4174" s="27">
        <v>1</v>
      </c>
      <c r="D4174" s="27" t="s">
        <v>26</v>
      </c>
      <c r="E4174" s="28">
        <v>565</v>
      </c>
      <c r="F4174" s="28">
        <v>565</v>
      </c>
      <c r="G4174" s="28">
        <v>16.95</v>
      </c>
      <c r="H4174" s="28">
        <v>1.2</v>
      </c>
      <c r="I4174" s="28">
        <v>2</v>
      </c>
      <c r="J4174" s="29">
        <v>8.7539999999999996E-3</v>
      </c>
      <c r="K4174" s="28">
        <v>1.2</v>
      </c>
      <c r="L4174" s="28">
        <v>2</v>
      </c>
      <c r="M4174" s="29">
        <v>8.7539999999999996E-3</v>
      </c>
      <c r="N4174" s="30" t="s">
        <v>5503</v>
      </c>
      <c r="O4174" s="27">
        <v>85</v>
      </c>
      <c r="P4174" s="27">
        <v>8516</v>
      </c>
      <c r="Q4174" s="27" t="s">
        <v>94</v>
      </c>
      <c r="R4174" s="31">
        <v>0.03</v>
      </c>
      <c r="S4174" s="27" t="s">
        <v>28</v>
      </c>
      <c r="T4174" s="27" t="str">
        <f>VLOOKUP(S4174,[1]Страна!$A$2:$B$246,2,0)</f>
        <v>КИТАЙ</v>
      </c>
      <c r="W4174" s="79"/>
      <c r="X4174" s="80"/>
      <c r="Y4174" s="80"/>
    </row>
    <row r="4175" spans="1:25">
      <c r="A4175" s="25">
        <v>38332</v>
      </c>
      <c r="B4175" s="26" t="s">
        <v>5504</v>
      </c>
      <c r="C4175" s="27">
        <v>1</v>
      </c>
      <c r="D4175" s="27" t="s">
        <v>26</v>
      </c>
      <c r="E4175" s="28">
        <v>750</v>
      </c>
      <c r="F4175" s="28">
        <v>750</v>
      </c>
      <c r="G4175" s="28">
        <v>22.5</v>
      </c>
      <c r="H4175" s="28">
        <v>0.82</v>
      </c>
      <c r="I4175" s="28">
        <v>1.3</v>
      </c>
      <c r="J4175" s="29">
        <v>4.4999999999999997E-3</v>
      </c>
      <c r="K4175" s="28">
        <v>0.82</v>
      </c>
      <c r="L4175" s="28">
        <v>1.3</v>
      </c>
      <c r="M4175" s="29">
        <f t="shared" ref="M4175:M4186" si="285">C4175*J4175</f>
        <v>4.4999999999999997E-3</v>
      </c>
      <c r="N4175" s="30">
        <v>4895156845669</v>
      </c>
      <c r="O4175" s="27">
        <v>85</v>
      </c>
      <c r="P4175" s="27">
        <v>8516</v>
      </c>
      <c r="Q4175" s="27" t="s">
        <v>94</v>
      </c>
      <c r="R4175" s="31">
        <f>VLOOKUP(Q4175,[1]Страна!D$1:F$120,2,FALSE)</f>
        <v>0.03</v>
      </c>
      <c r="S4175" s="27" t="s">
        <v>28</v>
      </c>
      <c r="T4175" s="27" t="str">
        <f>VLOOKUP(S4175,[1]Страна!$A$2:$B$246,2,0)</f>
        <v>КИТАЙ</v>
      </c>
      <c r="W4175" s="79"/>
      <c r="X4175" s="80"/>
      <c r="Y4175" s="80"/>
    </row>
    <row r="4176" spans="1:25">
      <c r="A4176" s="25">
        <v>1097</v>
      </c>
      <c r="B4176" s="26" t="s">
        <v>5505</v>
      </c>
      <c r="C4176" s="27">
        <v>1</v>
      </c>
      <c r="D4176" s="27" t="s">
        <v>26</v>
      </c>
      <c r="E4176" s="28">
        <v>765</v>
      </c>
      <c r="F4176" s="28">
        <v>765</v>
      </c>
      <c r="G4176" s="28">
        <v>22.95</v>
      </c>
      <c r="H4176" s="28">
        <v>0.81699999999999995</v>
      </c>
      <c r="I4176" s="28">
        <v>1.3</v>
      </c>
      <c r="J4176" s="29">
        <v>8.2799999999999992E-3</v>
      </c>
      <c r="K4176" s="28">
        <v>0.81699999999999995</v>
      </c>
      <c r="L4176" s="28">
        <v>1.3</v>
      </c>
      <c r="M4176" s="29">
        <f t="shared" si="285"/>
        <v>8.2799999999999992E-3</v>
      </c>
      <c r="N4176" s="30">
        <v>4897020992172</v>
      </c>
      <c r="O4176" s="27">
        <v>85</v>
      </c>
      <c r="P4176" s="27">
        <v>8516</v>
      </c>
      <c r="Q4176" s="27" t="s">
        <v>94</v>
      </c>
      <c r="R4176" s="31">
        <f>VLOOKUP(Q4176,[1]Страна!D$1:F$120,2,FALSE)</f>
        <v>0.03</v>
      </c>
      <c r="S4176" s="27" t="s">
        <v>28</v>
      </c>
      <c r="T4176" s="27" t="str">
        <f>VLOOKUP(S4176,[1]Страна!$A$2:$B$246,2,0)</f>
        <v>КИТАЙ</v>
      </c>
    </row>
    <row r="4177" spans="1:25">
      <c r="A4177" s="25">
        <v>36779</v>
      </c>
      <c r="B4177" s="26" t="s">
        <v>5506</v>
      </c>
      <c r="C4177" s="27">
        <v>1</v>
      </c>
      <c r="D4177" s="27" t="s">
        <v>26</v>
      </c>
      <c r="E4177" s="28">
        <v>731</v>
      </c>
      <c r="F4177" s="28">
        <v>731</v>
      </c>
      <c r="G4177" s="28">
        <v>21.93</v>
      </c>
      <c r="H4177" s="28">
        <v>0.9</v>
      </c>
      <c r="I4177" s="28">
        <v>1</v>
      </c>
      <c r="J4177" s="29">
        <v>7.1399999999999996E-3</v>
      </c>
      <c r="K4177" s="28">
        <v>0.9</v>
      </c>
      <c r="L4177" s="28">
        <v>1</v>
      </c>
      <c r="M4177" s="29">
        <f t="shared" si="285"/>
        <v>7.1399999999999996E-3</v>
      </c>
      <c r="N4177" s="30">
        <v>4895156842972</v>
      </c>
      <c r="O4177" s="27">
        <v>85</v>
      </c>
      <c r="P4177" s="27">
        <v>8516</v>
      </c>
      <c r="Q4177" s="27" t="s">
        <v>94</v>
      </c>
      <c r="R4177" s="31">
        <f>VLOOKUP(Q4177,[1]Страна!D$1:F$120,2,FALSE)</f>
        <v>0.03</v>
      </c>
      <c r="S4177" s="27" t="s">
        <v>28</v>
      </c>
      <c r="T4177" s="27" t="str">
        <f>VLOOKUP(S4177,[1]Страна!$A$2:$B$246,2,0)</f>
        <v>КИТАЙ</v>
      </c>
      <c r="W4177" s="79"/>
      <c r="X4177" s="80"/>
      <c r="Y4177" s="80"/>
    </row>
    <row r="4178" spans="1:25">
      <c r="A4178" s="25">
        <v>208369</v>
      </c>
      <c r="B4178" s="26" t="s">
        <v>5507</v>
      </c>
      <c r="C4178" s="27">
        <v>20</v>
      </c>
      <c r="D4178" s="27" t="s">
        <v>26</v>
      </c>
      <c r="E4178" s="28">
        <v>679</v>
      </c>
      <c r="F4178" s="28">
        <v>13580</v>
      </c>
      <c r="G4178" s="28">
        <v>407.4</v>
      </c>
      <c r="H4178" s="28">
        <v>1.8</v>
      </c>
      <c r="I4178" s="28">
        <v>2</v>
      </c>
      <c r="J4178" s="29">
        <v>0.01</v>
      </c>
      <c r="K4178" s="28">
        <v>36</v>
      </c>
      <c r="L4178" s="28">
        <v>40</v>
      </c>
      <c r="M4178" s="29">
        <f t="shared" si="285"/>
        <v>0.2</v>
      </c>
      <c r="N4178" s="30">
        <v>4895156875796</v>
      </c>
      <c r="O4178" s="27">
        <v>85</v>
      </c>
      <c r="P4178" s="27">
        <v>8516</v>
      </c>
      <c r="Q4178" s="27" t="s">
        <v>94</v>
      </c>
      <c r="R4178" s="31">
        <f>VLOOKUP(Q4178,[1]Страна!D$1:F$120,2,FALSE)</f>
        <v>0.03</v>
      </c>
      <c r="S4178" s="27" t="s">
        <v>28</v>
      </c>
      <c r="T4178" s="27" t="str">
        <f>VLOOKUP(S4178,[1]Страна!$A$2:$B$246,2,0)</f>
        <v>КИТАЙ</v>
      </c>
      <c r="W4178" s="79"/>
      <c r="X4178" s="80"/>
      <c r="Y4178" s="80"/>
    </row>
    <row r="4179" spans="1:25">
      <c r="A4179" s="25">
        <v>208370</v>
      </c>
      <c r="B4179" s="26" t="s">
        <v>5508</v>
      </c>
      <c r="C4179" s="27">
        <v>1</v>
      </c>
      <c r="D4179" s="27" t="s">
        <v>26</v>
      </c>
      <c r="E4179" s="28">
        <v>738</v>
      </c>
      <c r="F4179" s="28">
        <v>738</v>
      </c>
      <c r="G4179" s="28">
        <v>22.14</v>
      </c>
      <c r="H4179" s="28">
        <v>1.8</v>
      </c>
      <c r="I4179" s="28">
        <v>2</v>
      </c>
      <c r="J4179" s="29">
        <v>8.6630000000000006E-3</v>
      </c>
      <c r="K4179" s="28">
        <v>1.8</v>
      </c>
      <c r="L4179" s="28">
        <v>2</v>
      </c>
      <c r="M4179" s="29">
        <f t="shared" si="285"/>
        <v>8.6630000000000006E-3</v>
      </c>
      <c r="N4179" s="30">
        <v>4895156875734</v>
      </c>
      <c r="O4179" s="27">
        <v>85</v>
      </c>
      <c r="P4179" s="27">
        <v>8516</v>
      </c>
      <c r="Q4179" s="27" t="s">
        <v>94</v>
      </c>
      <c r="R4179" s="31">
        <f>VLOOKUP(Q4179,[1]Страна!D$1:F$120,2,FALSE)</f>
        <v>0.03</v>
      </c>
      <c r="S4179" s="27" t="s">
        <v>28</v>
      </c>
      <c r="T4179" s="27" t="str">
        <f>VLOOKUP(S4179,[1]Страна!$A$2:$B$246,2,0)</f>
        <v>КИТАЙ</v>
      </c>
      <c r="W4179" s="79"/>
      <c r="X4179" s="80"/>
      <c r="Y4179" s="80"/>
    </row>
    <row r="4180" spans="1:25">
      <c r="A4180" s="25">
        <v>206517</v>
      </c>
      <c r="B4180" s="26" t="s">
        <v>5509</v>
      </c>
      <c r="C4180" s="27">
        <v>1</v>
      </c>
      <c r="D4180" s="27" t="s">
        <v>26</v>
      </c>
      <c r="E4180" s="28">
        <v>646</v>
      </c>
      <c r="F4180" s="28">
        <v>646</v>
      </c>
      <c r="G4180" s="28">
        <v>32.300000000000004</v>
      </c>
      <c r="H4180" s="28">
        <v>1.3</v>
      </c>
      <c r="I4180" s="28">
        <v>1.5</v>
      </c>
      <c r="J4180" s="29">
        <v>6.0000000000000001E-3</v>
      </c>
      <c r="K4180" s="28">
        <v>1.3</v>
      </c>
      <c r="L4180" s="28">
        <v>1.5</v>
      </c>
      <c r="M4180" s="29">
        <f t="shared" si="285"/>
        <v>6.0000000000000001E-3</v>
      </c>
      <c r="N4180" s="30">
        <v>4895156875772</v>
      </c>
      <c r="O4180" s="27">
        <v>84</v>
      </c>
      <c r="P4180" s="27">
        <v>8418</v>
      </c>
      <c r="Q4180" s="27" t="s">
        <v>94</v>
      </c>
      <c r="R4180" s="31">
        <f>VLOOKUP(Q4180,[1]Страна!D$1:F$120,2,FALSE)</f>
        <v>0.03</v>
      </c>
      <c r="S4180" s="27" t="s">
        <v>28</v>
      </c>
      <c r="T4180" s="27" t="str">
        <f>VLOOKUP(S4180,[1]Страна!$A$2:$B$246,2,0)</f>
        <v>КИТАЙ</v>
      </c>
      <c r="W4180" s="79"/>
      <c r="X4180" s="80"/>
      <c r="Y4180" s="80"/>
    </row>
    <row r="4181" spans="1:25">
      <c r="A4181" s="25">
        <v>206516</v>
      </c>
      <c r="B4181" s="26" t="s">
        <v>5510</v>
      </c>
      <c r="C4181" s="27">
        <v>1</v>
      </c>
      <c r="D4181" s="27" t="s">
        <v>26</v>
      </c>
      <c r="E4181" s="28">
        <v>621</v>
      </c>
      <c r="F4181" s="28">
        <v>621</v>
      </c>
      <c r="G4181" s="28">
        <v>18.63</v>
      </c>
      <c r="H4181" s="28">
        <v>1.3</v>
      </c>
      <c r="I4181" s="28">
        <v>1.5</v>
      </c>
      <c r="J4181" s="29">
        <v>7.9699999999999997E-3</v>
      </c>
      <c r="K4181" s="28">
        <v>1.3</v>
      </c>
      <c r="L4181" s="28">
        <v>1.5</v>
      </c>
      <c r="M4181" s="29">
        <f t="shared" si="285"/>
        <v>7.9699999999999997E-3</v>
      </c>
      <c r="N4181" s="30">
        <v>4895156875710</v>
      </c>
      <c r="O4181" s="27">
        <v>85</v>
      </c>
      <c r="P4181" s="27">
        <v>8516</v>
      </c>
      <c r="Q4181" s="27" t="s">
        <v>94</v>
      </c>
      <c r="R4181" s="31">
        <f>VLOOKUP(Q4181,[1]Страна!D$1:F$120,2,FALSE)</f>
        <v>0.03</v>
      </c>
      <c r="S4181" s="27" t="s">
        <v>28</v>
      </c>
      <c r="T4181" s="27" t="str">
        <f>VLOOKUP(S4181,[1]Страна!$A$2:$B$246,2,0)</f>
        <v>КИТАЙ</v>
      </c>
      <c r="W4181" s="79"/>
      <c r="X4181" s="80"/>
      <c r="Y4181" s="80"/>
    </row>
    <row r="4182" spans="1:25">
      <c r="A4182" s="25">
        <v>25435</v>
      </c>
      <c r="B4182" s="26" t="s">
        <v>5511</v>
      </c>
      <c r="C4182" s="27">
        <v>10</v>
      </c>
      <c r="D4182" s="27" t="s">
        <v>26</v>
      </c>
      <c r="E4182" s="28">
        <v>1148</v>
      </c>
      <c r="F4182" s="28">
        <v>11480</v>
      </c>
      <c r="G4182" s="28">
        <v>344.4</v>
      </c>
      <c r="H4182" s="28">
        <v>1.1000000000000001</v>
      </c>
      <c r="I4182" s="28">
        <v>2</v>
      </c>
      <c r="J4182" s="29">
        <v>1.222E-2</v>
      </c>
      <c r="K4182" s="28">
        <v>11</v>
      </c>
      <c r="L4182" s="28">
        <v>20</v>
      </c>
      <c r="M4182" s="29">
        <f t="shared" si="285"/>
        <v>0.1222</v>
      </c>
      <c r="N4182" s="30">
        <v>4897020996897</v>
      </c>
      <c r="O4182" s="27">
        <v>85</v>
      </c>
      <c r="P4182" s="27">
        <v>8516</v>
      </c>
      <c r="Q4182" s="27" t="s">
        <v>94</v>
      </c>
      <c r="R4182" s="31">
        <f>VLOOKUP(Q4182,[1]Страна!D$1:F$120,2,FALSE)</f>
        <v>0.03</v>
      </c>
      <c r="S4182" s="27" t="s">
        <v>28</v>
      </c>
      <c r="T4182" s="27" t="str">
        <f>VLOOKUP(S4182,[1]Страна!$A$2:$B$246,2,0)</f>
        <v>КИТАЙ</v>
      </c>
      <c r="W4182" s="79"/>
      <c r="X4182" s="80"/>
      <c r="Y4182" s="80"/>
    </row>
    <row r="4183" spans="1:25">
      <c r="A4183" s="25">
        <v>205037</v>
      </c>
      <c r="B4183" s="26" t="s">
        <v>5512</v>
      </c>
      <c r="C4183" s="27">
        <v>2</v>
      </c>
      <c r="D4183" s="27" t="s">
        <v>26</v>
      </c>
      <c r="E4183" s="28">
        <v>850</v>
      </c>
      <c r="F4183" s="28">
        <v>1700</v>
      </c>
      <c r="G4183" s="28">
        <v>51</v>
      </c>
      <c r="H4183" s="28">
        <v>1.7</v>
      </c>
      <c r="I4183" s="28">
        <v>2</v>
      </c>
      <c r="J4183" s="29">
        <v>7.4970000000000002E-3</v>
      </c>
      <c r="K4183" s="28">
        <v>3.4</v>
      </c>
      <c r="L4183" s="28">
        <v>4</v>
      </c>
      <c r="M4183" s="29">
        <f t="shared" si="285"/>
        <v>1.4994E-2</v>
      </c>
      <c r="N4183" s="30">
        <v>4895156870081</v>
      </c>
      <c r="O4183" s="27">
        <v>85</v>
      </c>
      <c r="P4183" s="27">
        <v>8516</v>
      </c>
      <c r="Q4183" s="27" t="s">
        <v>94</v>
      </c>
      <c r="R4183" s="31">
        <f>VLOOKUP(Q4183,[1]Страна!D$1:F$120,2,FALSE)</f>
        <v>0.03</v>
      </c>
      <c r="S4183" s="27" t="s">
        <v>28</v>
      </c>
      <c r="T4183" s="27" t="str">
        <f>VLOOKUP(S4183,[1]Страна!$A$2:$B$246,2,0)</f>
        <v>КИТАЙ</v>
      </c>
      <c r="W4183" s="79"/>
      <c r="X4183" s="80"/>
      <c r="Y4183" s="80"/>
    </row>
    <row r="4184" spans="1:25">
      <c r="A4184" s="25">
        <v>52456</v>
      </c>
      <c r="B4184" s="26" t="s">
        <v>5513</v>
      </c>
      <c r="C4184" s="27">
        <v>2</v>
      </c>
      <c r="D4184" s="27" t="s">
        <v>26</v>
      </c>
      <c r="E4184" s="28">
        <v>757</v>
      </c>
      <c r="F4184" s="28">
        <v>1514</v>
      </c>
      <c r="G4184" s="28">
        <v>45.42</v>
      </c>
      <c r="H4184" s="28">
        <v>0.83</v>
      </c>
      <c r="I4184" s="28">
        <v>1.3</v>
      </c>
      <c r="J4184" s="29">
        <v>1.26E-2</v>
      </c>
      <c r="K4184" s="28">
        <v>1.66</v>
      </c>
      <c r="L4184" s="28">
        <v>2.6</v>
      </c>
      <c r="M4184" s="29">
        <f t="shared" si="285"/>
        <v>2.52E-2</v>
      </c>
      <c r="N4184" s="30">
        <v>4895156859451</v>
      </c>
      <c r="O4184" s="27">
        <v>85</v>
      </c>
      <c r="P4184" s="27">
        <v>8516</v>
      </c>
      <c r="Q4184" s="27" t="s">
        <v>94</v>
      </c>
      <c r="R4184" s="31">
        <f>VLOOKUP(Q4184,[1]Страна!D$1:F$120,2,FALSE)</f>
        <v>0.03</v>
      </c>
      <c r="S4184" s="27" t="s">
        <v>28</v>
      </c>
      <c r="T4184" s="27" t="str">
        <f>VLOOKUP(S4184,[1]Страна!$A$2:$B$246,2,0)</f>
        <v>КИТАЙ</v>
      </c>
      <c r="W4184" s="79"/>
      <c r="X4184" s="80"/>
      <c r="Y4184" s="80"/>
    </row>
    <row r="4185" spans="1:25">
      <c r="A4185" s="25">
        <v>52457</v>
      </c>
      <c r="B4185" s="26" t="s">
        <v>5514</v>
      </c>
      <c r="C4185" s="27">
        <v>1</v>
      </c>
      <c r="D4185" s="27" t="s">
        <v>26</v>
      </c>
      <c r="E4185" s="28">
        <v>748</v>
      </c>
      <c r="F4185" s="28">
        <v>748</v>
      </c>
      <c r="G4185" s="28">
        <v>22.439999999999998</v>
      </c>
      <c r="H4185" s="28">
        <v>0.83</v>
      </c>
      <c r="I4185" s="28">
        <v>1.3</v>
      </c>
      <c r="J4185" s="29">
        <v>1.26E-2</v>
      </c>
      <c r="K4185" s="28">
        <v>0.83</v>
      </c>
      <c r="L4185" s="28">
        <v>1.3</v>
      </c>
      <c r="M4185" s="29">
        <f t="shared" si="285"/>
        <v>1.26E-2</v>
      </c>
      <c r="N4185" s="30">
        <v>4895156859970</v>
      </c>
      <c r="O4185" s="27">
        <v>85</v>
      </c>
      <c r="P4185" s="27">
        <v>8516</v>
      </c>
      <c r="Q4185" s="27" t="s">
        <v>94</v>
      </c>
      <c r="R4185" s="31">
        <f>VLOOKUP(Q4185,[1]Страна!D$1:F$120,2,FALSE)</f>
        <v>0.03</v>
      </c>
      <c r="S4185" s="27" t="s">
        <v>28</v>
      </c>
      <c r="T4185" s="27" t="str">
        <f>VLOOKUP(S4185,[1]Страна!$A$2:$B$246,2,0)</f>
        <v>КИТАЙ</v>
      </c>
      <c r="W4185" s="79"/>
      <c r="X4185" s="80"/>
      <c r="Y4185" s="80"/>
    </row>
    <row r="4186" spans="1:25">
      <c r="A4186" s="25">
        <v>74101</v>
      </c>
      <c r="B4186" s="26" t="s">
        <v>5515</v>
      </c>
      <c r="C4186" s="27">
        <v>1</v>
      </c>
      <c r="D4186" s="27" t="s">
        <v>26</v>
      </c>
      <c r="E4186" s="28">
        <v>689</v>
      </c>
      <c r="F4186" s="28">
        <v>689</v>
      </c>
      <c r="G4186" s="28">
        <v>20.669999999999998</v>
      </c>
      <c r="H4186" s="28">
        <v>0.78500000000000003</v>
      </c>
      <c r="I4186" s="28">
        <v>1.3</v>
      </c>
      <c r="J4186" s="29">
        <v>8.2279999999999992E-3</v>
      </c>
      <c r="K4186" s="28">
        <v>0.78500000000000003</v>
      </c>
      <c r="L4186" s="28">
        <v>1.3</v>
      </c>
      <c r="M4186" s="29">
        <f t="shared" si="285"/>
        <v>8.2279999999999992E-3</v>
      </c>
      <c r="N4186" s="30">
        <v>4895156859994</v>
      </c>
      <c r="O4186" s="27">
        <v>85</v>
      </c>
      <c r="P4186" s="27">
        <v>8516</v>
      </c>
      <c r="Q4186" s="27" t="s">
        <v>94</v>
      </c>
      <c r="R4186" s="31">
        <f>VLOOKUP(Q4186,[1]Страна!D$1:F$120,2,FALSE)</f>
        <v>0.03</v>
      </c>
      <c r="S4186" s="27" t="s">
        <v>28</v>
      </c>
      <c r="T4186" s="27" t="str">
        <f>VLOOKUP(S4186,[1]Страна!$A$2:$B$246,2,0)</f>
        <v>КИТАЙ</v>
      </c>
      <c r="W4186" s="79"/>
      <c r="X4186" s="80"/>
      <c r="Y4186" s="80"/>
    </row>
    <row r="4187" spans="1:25" ht="15">
      <c r="A4187" s="41">
        <v>243781</v>
      </c>
      <c r="B4187" s="42" t="s">
        <v>5516</v>
      </c>
      <c r="C4187" s="43">
        <v>1</v>
      </c>
      <c r="D4187" s="44" t="s">
        <v>26</v>
      </c>
      <c r="E4187" s="45">
        <v>442</v>
      </c>
      <c r="F4187" s="45">
        <v>442</v>
      </c>
      <c r="G4187" s="46">
        <v>13.26</v>
      </c>
      <c r="H4187" s="46">
        <v>0.9</v>
      </c>
      <c r="I4187" s="46">
        <v>1.2</v>
      </c>
      <c r="J4187" s="47">
        <v>1.3809999999999999E-2</v>
      </c>
      <c r="K4187" s="46">
        <v>0.9</v>
      </c>
      <c r="L4187" s="46">
        <v>1.2</v>
      </c>
      <c r="M4187" s="47">
        <v>1.3809999999999999E-2</v>
      </c>
      <c r="N4187" s="48">
        <v>0</v>
      </c>
      <c r="O4187" s="49">
        <v>85</v>
      </c>
      <c r="P4187" s="49">
        <v>8516</v>
      </c>
      <c r="Q4187" s="49" t="s">
        <v>94</v>
      </c>
      <c r="R4187" s="50">
        <v>0.03</v>
      </c>
      <c r="S4187" s="89" t="s">
        <v>28</v>
      </c>
      <c r="T4187" s="27" t="str">
        <f>VLOOKUP(S4187,[1]Страна!$A$2:$B$246,2,0)</f>
        <v>КИТАЙ</v>
      </c>
      <c r="W4187" s="79"/>
      <c r="X4187" s="80"/>
      <c r="Y4187" s="80"/>
    </row>
    <row r="4188" spans="1:25">
      <c r="A4188" s="25">
        <v>33141</v>
      </c>
      <c r="B4188" s="26" t="s">
        <v>5517</v>
      </c>
      <c r="C4188" s="27">
        <v>1</v>
      </c>
      <c r="D4188" s="27" t="s">
        <v>26</v>
      </c>
      <c r="E4188" s="28">
        <v>867</v>
      </c>
      <c r="F4188" s="28">
        <v>867</v>
      </c>
      <c r="G4188" s="28">
        <v>26.009999999999998</v>
      </c>
      <c r="H4188" s="28">
        <v>0.79</v>
      </c>
      <c r="I4188" s="28">
        <v>1.3</v>
      </c>
      <c r="J4188" s="29">
        <v>6.1199999999999996E-3</v>
      </c>
      <c r="K4188" s="28">
        <v>0.79</v>
      </c>
      <c r="L4188" s="28">
        <v>1.3</v>
      </c>
      <c r="M4188" s="29">
        <f>C4188*J4188</f>
        <v>6.1199999999999996E-3</v>
      </c>
      <c r="N4188" s="30">
        <v>4895156830979</v>
      </c>
      <c r="O4188" s="27">
        <v>85</v>
      </c>
      <c r="P4188" s="27">
        <v>8516</v>
      </c>
      <c r="Q4188" s="27" t="s">
        <v>94</v>
      </c>
      <c r="R4188" s="31">
        <f>VLOOKUP(Q4188,[1]Страна!D$1:F$120,2,FALSE)</f>
        <v>0.03</v>
      </c>
      <c r="S4188" s="27" t="s">
        <v>28</v>
      </c>
      <c r="T4188" s="27" t="str">
        <f>VLOOKUP(S4188,[1]Страна!$A$2:$B$246,2,0)</f>
        <v>КИТАЙ</v>
      </c>
      <c r="W4188" s="79"/>
      <c r="X4188" s="80"/>
      <c r="Y4188" s="80"/>
    </row>
    <row r="4189" spans="1:25">
      <c r="A4189" s="25">
        <v>35920</v>
      </c>
      <c r="B4189" s="26" t="s">
        <v>5518</v>
      </c>
      <c r="C4189" s="27">
        <v>1</v>
      </c>
      <c r="D4189" s="27" t="s">
        <v>26</v>
      </c>
      <c r="E4189" s="28">
        <v>913</v>
      </c>
      <c r="F4189" s="28">
        <v>913</v>
      </c>
      <c r="G4189" s="28">
        <v>27.39</v>
      </c>
      <c r="H4189" s="28">
        <v>0.79</v>
      </c>
      <c r="I4189" s="28">
        <v>1.3</v>
      </c>
      <c r="J4189" s="29">
        <v>8.9999999999999993E-3</v>
      </c>
      <c r="K4189" s="28">
        <v>0.79</v>
      </c>
      <c r="L4189" s="28">
        <v>1.3</v>
      </c>
      <c r="M4189" s="29">
        <f>C4189*J4189</f>
        <v>8.9999999999999993E-3</v>
      </c>
      <c r="N4189" s="30">
        <v>4895156830962</v>
      </c>
      <c r="O4189" s="27">
        <v>85</v>
      </c>
      <c r="P4189" s="27">
        <v>8516</v>
      </c>
      <c r="Q4189" s="27" t="s">
        <v>94</v>
      </c>
      <c r="R4189" s="31">
        <f>VLOOKUP(Q4189,[1]Страна!D$1:F$120,2,FALSE)</f>
        <v>0.03</v>
      </c>
      <c r="S4189" s="27" t="s">
        <v>28</v>
      </c>
      <c r="T4189" s="27" t="str">
        <f>VLOOKUP(S4189,[1]Страна!$A$2:$B$246,2,0)</f>
        <v>КИТАЙ</v>
      </c>
    </row>
    <row r="4190" spans="1:25">
      <c r="A4190" s="25">
        <v>33142</v>
      </c>
      <c r="B4190" s="26" t="s">
        <v>5519</v>
      </c>
      <c r="C4190" s="27">
        <v>1</v>
      </c>
      <c r="D4190" s="27" t="s">
        <v>26</v>
      </c>
      <c r="E4190" s="28">
        <v>824</v>
      </c>
      <c r="F4190" s="28">
        <v>824</v>
      </c>
      <c r="G4190" s="28">
        <v>24.72</v>
      </c>
      <c r="H4190" s="28">
        <v>0.79</v>
      </c>
      <c r="I4190" s="28">
        <v>1.3</v>
      </c>
      <c r="J4190" s="29">
        <v>7.8200000000000006E-3</v>
      </c>
      <c r="K4190" s="28">
        <v>0.79</v>
      </c>
      <c r="L4190" s="28">
        <v>1.3</v>
      </c>
      <c r="M4190" s="29">
        <v>7.8200000000000006E-3</v>
      </c>
      <c r="N4190" s="30">
        <v>4895156830955</v>
      </c>
      <c r="O4190" s="27">
        <v>85</v>
      </c>
      <c r="P4190" s="27">
        <v>8516</v>
      </c>
      <c r="Q4190" s="27" t="s">
        <v>94</v>
      </c>
      <c r="R4190" s="31">
        <f>VLOOKUP(Q4190,[1]Страна!D$1:F$120,2,FALSE)</f>
        <v>0.03</v>
      </c>
      <c r="S4190" s="27" t="s">
        <v>28</v>
      </c>
      <c r="T4190" s="27" t="str">
        <f>VLOOKUP(S4190,[1]Страна!$A$2:$B$246,2,0)</f>
        <v>КИТАЙ</v>
      </c>
      <c r="W4190" s="79"/>
      <c r="X4190" s="80"/>
      <c r="Y4190" s="80"/>
    </row>
    <row r="4191" spans="1:25">
      <c r="A4191" s="25">
        <v>209461</v>
      </c>
      <c r="B4191" s="26" t="s">
        <v>5520</v>
      </c>
      <c r="C4191" s="27">
        <v>1</v>
      </c>
      <c r="D4191" s="27" t="s">
        <v>26</v>
      </c>
      <c r="E4191" s="28">
        <v>782</v>
      </c>
      <c r="F4191" s="28">
        <v>782</v>
      </c>
      <c r="G4191" s="28">
        <v>23.46</v>
      </c>
      <c r="H4191" s="28">
        <v>1.1000000000000001</v>
      </c>
      <c r="I4191" s="28">
        <v>1.8</v>
      </c>
      <c r="J4191" s="29">
        <v>8.2489999999999994E-3</v>
      </c>
      <c r="K4191" s="28">
        <v>1.1000000000000001</v>
      </c>
      <c r="L4191" s="28">
        <v>1.8</v>
      </c>
      <c r="M4191" s="29">
        <f t="shared" ref="M4191:M4213" si="286">C4191*J4191</f>
        <v>8.2489999999999994E-3</v>
      </c>
      <c r="N4191" s="30">
        <v>4895156875604</v>
      </c>
      <c r="O4191" s="27">
        <v>85</v>
      </c>
      <c r="P4191" s="27">
        <v>8516</v>
      </c>
      <c r="Q4191" s="27" t="s">
        <v>94</v>
      </c>
      <c r="R4191" s="31">
        <f>VLOOKUP(Q4191,[1]Страна!D$1:F$120,2,FALSE)</f>
        <v>0.03</v>
      </c>
      <c r="S4191" s="27" t="s">
        <v>28</v>
      </c>
      <c r="T4191" s="27" t="str">
        <f>VLOOKUP(S4191,[1]Страна!$A$2:$B$246,2,0)</f>
        <v>КИТАЙ</v>
      </c>
      <c r="W4191" s="79"/>
      <c r="X4191" s="80"/>
      <c r="Y4191" s="80"/>
    </row>
    <row r="4192" spans="1:25">
      <c r="A4192" s="25">
        <v>209462</v>
      </c>
      <c r="B4192" s="26" t="s">
        <v>5521</v>
      </c>
      <c r="C4192" s="27">
        <v>1</v>
      </c>
      <c r="D4192" s="27" t="s">
        <v>26</v>
      </c>
      <c r="E4192" s="28">
        <v>703</v>
      </c>
      <c r="F4192" s="28">
        <v>703</v>
      </c>
      <c r="G4192" s="28">
        <v>21.09</v>
      </c>
      <c r="H4192" s="28">
        <v>1.1000000000000001</v>
      </c>
      <c r="I4192" s="28">
        <v>1.9</v>
      </c>
      <c r="J4192" s="29">
        <v>8.0370000000000007E-3</v>
      </c>
      <c r="K4192" s="28">
        <v>1.1000000000000001</v>
      </c>
      <c r="L4192" s="28">
        <v>1.9</v>
      </c>
      <c r="M4192" s="29">
        <f t="shared" si="286"/>
        <v>8.0370000000000007E-3</v>
      </c>
      <c r="N4192" s="30">
        <v>4895156875505</v>
      </c>
      <c r="O4192" s="27">
        <v>85</v>
      </c>
      <c r="P4192" s="27">
        <v>8516</v>
      </c>
      <c r="Q4192" s="27" t="s">
        <v>94</v>
      </c>
      <c r="R4192" s="31">
        <f>VLOOKUP(Q4192,[1]Страна!D$1:F$120,2,FALSE)</f>
        <v>0.03</v>
      </c>
      <c r="S4192" s="27" t="s">
        <v>28</v>
      </c>
      <c r="T4192" s="27" t="str">
        <f>VLOOKUP(S4192,[1]Страна!$A$2:$B$246,2,0)</f>
        <v>КИТАЙ</v>
      </c>
      <c r="W4192" s="79"/>
      <c r="X4192" s="80"/>
      <c r="Y4192" s="80"/>
    </row>
    <row r="4193" spans="1:25">
      <c r="A4193" s="25">
        <v>217111</v>
      </c>
      <c r="B4193" s="26" t="s">
        <v>5522</v>
      </c>
      <c r="C4193" s="27">
        <v>1</v>
      </c>
      <c r="D4193" s="27" t="s">
        <v>26</v>
      </c>
      <c r="E4193" s="28">
        <v>1190</v>
      </c>
      <c r="F4193" s="28">
        <v>1190</v>
      </c>
      <c r="G4193" s="28">
        <v>35.699999999999996</v>
      </c>
      <c r="H4193" s="28">
        <v>1.4</v>
      </c>
      <c r="I4193" s="28">
        <v>2.2000000000000002</v>
      </c>
      <c r="J4193" s="29">
        <v>7.1999999999999998E-3</v>
      </c>
      <c r="K4193" s="28">
        <v>1.4</v>
      </c>
      <c r="L4193" s="28">
        <v>2.2000000000000002</v>
      </c>
      <c r="M4193" s="29">
        <f t="shared" si="286"/>
        <v>7.1999999999999998E-3</v>
      </c>
      <c r="N4193" s="30">
        <v>4895156877905</v>
      </c>
      <c r="O4193" s="27">
        <v>85</v>
      </c>
      <c r="P4193" s="27">
        <v>8516</v>
      </c>
      <c r="Q4193" s="27" t="s">
        <v>94</v>
      </c>
      <c r="R4193" s="31">
        <f>VLOOKUP(Q4193,[1]Страна!D$1:F$120,2,FALSE)</f>
        <v>0.03</v>
      </c>
      <c r="S4193" s="27" t="s">
        <v>28</v>
      </c>
      <c r="T4193" s="27" t="str">
        <f>VLOOKUP(S4193,[1]Страна!$A$2:$B$246,2,0)</f>
        <v>КИТАЙ</v>
      </c>
      <c r="W4193" s="79"/>
      <c r="X4193" s="80"/>
      <c r="Y4193" s="80"/>
    </row>
    <row r="4194" spans="1:25">
      <c r="A4194" s="25">
        <v>218569</v>
      </c>
      <c r="B4194" s="26" t="s">
        <v>5523</v>
      </c>
      <c r="C4194" s="27">
        <v>1</v>
      </c>
      <c r="D4194" s="27" t="s">
        <v>26</v>
      </c>
      <c r="E4194" s="28">
        <v>553</v>
      </c>
      <c r="F4194" s="28">
        <v>553</v>
      </c>
      <c r="G4194" s="28">
        <v>11.06</v>
      </c>
      <c r="H4194" s="28">
        <v>0.5</v>
      </c>
      <c r="I4194" s="28">
        <v>0.7</v>
      </c>
      <c r="J4194" s="29">
        <v>7.4799999999999997E-3</v>
      </c>
      <c r="K4194" s="28">
        <v>0.5</v>
      </c>
      <c r="L4194" s="28">
        <v>0.7</v>
      </c>
      <c r="M4194" s="29">
        <f t="shared" si="286"/>
        <v>7.4799999999999997E-3</v>
      </c>
      <c r="N4194" s="30">
        <v>4607129504417</v>
      </c>
      <c r="O4194" s="27">
        <v>85</v>
      </c>
      <c r="P4194" s="27">
        <v>8516</v>
      </c>
      <c r="Q4194" s="27" t="s">
        <v>94</v>
      </c>
      <c r="R4194" s="31">
        <f>VLOOKUP(Q4194,[1]Страна!D$1:F$120,2,FALSE)</f>
        <v>0.03</v>
      </c>
      <c r="S4194" s="27" t="s">
        <v>28</v>
      </c>
      <c r="T4194" s="27" t="str">
        <f>VLOOKUP(S4194,[1]Страна!$A$2:$B$246,2,0)</f>
        <v>КИТАЙ</v>
      </c>
      <c r="W4194" s="79"/>
      <c r="X4194" s="80"/>
      <c r="Y4194" s="80"/>
    </row>
    <row r="4195" spans="1:25">
      <c r="A4195" s="25">
        <v>200527</v>
      </c>
      <c r="B4195" s="26" t="s">
        <v>5524</v>
      </c>
      <c r="C4195" s="27">
        <v>500</v>
      </c>
      <c r="D4195" s="27" t="s">
        <v>26</v>
      </c>
      <c r="E4195" s="28">
        <v>453</v>
      </c>
      <c r="F4195" s="28">
        <v>226500</v>
      </c>
      <c r="G4195" s="28">
        <v>6795</v>
      </c>
      <c r="H4195" s="28">
        <v>1.8</v>
      </c>
      <c r="I4195" s="28">
        <v>2</v>
      </c>
      <c r="J4195" s="29">
        <v>8.2109999999999995E-3</v>
      </c>
      <c r="K4195" s="28">
        <v>900</v>
      </c>
      <c r="L4195" s="28">
        <v>1000</v>
      </c>
      <c r="M4195" s="29">
        <f t="shared" si="286"/>
        <v>4.1055000000000001</v>
      </c>
      <c r="N4195" s="30">
        <v>4620764605110</v>
      </c>
      <c r="O4195" s="27">
        <v>85</v>
      </c>
      <c r="P4195" s="27">
        <v>8516</v>
      </c>
      <c r="Q4195" s="27" t="s">
        <v>94</v>
      </c>
      <c r="R4195" s="31">
        <f>VLOOKUP(Q4195,[1]Страна!D$1:F$120,2,FALSE)</f>
        <v>0.03</v>
      </c>
      <c r="S4195" s="27" t="s">
        <v>47</v>
      </c>
      <c r="T4195" s="27" t="str">
        <f>VLOOKUP(S4195,[1]Страна!$A$2:$B$246,2,0)</f>
        <v>РОССИЯ</v>
      </c>
      <c r="W4195" s="79"/>
      <c r="X4195" s="80"/>
      <c r="Y4195" s="80"/>
    </row>
    <row r="4196" spans="1:25">
      <c r="A4196" s="25">
        <v>210422</v>
      </c>
      <c r="B4196" s="26" t="s">
        <v>5525</v>
      </c>
      <c r="C4196" s="27">
        <v>1</v>
      </c>
      <c r="D4196" s="27" t="s">
        <v>26</v>
      </c>
      <c r="E4196" s="28">
        <v>1086</v>
      </c>
      <c r="F4196" s="28">
        <v>1086</v>
      </c>
      <c r="G4196" s="28">
        <v>32.58</v>
      </c>
      <c r="H4196" s="28">
        <v>1.1200000000000001</v>
      </c>
      <c r="I4196" s="28">
        <v>2</v>
      </c>
      <c r="J4196" s="29">
        <v>4.4999999999999997E-3</v>
      </c>
      <c r="K4196" s="28">
        <v>1.1200000000000001</v>
      </c>
      <c r="L4196" s="28">
        <v>2</v>
      </c>
      <c r="M4196" s="29">
        <f t="shared" si="286"/>
        <v>4.4999999999999997E-3</v>
      </c>
      <c r="N4196" s="30">
        <v>4895156874188</v>
      </c>
      <c r="O4196" s="27">
        <v>85</v>
      </c>
      <c r="P4196" s="27">
        <v>8516</v>
      </c>
      <c r="Q4196" s="27" t="s">
        <v>94</v>
      </c>
      <c r="R4196" s="31">
        <f>VLOOKUP(Q4196,[1]Страна!D$1:F$120,2,FALSE)</f>
        <v>0.03</v>
      </c>
      <c r="S4196" s="27" t="s">
        <v>28</v>
      </c>
      <c r="T4196" s="27" t="str">
        <f>VLOOKUP(S4196,[1]Страна!$A$2:$B$246,2,0)</f>
        <v>КИТАЙ</v>
      </c>
      <c r="W4196" s="79"/>
      <c r="X4196" s="80"/>
      <c r="Y4196" s="80"/>
    </row>
    <row r="4197" spans="1:25">
      <c r="A4197" s="25">
        <v>210423</v>
      </c>
      <c r="B4197" s="26" t="s">
        <v>5526</v>
      </c>
      <c r="C4197" s="27">
        <v>1</v>
      </c>
      <c r="D4197" s="27" t="s">
        <v>26</v>
      </c>
      <c r="E4197" s="28">
        <v>952</v>
      </c>
      <c r="F4197" s="28">
        <v>952</v>
      </c>
      <c r="G4197" s="28">
        <v>28.56</v>
      </c>
      <c r="H4197" s="28">
        <v>1.1200000000000001</v>
      </c>
      <c r="I4197" s="28">
        <v>2</v>
      </c>
      <c r="J4197" s="29">
        <v>5.1000000000000004E-3</v>
      </c>
      <c r="K4197" s="28">
        <v>1.1200000000000001</v>
      </c>
      <c r="L4197" s="28">
        <v>2</v>
      </c>
      <c r="M4197" s="29">
        <f t="shared" si="286"/>
        <v>5.1000000000000004E-3</v>
      </c>
      <c r="N4197" s="30">
        <v>4895156875758</v>
      </c>
      <c r="O4197" s="27">
        <v>85</v>
      </c>
      <c r="P4197" s="27">
        <v>8516</v>
      </c>
      <c r="Q4197" s="27" t="s">
        <v>94</v>
      </c>
      <c r="R4197" s="31">
        <f>VLOOKUP(Q4197,[1]Страна!D$1:F$120,2,FALSE)</f>
        <v>0.03</v>
      </c>
      <c r="S4197" s="27" t="s">
        <v>28</v>
      </c>
      <c r="T4197" s="27" t="str">
        <f>VLOOKUP(S4197,[1]Страна!$A$2:$B$246,2,0)</f>
        <v>КИТАЙ</v>
      </c>
      <c r="W4197" s="79"/>
      <c r="X4197" s="80"/>
      <c r="Y4197" s="80"/>
    </row>
    <row r="4198" spans="1:25">
      <c r="A4198" s="25">
        <v>27405</v>
      </c>
      <c r="B4198" s="26" t="s">
        <v>5527</v>
      </c>
      <c r="C4198" s="27">
        <v>1</v>
      </c>
      <c r="D4198" s="27" t="s">
        <v>26</v>
      </c>
      <c r="E4198" s="28">
        <v>1031</v>
      </c>
      <c r="F4198" s="28">
        <v>1031</v>
      </c>
      <c r="G4198" s="28">
        <v>30.93</v>
      </c>
      <c r="H4198" s="28">
        <v>0.8</v>
      </c>
      <c r="I4198" s="28">
        <v>1</v>
      </c>
      <c r="J4198" s="29">
        <v>1.575E-3</v>
      </c>
      <c r="K4198" s="28">
        <v>0.8</v>
      </c>
      <c r="L4198" s="28">
        <v>1</v>
      </c>
      <c r="M4198" s="29">
        <f t="shared" si="286"/>
        <v>1.575E-3</v>
      </c>
      <c r="N4198" s="30">
        <v>4895156805137</v>
      </c>
      <c r="O4198" s="27">
        <v>85</v>
      </c>
      <c r="P4198" s="27">
        <v>8527</v>
      </c>
      <c r="Q4198" s="27" t="s">
        <v>5528</v>
      </c>
      <c r="R4198" s="31" t="e">
        <f>VLOOKUP(Q4198,[1]Страна!D$1:F$120,2,FALSE)</f>
        <v>#N/A</v>
      </c>
      <c r="S4198" s="27" t="s">
        <v>28</v>
      </c>
      <c r="T4198" s="27" t="str">
        <f>VLOOKUP(S4198,[1]Страна!$A$2:$B$246,2,0)</f>
        <v>КИТАЙ</v>
      </c>
      <c r="W4198" s="79"/>
      <c r="X4198" s="80"/>
      <c r="Y4198" s="80"/>
    </row>
    <row r="4199" spans="1:25">
      <c r="A4199" s="25">
        <v>27406</v>
      </c>
      <c r="B4199" s="26" t="s">
        <v>5529</v>
      </c>
      <c r="C4199" s="27">
        <v>1</v>
      </c>
      <c r="D4199" s="27" t="s">
        <v>26</v>
      </c>
      <c r="E4199" s="28">
        <v>828</v>
      </c>
      <c r="F4199" s="28">
        <v>828</v>
      </c>
      <c r="G4199" s="28">
        <v>0</v>
      </c>
      <c r="H4199" s="28">
        <v>0.7</v>
      </c>
      <c r="I4199" s="28">
        <v>1</v>
      </c>
      <c r="J4199" s="29">
        <v>1.1249999999999999E-3</v>
      </c>
      <c r="K4199" s="28">
        <v>0.7</v>
      </c>
      <c r="L4199" s="28">
        <v>1</v>
      </c>
      <c r="M4199" s="29">
        <f t="shared" si="286"/>
        <v>1.1249999999999999E-3</v>
      </c>
      <c r="N4199" s="30">
        <v>4895156816720</v>
      </c>
      <c r="O4199" s="27">
        <v>84</v>
      </c>
      <c r="P4199" s="27">
        <v>8452</v>
      </c>
      <c r="Q4199" s="27" t="s">
        <v>5530</v>
      </c>
      <c r="R4199" s="31">
        <f>VLOOKUP(Q4199,[1]Страна!D$1:F$120,2,FALSE)</f>
        <v>0</v>
      </c>
      <c r="S4199" s="27" t="s">
        <v>28</v>
      </c>
      <c r="T4199" s="27" t="str">
        <f>VLOOKUP(S4199,[1]Страна!$A$2:$B$246,2,0)</f>
        <v>КИТАЙ</v>
      </c>
      <c r="W4199" s="79"/>
      <c r="X4199" s="80"/>
      <c r="Y4199" s="80"/>
    </row>
    <row r="4200" spans="1:25">
      <c r="A4200" s="25">
        <v>34520</v>
      </c>
      <c r="B4200" s="26" t="s">
        <v>5531</v>
      </c>
      <c r="C4200" s="27">
        <v>1</v>
      </c>
      <c r="D4200" s="27" t="s">
        <v>26</v>
      </c>
      <c r="E4200" s="28">
        <v>4242</v>
      </c>
      <c r="F4200" s="28">
        <v>4242</v>
      </c>
      <c r="G4200" s="28">
        <v>0</v>
      </c>
      <c r="H4200" s="28">
        <v>5</v>
      </c>
      <c r="I4200" s="28">
        <v>6</v>
      </c>
      <c r="J4200" s="29">
        <v>1.26E-2</v>
      </c>
      <c r="K4200" s="28">
        <v>5</v>
      </c>
      <c r="L4200" s="28">
        <v>6</v>
      </c>
      <c r="M4200" s="29">
        <f t="shared" si="286"/>
        <v>1.26E-2</v>
      </c>
      <c r="N4200" s="30">
        <v>6924190223206</v>
      </c>
      <c r="O4200" s="27">
        <v>84</v>
      </c>
      <c r="P4200" s="27">
        <v>8452</v>
      </c>
      <c r="Q4200" s="27" t="s">
        <v>5530</v>
      </c>
      <c r="R4200" s="31">
        <f>VLOOKUP(Q4200,[1]Страна!D$1:F$120,2,FALSE)</f>
        <v>0</v>
      </c>
      <c r="S4200" s="27" t="s">
        <v>28</v>
      </c>
      <c r="T4200" s="27" t="str">
        <f>VLOOKUP(S4200,[1]Страна!$A$2:$B$246,2,0)</f>
        <v>КИТАЙ</v>
      </c>
      <c r="W4200" s="79"/>
      <c r="X4200" s="80"/>
      <c r="Y4200" s="80"/>
    </row>
    <row r="4201" spans="1:25">
      <c r="A4201" s="25">
        <v>32651</v>
      </c>
      <c r="B4201" s="26" t="s">
        <v>5532</v>
      </c>
      <c r="C4201" s="27">
        <v>1</v>
      </c>
      <c r="D4201" s="27" t="s">
        <v>26</v>
      </c>
      <c r="E4201" s="28">
        <v>4922</v>
      </c>
      <c r="F4201" s="28">
        <v>4922</v>
      </c>
      <c r="G4201" s="28">
        <v>0</v>
      </c>
      <c r="H4201" s="28">
        <v>7.73</v>
      </c>
      <c r="I4201" s="28">
        <v>8.7200000000000006</v>
      </c>
      <c r="J4201" s="29">
        <v>3.6225E-2</v>
      </c>
      <c r="K4201" s="28">
        <v>7.73</v>
      </c>
      <c r="L4201" s="28">
        <v>8.7200000000000006</v>
      </c>
      <c r="M4201" s="29">
        <f t="shared" si="286"/>
        <v>3.6225E-2</v>
      </c>
      <c r="N4201" s="30">
        <v>6924190214907</v>
      </c>
      <c r="O4201" s="27">
        <v>84</v>
      </c>
      <c r="P4201" s="27">
        <v>8452</v>
      </c>
      <c r="Q4201" s="27" t="s">
        <v>5530</v>
      </c>
      <c r="R4201" s="31">
        <f>VLOOKUP(Q4201,[1]Страна!D$1:F$120,2,FALSE)</f>
        <v>0</v>
      </c>
      <c r="S4201" s="27" t="s">
        <v>28</v>
      </c>
      <c r="T4201" s="27" t="str">
        <f>VLOOKUP(S4201,[1]Страна!$A$2:$B$246,2,0)</f>
        <v>КИТАЙ</v>
      </c>
      <c r="W4201" s="79"/>
      <c r="X4201" s="80"/>
      <c r="Y4201" s="80"/>
    </row>
    <row r="4202" spans="1:25">
      <c r="A4202" s="25">
        <v>32649</v>
      </c>
      <c r="B4202" s="26" t="s">
        <v>5533</v>
      </c>
      <c r="C4202" s="27">
        <v>1</v>
      </c>
      <c r="D4202" s="27" t="s">
        <v>26</v>
      </c>
      <c r="E4202" s="28">
        <v>5092</v>
      </c>
      <c r="F4202" s="28">
        <v>5092</v>
      </c>
      <c r="G4202" s="28">
        <v>0</v>
      </c>
      <c r="H4202" s="28">
        <v>6.62</v>
      </c>
      <c r="I4202" s="28">
        <v>7.63</v>
      </c>
      <c r="J4202" s="29">
        <v>3.9445000000000001E-2</v>
      </c>
      <c r="K4202" s="28">
        <v>6.62</v>
      </c>
      <c r="L4202" s="28">
        <v>7.63</v>
      </c>
      <c r="M4202" s="29">
        <f t="shared" si="286"/>
        <v>3.9445000000000001E-2</v>
      </c>
      <c r="N4202" s="30">
        <v>6924190218066</v>
      </c>
      <c r="O4202" s="27">
        <v>84</v>
      </c>
      <c r="P4202" s="27">
        <v>8452</v>
      </c>
      <c r="Q4202" s="27" t="s">
        <v>5530</v>
      </c>
      <c r="R4202" s="31">
        <f>VLOOKUP(Q4202,[1]Страна!D$1:F$120,2,FALSE)</f>
        <v>0</v>
      </c>
      <c r="S4202" s="27" t="s">
        <v>28</v>
      </c>
      <c r="T4202" s="27" t="str">
        <f>VLOOKUP(S4202,[1]Страна!$A$2:$B$246,2,0)</f>
        <v>КИТАЙ</v>
      </c>
      <c r="W4202" s="79"/>
      <c r="X4202" s="80"/>
      <c r="Y4202" s="80"/>
    </row>
    <row r="4203" spans="1:25">
      <c r="A4203" s="25">
        <v>32648</v>
      </c>
      <c r="B4203" s="26" t="s">
        <v>5534</v>
      </c>
      <c r="C4203" s="27">
        <v>1</v>
      </c>
      <c r="D4203" s="27" t="s">
        <v>26</v>
      </c>
      <c r="E4203" s="28">
        <v>4888</v>
      </c>
      <c r="F4203" s="28">
        <v>4888</v>
      </c>
      <c r="G4203" s="28">
        <v>0</v>
      </c>
      <c r="H4203" s="28">
        <v>6.49</v>
      </c>
      <c r="I4203" s="28">
        <v>7.43</v>
      </c>
      <c r="J4203" s="29">
        <v>3.78E-2</v>
      </c>
      <c r="K4203" s="28">
        <v>6.49</v>
      </c>
      <c r="L4203" s="28">
        <v>7.43</v>
      </c>
      <c r="M4203" s="29">
        <f t="shared" si="286"/>
        <v>3.78E-2</v>
      </c>
      <c r="N4203" s="30">
        <v>6924190219018</v>
      </c>
      <c r="O4203" s="27">
        <v>84</v>
      </c>
      <c r="P4203" s="27">
        <v>8452</v>
      </c>
      <c r="Q4203" s="27" t="s">
        <v>5530</v>
      </c>
      <c r="R4203" s="31">
        <f>VLOOKUP(Q4203,[1]Страна!D$1:F$120,2,FALSE)</f>
        <v>0</v>
      </c>
      <c r="S4203" s="27" t="s">
        <v>28</v>
      </c>
      <c r="T4203" s="27" t="str">
        <f>VLOOKUP(S4203,[1]Страна!$A$2:$B$246,2,0)</f>
        <v>КИТАЙ</v>
      </c>
      <c r="W4203" s="79"/>
      <c r="X4203" s="80"/>
      <c r="Y4203" s="80"/>
    </row>
    <row r="4204" spans="1:25">
      <c r="A4204" s="25">
        <v>188509</v>
      </c>
      <c r="B4204" s="26" t="s">
        <v>5535</v>
      </c>
      <c r="C4204" s="27">
        <v>1</v>
      </c>
      <c r="D4204" s="27" t="s">
        <v>26</v>
      </c>
      <c r="E4204" s="28">
        <v>4735</v>
      </c>
      <c r="F4204" s="28">
        <v>4735</v>
      </c>
      <c r="G4204" s="28">
        <v>0</v>
      </c>
      <c r="H4204" s="28">
        <v>3.7</v>
      </c>
      <c r="I4204" s="28">
        <v>4</v>
      </c>
      <c r="J4204" s="29">
        <v>2.1000000000000001E-2</v>
      </c>
      <c r="K4204" s="28">
        <v>3.7</v>
      </c>
      <c r="L4204" s="28">
        <v>4</v>
      </c>
      <c r="M4204" s="29">
        <f t="shared" si="286"/>
        <v>2.1000000000000001E-2</v>
      </c>
      <c r="N4204" s="30">
        <v>0</v>
      </c>
      <c r="O4204" s="27">
        <v>84</v>
      </c>
      <c r="P4204" s="27">
        <v>8452</v>
      </c>
      <c r="Q4204" s="27" t="s">
        <v>5530</v>
      </c>
      <c r="R4204" s="31">
        <f>VLOOKUP(Q4204,[1]Страна!D$1:F$120,2,FALSE)</f>
        <v>0</v>
      </c>
      <c r="S4204" s="27" t="s">
        <v>28</v>
      </c>
      <c r="T4204" s="27" t="str">
        <f>VLOOKUP(S4204,[1]Страна!$A$2:$B$246,2,0)</f>
        <v>КИТАЙ</v>
      </c>
      <c r="W4204" s="79"/>
      <c r="X4204" s="80"/>
      <c r="Y4204" s="80"/>
    </row>
    <row r="4205" spans="1:25">
      <c r="A4205" s="25">
        <v>206118</v>
      </c>
      <c r="B4205" s="26" t="s">
        <v>5536</v>
      </c>
      <c r="C4205" s="27">
        <v>1</v>
      </c>
      <c r="D4205" s="27" t="s">
        <v>26</v>
      </c>
      <c r="E4205" s="28">
        <v>6409</v>
      </c>
      <c r="F4205" s="28">
        <v>6409</v>
      </c>
      <c r="G4205" s="28">
        <v>0</v>
      </c>
      <c r="H4205" s="28">
        <v>6.36</v>
      </c>
      <c r="I4205" s="28">
        <v>7</v>
      </c>
      <c r="J4205" s="29">
        <v>3.2399999999999998E-2</v>
      </c>
      <c r="K4205" s="28">
        <v>6.36</v>
      </c>
      <c r="L4205" s="28">
        <v>7</v>
      </c>
      <c r="M4205" s="29">
        <f t="shared" si="286"/>
        <v>3.2399999999999998E-2</v>
      </c>
      <c r="N4205" s="30">
        <v>4977766752633</v>
      </c>
      <c r="O4205" s="27">
        <v>84</v>
      </c>
      <c r="P4205" s="27">
        <v>8452</v>
      </c>
      <c r="Q4205" s="27" t="s">
        <v>5530</v>
      </c>
      <c r="R4205" s="31">
        <f>VLOOKUP(Q4205,[1]Страна!D$1:F$120,2,FALSE)</f>
        <v>0</v>
      </c>
      <c r="S4205" s="27" t="s">
        <v>28</v>
      </c>
      <c r="T4205" s="27" t="str">
        <f>VLOOKUP(S4205,[1]Страна!$A$2:$B$246,2,0)</f>
        <v>КИТАЙ</v>
      </c>
      <c r="W4205" s="79"/>
      <c r="X4205" s="80"/>
      <c r="Y4205" s="80"/>
    </row>
    <row r="4206" spans="1:25">
      <c r="A4206" s="25">
        <v>30818</v>
      </c>
      <c r="B4206" s="26" t="s">
        <v>5537</v>
      </c>
      <c r="C4206" s="27">
        <v>1</v>
      </c>
      <c r="D4206" s="27" t="s">
        <v>26</v>
      </c>
      <c r="E4206" s="28">
        <v>5432</v>
      </c>
      <c r="F4206" s="28">
        <v>5432</v>
      </c>
      <c r="G4206" s="28">
        <v>0</v>
      </c>
      <c r="H4206" s="28">
        <v>6.36</v>
      </c>
      <c r="I4206" s="28">
        <v>7</v>
      </c>
      <c r="J4206" s="29">
        <v>4.5213999999999997E-2</v>
      </c>
      <c r="K4206" s="28">
        <v>6.36</v>
      </c>
      <c r="L4206" s="28">
        <v>7</v>
      </c>
      <c r="M4206" s="29">
        <f t="shared" si="286"/>
        <v>4.5213999999999997E-2</v>
      </c>
      <c r="N4206" s="30">
        <v>4977766634281</v>
      </c>
      <c r="O4206" s="27">
        <v>84</v>
      </c>
      <c r="P4206" s="27">
        <v>8452</v>
      </c>
      <c r="Q4206" s="27" t="s">
        <v>5530</v>
      </c>
      <c r="R4206" s="31">
        <f>VLOOKUP(Q4206,[1]Страна!D$1:F$120,2,FALSE)</f>
        <v>0</v>
      </c>
      <c r="S4206" s="27" t="s">
        <v>28</v>
      </c>
      <c r="T4206" s="27" t="str">
        <f>VLOOKUP(S4206,[1]Страна!$A$2:$B$246,2,0)</f>
        <v>КИТАЙ</v>
      </c>
      <c r="W4206" s="79"/>
      <c r="X4206" s="80"/>
      <c r="Y4206" s="80"/>
    </row>
    <row r="4207" spans="1:25">
      <c r="A4207" s="25">
        <v>216839</v>
      </c>
      <c r="B4207" s="26" t="s">
        <v>5538</v>
      </c>
      <c r="C4207" s="27">
        <v>1</v>
      </c>
      <c r="D4207" s="27" t="s">
        <v>26</v>
      </c>
      <c r="E4207" s="28">
        <v>5236</v>
      </c>
      <c r="F4207" s="28">
        <v>5236</v>
      </c>
      <c r="G4207" s="28">
        <v>0</v>
      </c>
      <c r="H4207" s="28">
        <v>6.3</v>
      </c>
      <c r="I4207" s="28">
        <v>7</v>
      </c>
      <c r="J4207" s="29">
        <v>1.4256E-2</v>
      </c>
      <c r="K4207" s="28">
        <v>6.3</v>
      </c>
      <c r="L4207" s="28">
        <v>7</v>
      </c>
      <c r="M4207" s="29">
        <f t="shared" si="286"/>
        <v>1.4256E-2</v>
      </c>
      <c r="N4207" s="30">
        <v>4977766758963</v>
      </c>
      <c r="O4207" s="27">
        <v>84</v>
      </c>
      <c r="P4207" s="27">
        <v>8452</v>
      </c>
      <c r="Q4207" s="27" t="s">
        <v>5530</v>
      </c>
      <c r="R4207" s="31">
        <f>VLOOKUP(Q4207,[1]Страна!D$1:F$120,2,FALSE)</f>
        <v>0</v>
      </c>
      <c r="S4207" s="27" t="s">
        <v>28</v>
      </c>
      <c r="T4207" s="27" t="str">
        <f>VLOOKUP(S4207,[1]Страна!$A$2:$B$246,2,0)</f>
        <v>КИТАЙ</v>
      </c>
      <c r="W4207" s="79"/>
      <c r="X4207" s="80"/>
      <c r="Y4207" s="80"/>
    </row>
    <row r="4208" spans="1:25">
      <c r="A4208" s="25">
        <v>127483</v>
      </c>
      <c r="B4208" s="26" t="s">
        <v>5539</v>
      </c>
      <c r="C4208" s="27">
        <v>1</v>
      </c>
      <c r="D4208" s="27" t="s">
        <v>26</v>
      </c>
      <c r="E4208" s="28">
        <v>5695</v>
      </c>
      <c r="F4208" s="28">
        <v>5695</v>
      </c>
      <c r="G4208" s="28">
        <v>0</v>
      </c>
      <c r="H4208" s="28">
        <v>7</v>
      </c>
      <c r="I4208" s="28">
        <v>8</v>
      </c>
      <c r="J4208" s="29">
        <v>3.0099999999999998E-2</v>
      </c>
      <c r="K4208" s="28">
        <v>7</v>
      </c>
      <c r="L4208" s="28">
        <v>8</v>
      </c>
      <c r="M4208" s="29">
        <f t="shared" si="286"/>
        <v>3.0099999999999998E-2</v>
      </c>
      <c r="N4208" s="30">
        <v>0</v>
      </c>
      <c r="O4208" s="27">
        <v>84</v>
      </c>
      <c r="P4208" s="27">
        <v>8452</v>
      </c>
      <c r="Q4208" s="27" t="s">
        <v>5530</v>
      </c>
      <c r="R4208" s="31">
        <f>VLOOKUP(Q4208,[1]Страна!D$1:F$120,2,FALSE)</f>
        <v>0</v>
      </c>
      <c r="S4208" s="27" t="s">
        <v>28</v>
      </c>
      <c r="T4208" s="27" t="str">
        <f>VLOOKUP(S4208,[1]Страна!$A$2:$B$246,2,0)</f>
        <v>КИТАЙ</v>
      </c>
      <c r="W4208" s="79"/>
      <c r="X4208" s="80"/>
      <c r="Y4208" s="80"/>
    </row>
    <row r="4209" spans="1:25">
      <c r="A4209" s="25">
        <v>104626</v>
      </c>
      <c r="B4209" s="26" t="s">
        <v>5540</v>
      </c>
      <c r="C4209" s="27">
        <v>1</v>
      </c>
      <c r="D4209" s="27" t="s">
        <v>26</v>
      </c>
      <c r="E4209" s="28">
        <v>4894</v>
      </c>
      <c r="F4209" s="28">
        <v>4894</v>
      </c>
      <c r="G4209" s="28">
        <v>0</v>
      </c>
      <c r="H4209" s="28">
        <v>5.3</v>
      </c>
      <c r="I4209" s="28">
        <v>4</v>
      </c>
      <c r="J4209" s="29">
        <v>3.168E-2</v>
      </c>
      <c r="K4209" s="28">
        <v>5.3</v>
      </c>
      <c r="L4209" s="28">
        <v>4</v>
      </c>
      <c r="M4209" s="29">
        <f t="shared" si="286"/>
        <v>3.168E-2</v>
      </c>
      <c r="N4209" s="30">
        <v>4977766723619</v>
      </c>
      <c r="O4209" s="27">
        <v>84</v>
      </c>
      <c r="P4209" s="27">
        <v>8452</v>
      </c>
      <c r="Q4209" s="27" t="s">
        <v>5530</v>
      </c>
      <c r="R4209" s="31">
        <f>VLOOKUP(Q4209,[1]Страна!D$1:F$120,2,FALSE)</f>
        <v>0</v>
      </c>
      <c r="S4209" s="27" t="s">
        <v>1596</v>
      </c>
      <c r="T4209" s="27" t="str">
        <f>VLOOKUP(S4209,[1]Страна!$A$2:$B$246,2,0)</f>
        <v xml:space="preserve">ВЬЕТНАМ </v>
      </c>
      <c r="W4209" s="79"/>
      <c r="X4209" s="80"/>
      <c r="Y4209" s="80"/>
    </row>
    <row r="4210" spans="1:25">
      <c r="A4210" s="25">
        <v>28236</v>
      </c>
      <c r="B4210" s="26" t="s">
        <v>5541</v>
      </c>
      <c r="C4210" s="27">
        <v>1</v>
      </c>
      <c r="D4210" s="27" t="s">
        <v>26</v>
      </c>
      <c r="E4210" s="28">
        <v>4990</v>
      </c>
      <c r="F4210" s="28">
        <v>4990</v>
      </c>
      <c r="G4210" s="28">
        <v>0</v>
      </c>
      <c r="H4210" s="28">
        <v>6.36</v>
      </c>
      <c r="I4210" s="28">
        <v>7</v>
      </c>
      <c r="J4210" s="29">
        <v>2.9260000000000001E-2</v>
      </c>
      <c r="K4210" s="28">
        <v>6.36</v>
      </c>
      <c r="L4210" s="28">
        <v>7</v>
      </c>
      <c r="M4210" s="29">
        <f t="shared" si="286"/>
        <v>2.9260000000000001E-2</v>
      </c>
      <c r="N4210" s="30">
        <v>4977766633420</v>
      </c>
      <c r="O4210" s="27">
        <v>84</v>
      </c>
      <c r="P4210" s="27">
        <v>8452</v>
      </c>
      <c r="Q4210" s="27" t="s">
        <v>5530</v>
      </c>
      <c r="R4210" s="31">
        <f>VLOOKUP(Q4210,[1]Страна!D$1:F$120,2,FALSE)</f>
        <v>0</v>
      </c>
      <c r="S4210" s="27" t="s">
        <v>28</v>
      </c>
      <c r="T4210" s="27" t="str">
        <f>VLOOKUP(S4210,[1]Страна!$A$2:$B$246,2,0)</f>
        <v>КИТАЙ</v>
      </c>
      <c r="W4210" s="79"/>
      <c r="X4210" s="80"/>
      <c r="Y4210" s="80"/>
    </row>
    <row r="4211" spans="1:25">
      <c r="A4211" s="25">
        <v>104628</v>
      </c>
      <c r="B4211" s="26" t="s">
        <v>5542</v>
      </c>
      <c r="C4211" s="27">
        <v>1</v>
      </c>
      <c r="D4211" s="27" t="s">
        <v>26</v>
      </c>
      <c r="E4211" s="28">
        <v>5270</v>
      </c>
      <c r="F4211" s="28">
        <v>5270</v>
      </c>
      <c r="G4211" s="28">
        <v>0</v>
      </c>
      <c r="H4211" s="28">
        <v>5.4</v>
      </c>
      <c r="I4211" s="28">
        <v>6</v>
      </c>
      <c r="J4211" s="29">
        <v>2.1000000000000001E-2</v>
      </c>
      <c r="K4211" s="28">
        <v>5.4</v>
      </c>
      <c r="L4211" s="28">
        <v>6</v>
      </c>
      <c r="M4211" s="29">
        <f t="shared" si="286"/>
        <v>2.1000000000000001E-2</v>
      </c>
      <c r="N4211" s="30">
        <v>4977766723626</v>
      </c>
      <c r="O4211" s="27">
        <v>84</v>
      </c>
      <c r="P4211" s="27">
        <v>8452</v>
      </c>
      <c r="Q4211" s="27" t="s">
        <v>5530</v>
      </c>
      <c r="R4211" s="31">
        <f>VLOOKUP(Q4211,[1]Страна!D$1:F$120,2,FALSE)</f>
        <v>0</v>
      </c>
      <c r="S4211" s="27" t="s">
        <v>1596</v>
      </c>
      <c r="T4211" s="27" t="str">
        <f>VLOOKUP(S4211,[1]Страна!$A$2:$B$246,2,0)</f>
        <v xml:space="preserve">ВЬЕТНАМ </v>
      </c>
      <c r="W4211" s="79"/>
      <c r="X4211" s="80"/>
      <c r="Y4211" s="80"/>
    </row>
    <row r="4212" spans="1:25">
      <c r="A4212" s="25">
        <v>34199</v>
      </c>
      <c r="B4212" s="26" t="s">
        <v>5543</v>
      </c>
      <c r="C4212" s="27">
        <v>1</v>
      </c>
      <c r="D4212" s="27" t="s">
        <v>26</v>
      </c>
      <c r="E4212" s="28">
        <v>5508</v>
      </c>
      <c r="F4212" s="28">
        <v>5508</v>
      </c>
      <c r="G4212" s="28">
        <v>0</v>
      </c>
      <c r="H4212" s="28">
        <v>6.27</v>
      </c>
      <c r="I4212" s="28">
        <v>6.9</v>
      </c>
      <c r="J4212" s="29">
        <v>3.0804999999999999E-2</v>
      </c>
      <c r="K4212" s="28">
        <v>6.27</v>
      </c>
      <c r="L4212" s="28">
        <v>6.9</v>
      </c>
      <c r="M4212" s="29">
        <f t="shared" si="286"/>
        <v>3.0804999999999999E-2</v>
      </c>
      <c r="N4212" s="30">
        <v>4977766716482</v>
      </c>
      <c r="O4212" s="27">
        <v>84</v>
      </c>
      <c r="P4212" s="27">
        <v>8452</v>
      </c>
      <c r="Q4212" s="27" t="s">
        <v>5530</v>
      </c>
      <c r="R4212" s="31">
        <f>VLOOKUP(Q4212,[1]Страна!D$1:F$120,2,FALSE)</f>
        <v>0</v>
      </c>
      <c r="S4212" s="27" t="s">
        <v>28</v>
      </c>
      <c r="T4212" s="27" t="str">
        <f>VLOOKUP(S4212,[1]Страна!$A$2:$B$246,2,0)</f>
        <v>КИТАЙ</v>
      </c>
      <c r="W4212" s="79"/>
      <c r="X4212" s="80"/>
      <c r="Y4212" s="80"/>
    </row>
    <row r="4213" spans="1:25">
      <c r="A4213" s="25">
        <v>34200</v>
      </c>
      <c r="B4213" s="26" t="s">
        <v>5544</v>
      </c>
      <c r="C4213" s="27">
        <v>1</v>
      </c>
      <c r="D4213" s="27" t="s">
        <v>26</v>
      </c>
      <c r="E4213" s="28">
        <v>5083</v>
      </c>
      <c r="F4213" s="28">
        <v>5083</v>
      </c>
      <c r="G4213" s="28">
        <v>0</v>
      </c>
      <c r="H4213" s="28">
        <v>5.3</v>
      </c>
      <c r="I4213" s="28">
        <v>6</v>
      </c>
      <c r="J4213" s="29">
        <v>3.168E-2</v>
      </c>
      <c r="K4213" s="28">
        <v>5.3</v>
      </c>
      <c r="L4213" s="28">
        <v>6</v>
      </c>
      <c r="M4213" s="29">
        <f t="shared" si="286"/>
        <v>3.168E-2</v>
      </c>
      <c r="N4213" s="30">
        <v>4977766716499</v>
      </c>
      <c r="O4213" s="27">
        <v>84</v>
      </c>
      <c r="P4213" s="27">
        <v>8452</v>
      </c>
      <c r="Q4213" s="27" t="s">
        <v>5530</v>
      </c>
      <c r="R4213" s="31">
        <f>VLOOKUP(Q4213,[1]Страна!D$1:F$120,2,FALSE)</f>
        <v>0</v>
      </c>
      <c r="S4213" s="27" t="s">
        <v>1596</v>
      </c>
      <c r="T4213" s="27" t="str">
        <f>VLOOKUP(S4213,[1]Страна!$A$2:$B$246,2,0)</f>
        <v xml:space="preserve">ВЬЕТНАМ </v>
      </c>
      <c r="W4213" s="79"/>
      <c r="X4213" s="80"/>
      <c r="Y4213" s="80"/>
    </row>
    <row r="4214" spans="1:25">
      <c r="A4214" s="25">
        <v>216840</v>
      </c>
      <c r="B4214" s="26" t="s">
        <v>5545</v>
      </c>
      <c r="C4214" s="27">
        <v>1</v>
      </c>
      <c r="D4214" s="27" t="s">
        <v>26</v>
      </c>
      <c r="E4214" s="28">
        <v>4514</v>
      </c>
      <c r="F4214" s="28">
        <v>4514</v>
      </c>
      <c r="G4214" s="28">
        <v>0</v>
      </c>
      <c r="H4214" s="28">
        <v>6.3</v>
      </c>
      <c r="I4214" s="28">
        <v>7</v>
      </c>
      <c r="J4214" s="29">
        <v>2.9260000000000001E-2</v>
      </c>
      <c r="K4214" s="28">
        <v>6.3</v>
      </c>
      <c r="L4214" s="28">
        <v>7</v>
      </c>
      <c r="M4214" s="29">
        <v>2.9260000000000001E-2</v>
      </c>
      <c r="N4214" s="30">
        <v>4977766758956</v>
      </c>
      <c r="O4214" s="27">
        <v>84</v>
      </c>
      <c r="P4214" s="27">
        <v>8452</v>
      </c>
      <c r="Q4214" s="27" t="s">
        <v>5530</v>
      </c>
      <c r="R4214" s="31">
        <f>VLOOKUP(Q4214,[1]Страна!D$1:F$120,2,FALSE)</f>
        <v>0</v>
      </c>
      <c r="S4214" s="27" t="s">
        <v>1596</v>
      </c>
      <c r="T4214" s="27" t="str">
        <f>VLOOKUP(S4214,[1]Страна!$A$2:$B$246,2,0)</f>
        <v xml:space="preserve">ВЬЕТНАМ </v>
      </c>
      <c r="W4214" s="79"/>
      <c r="X4214" s="80"/>
      <c r="Y4214" s="80"/>
    </row>
    <row r="4215" spans="1:25">
      <c r="A4215" s="25">
        <v>104630</v>
      </c>
      <c r="B4215" s="26" t="s">
        <v>5546</v>
      </c>
      <c r="C4215" s="27">
        <v>1</v>
      </c>
      <c r="D4215" s="27" t="s">
        <v>26</v>
      </c>
      <c r="E4215" s="28">
        <v>6222</v>
      </c>
      <c r="F4215" s="28">
        <v>6222</v>
      </c>
      <c r="G4215" s="28">
        <v>0</v>
      </c>
      <c r="H4215" s="28">
        <v>5.9</v>
      </c>
      <c r="I4215" s="28">
        <v>6.4</v>
      </c>
      <c r="J4215" s="29">
        <v>3.168E-2</v>
      </c>
      <c r="K4215" s="28">
        <v>5.9</v>
      </c>
      <c r="L4215" s="28">
        <v>6.4</v>
      </c>
      <c r="M4215" s="29">
        <f t="shared" ref="M4215:M4221" si="287">C4215*J4215</f>
        <v>3.168E-2</v>
      </c>
      <c r="N4215" s="30">
        <v>4977766717540</v>
      </c>
      <c r="O4215" s="27">
        <v>84</v>
      </c>
      <c r="P4215" s="27">
        <v>8452</v>
      </c>
      <c r="Q4215" s="27" t="s">
        <v>5530</v>
      </c>
      <c r="R4215" s="31">
        <f>VLOOKUP(Q4215,[1]Страна!D$1:F$120,2,FALSE)</f>
        <v>0</v>
      </c>
      <c r="S4215" s="27" t="s">
        <v>1596</v>
      </c>
      <c r="T4215" s="27" t="str">
        <f>VLOOKUP(S4215,[1]Страна!$A$2:$B$246,2,0)</f>
        <v xml:space="preserve">ВЬЕТНАМ </v>
      </c>
      <c r="W4215" s="79"/>
      <c r="X4215" s="80"/>
      <c r="Y4215" s="80"/>
    </row>
    <row r="4216" spans="1:25">
      <c r="A4216" s="25">
        <v>36817</v>
      </c>
      <c r="B4216" s="26" t="s">
        <v>5547</v>
      </c>
      <c r="C4216" s="27">
        <v>1</v>
      </c>
      <c r="D4216" s="27" t="s">
        <v>26</v>
      </c>
      <c r="E4216" s="28">
        <v>5474</v>
      </c>
      <c r="F4216" s="28">
        <v>5474</v>
      </c>
      <c r="G4216" s="28">
        <v>0</v>
      </c>
      <c r="H4216" s="28">
        <v>5.9</v>
      </c>
      <c r="I4216" s="28">
        <v>6.5</v>
      </c>
      <c r="J4216" s="29">
        <v>3.2039999999999999E-2</v>
      </c>
      <c r="K4216" s="28">
        <v>5.9</v>
      </c>
      <c r="L4216" s="28">
        <v>6.5</v>
      </c>
      <c r="M4216" s="29">
        <f t="shared" si="287"/>
        <v>3.2039999999999999E-2</v>
      </c>
      <c r="N4216" s="30">
        <v>4977766720991</v>
      </c>
      <c r="O4216" s="27">
        <v>84</v>
      </c>
      <c r="P4216" s="27">
        <v>8452</v>
      </c>
      <c r="Q4216" s="27" t="s">
        <v>5530</v>
      </c>
      <c r="R4216" s="31">
        <f>VLOOKUP(Q4216,[1]Страна!D$1:F$120,2,FALSE)</f>
        <v>0</v>
      </c>
      <c r="S4216" s="27" t="s">
        <v>28</v>
      </c>
      <c r="T4216" s="27" t="str">
        <f>VLOOKUP(S4216,[1]Страна!$A$2:$B$246,2,0)</f>
        <v>КИТАЙ</v>
      </c>
      <c r="W4216" s="79"/>
      <c r="X4216" s="80"/>
      <c r="Y4216" s="80"/>
    </row>
    <row r="4217" spans="1:25">
      <c r="A4217" s="25">
        <v>36816</v>
      </c>
      <c r="B4217" s="26" t="s">
        <v>5548</v>
      </c>
      <c r="C4217" s="27">
        <v>1</v>
      </c>
      <c r="D4217" s="27" t="s">
        <v>26</v>
      </c>
      <c r="E4217" s="28">
        <v>5712</v>
      </c>
      <c r="F4217" s="28">
        <v>5712</v>
      </c>
      <c r="G4217" s="28">
        <v>0</v>
      </c>
      <c r="H4217" s="28">
        <v>5.9</v>
      </c>
      <c r="I4217" s="28">
        <v>6.5</v>
      </c>
      <c r="J4217" s="29">
        <v>3.1238999999999999E-2</v>
      </c>
      <c r="K4217" s="28">
        <v>5.9</v>
      </c>
      <c r="L4217" s="28">
        <v>6.5</v>
      </c>
      <c r="M4217" s="29">
        <f t="shared" si="287"/>
        <v>3.1238999999999999E-2</v>
      </c>
      <c r="N4217" s="30">
        <v>4977766721004</v>
      </c>
      <c r="O4217" s="27">
        <v>84</v>
      </c>
      <c r="P4217" s="27">
        <v>8452</v>
      </c>
      <c r="Q4217" s="27" t="s">
        <v>5530</v>
      </c>
      <c r="R4217" s="31">
        <f>VLOOKUP(Q4217,[1]Страна!D$1:F$120,2,FALSE)</f>
        <v>0</v>
      </c>
      <c r="S4217" s="27" t="s">
        <v>28</v>
      </c>
      <c r="T4217" s="27" t="str">
        <f>VLOOKUP(S4217,[1]Страна!$A$2:$B$246,2,0)</f>
        <v>КИТАЙ</v>
      </c>
      <c r="W4217" s="79"/>
      <c r="X4217" s="80"/>
      <c r="Y4217" s="80"/>
    </row>
    <row r="4218" spans="1:25">
      <c r="A4218" s="25">
        <v>36815</v>
      </c>
      <c r="B4218" s="26" t="s">
        <v>5549</v>
      </c>
      <c r="C4218" s="27">
        <v>1</v>
      </c>
      <c r="D4218" s="27" t="s">
        <v>26</v>
      </c>
      <c r="E4218" s="28">
        <v>4777</v>
      </c>
      <c r="F4218" s="28">
        <v>4777</v>
      </c>
      <c r="G4218" s="28">
        <v>0</v>
      </c>
      <c r="H4218" s="28">
        <v>7</v>
      </c>
      <c r="I4218" s="28">
        <v>7.5</v>
      </c>
      <c r="J4218" s="29">
        <v>3.0438E-2</v>
      </c>
      <c r="K4218" s="28">
        <v>7</v>
      </c>
      <c r="L4218" s="28">
        <v>7</v>
      </c>
      <c r="M4218" s="29">
        <f t="shared" si="287"/>
        <v>3.0438E-2</v>
      </c>
      <c r="N4218" s="30">
        <v>4977766639255</v>
      </c>
      <c r="O4218" s="27">
        <v>84</v>
      </c>
      <c r="P4218" s="27">
        <v>8452</v>
      </c>
      <c r="Q4218" s="27" t="s">
        <v>5530</v>
      </c>
      <c r="R4218" s="31">
        <f>VLOOKUP(Q4218,[1]Страна!D$1:F$120,2,FALSE)</f>
        <v>0</v>
      </c>
      <c r="S4218" s="27" t="s">
        <v>28</v>
      </c>
      <c r="T4218" s="27" t="str">
        <f>VLOOKUP(S4218,[1]Страна!$A$2:$B$246,2,0)</f>
        <v>КИТАЙ</v>
      </c>
      <c r="W4218" s="79"/>
      <c r="X4218" s="80"/>
      <c r="Y4218" s="80"/>
    </row>
    <row r="4219" spans="1:25">
      <c r="A4219" s="25">
        <v>104641</v>
      </c>
      <c r="B4219" s="26" t="s">
        <v>5550</v>
      </c>
      <c r="C4219" s="27">
        <v>1</v>
      </c>
      <c r="D4219" s="27" t="s">
        <v>26</v>
      </c>
      <c r="E4219" s="28">
        <v>8067</v>
      </c>
      <c r="F4219" s="28">
        <v>8067</v>
      </c>
      <c r="G4219" s="28">
        <v>0</v>
      </c>
      <c r="H4219" s="28">
        <v>6.9</v>
      </c>
      <c r="I4219" s="28">
        <v>8</v>
      </c>
      <c r="J4219" s="29">
        <v>3.168E-2</v>
      </c>
      <c r="K4219" s="28">
        <v>6.9</v>
      </c>
      <c r="L4219" s="28">
        <v>8</v>
      </c>
      <c r="M4219" s="29">
        <f t="shared" si="287"/>
        <v>3.168E-2</v>
      </c>
      <c r="N4219" s="30">
        <v>4977766708579</v>
      </c>
      <c r="O4219" s="27">
        <v>84</v>
      </c>
      <c r="P4219" s="27">
        <v>8452</v>
      </c>
      <c r="Q4219" s="27" t="s">
        <v>5530</v>
      </c>
      <c r="R4219" s="31">
        <f>VLOOKUP(Q4219,[1]Страна!D$1:F$120,2,FALSE)</f>
        <v>0</v>
      </c>
      <c r="S4219" s="27" t="s">
        <v>28</v>
      </c>
      <c r="T4219" s="27" t="str">
        <f>VLOOKUP(S4219,[1]Страна!$A$2:$B$246,2,0)</f>
        <v>КИТАЙ</v>
      </c>
      <c r="W4219" s="79"/>
      <c r="X4219" s="80"/>
      <c r="Y4219" s="80"/>
    </row>
    <row r="4220" spans="1:25">
      <c r="A4220" s="25">
        <v>127486</v>
      </c>
      <c r="B4220" s="26" t="s">
        <v>5551</v>
      </c>
      <c r="C4220" s="27">
        <v>1</v>
      </c>
      <c r="D4220" s="27" t="s">
        <v>26</v>
      </c>
      <c r="E4220" s="28">
        <v>5636</v>
      </c>
      <c r="F4220" s="28">
        <v>5636</v>
      </c>
      <c r="G4220" s="28">
        <v>0</v>
      </c>
      <c r="H4220" s="28">
        <v>6.5</v>
      </c>
      <c r="I4220" s="28">
        <v>7</v>
      </c>
      <c r="J4220" s="29">
        <v>3.168E-2</v>
      </c>
      <c r="K4220" s="28">
        <v>6.5</v>
      </c>
      <c r="L4220" s="28">
        <v>7</v>
      </c>
      <c r="M4220" s="29">
        <f t="shared" si="287"/>
        <v>3.168E-2</v>
      </c>
      <c r="N4220" s="30">
        <v>4977766749619</v>
      </c>
      <c r="O4220" s="27">
        <v>84</v>
      </c>
      <c r="P4220" s="27">
        <v>8452</v>
      </c>
      <c r="Q4220" s="27" t="s">
        <v>5530</v>
      </c>
      <c r="R4220" s="31">
        <f>VLOOKUP(Q4220,[1]Страна!D$1:F$120,2,FALSE)</f>
        <v>0</v>
      </c>
      <c r="S4220" s="27" t="s">
        <v>28</v>
      </c>
      <c r="T4220" s="27" t="str">
        <f>VLOOKUP(S4220,[1]Страна!$A$2:$B$246,2,0)</f>
        <v>КИТАЙ</v>
      </c>
      <c r="W4220" s="79"/>
      <c r="X4220" s="80"/>
      <c r="Y4220" s="80"/>
    </row>
    <row r="4221" spans="1:25">
      <c r="A4221" s="25">
        <v>127487</v>
      </c>
      <c r="B4221" s="26" t="s">
        <v>5552</v>
      </c>
      <c r="C4221" s="27">
        <v>1</v>
      </c>
      <c r="D4221" s="27" t="s">
        <v>26</v>
      </c>
      <c r="E4221" s="28">
        <v>5840</v>
      </c>
      <c r="F4221" s="28">
        <v>5840</v>
      </c>
      <c r="G4221" s="28">
        <v>0</v>
      </c>
      <c r="H4221" s="28">
        <v>6.5</v>
      </c>
      <c r="I4221" s="28">
        <v>7.5</v>
      </c>
      <c r="J4221" s="29">
        <v>3.168E-2</v>
      </c>
      <c r="K4221" s="28">
        <v>6.5</v>
      </c>
      <c r="L4221" s="28">
        <v>7.5</v>
      </c>
      <c r="M4221" s="29">
        <f t="shared" si="287"/>
        <v>3.168E-2</v>
      </c>
      <c r="N4221" s="30">
        <v>4977766749626</v>
      </c>
      <c r="O4221" s="27">
        <v>84</v>
      </c>
      <c r="P4221" s="27">
        <v>8452</v>
      </c>
      <c r="Q4221" s="27" t="s">
        <v>5530</v>
      </c>
      <c r="R4221" s="31">
        <f>VLOOKUP(Q4221,[1]Страна!D$1:F$120,2,FALSE)</f>
        <v>0</v>
      </c>
      <c r="S4221" s="27" t="s">
        <v>1596</v>
      </c>
      <c r="T4221" s="27" t="str">
        <f>VLOOKUP(S4221,[1]Страна!$A$2:$B$246,2,0)</f>
        <v xml:space="preserve">ВЬЕТНАМ </v>
      </c>
      <c r="W4221" s="79"/>
      <c r="X4221" s="80"/>
      <c r="Y4221" s="80"/>
    </row>
    <row r="4222" spans="1:25">
      <c r="A4222" s="25">
        <v>36814</v>
      </c>
      <c r="B4222" s="26" t="s">
        <v>5553</v>
      </c>
      <c r="C4222" s="27">
        <v>1</v>
      </c>
      <c r="D4222" s="27" t="s">
        <v>26</v>
      </c>
      <c r="E4222" s="28">
        <v>4582</v>
      </c>
      <c r="F4222" s="28">
        <f>C4222*E4222</f>
        <v>4582</v>
      </c>
      <c r="G4222" s="28">
        <f>F4222*R4222</f>
        <v>0</v>
      </c>
      <c r="H4222" s="28">
        <v>6.3</v>
      </c>
      <c r="I4222" s="28">
        <v>7</v>
      </c>
      <c r="J4222" s="29">
        <v>3.0779999999999998E-2</v>
      </c>
      <c r="K4222" s="28">
        <f>H4222*C4222</f>
        <v>6.3</v>
      </c>
      <c r="L4222" s="28">
        <f>I4222*C4222</f>
        <v>7</v>
      </c>
      <c r="M4222" s="29">
        <f>J4222*C4222</f>
        <v>3.0779999999999998E-2</v>
      </c>
      <c r="N4222" s="30" t="s">
        <v>5554</v>
      </c>
      <c r="O4222" s="27">
        <v>84</v>
      </c>
      <c r="P4222" s="27">
        <v>8452</v>
      </c>
      <c r="Q4222" s="27" t="s">
        <v>5530</v>
      </c>
      <c r="R4222" s="31">
        <f>VLOOKUP(Q4222,[1]Страна!D$1:F$120,2,FALSE)</f>
        <v>0</v>
      </c>
      <c r="S4222" s="27" t="s">
        <v>28</v>
      </c>
      <c r="T4222" s="27" t="str">
        <f>VLOOKUP(S4222,[1]Страна!$A$2:$B$246,2,0)</f>
        <v>КИТАЙ</v>
      </c>
      <c r="W4222" s="79"/>
      <c r="X4222" s="80"/>
      <c r="Y4222" s="80"/>
    </row>
    <row r="4223" spans="1:25">
      <c r="A4223" s="25">
        <v>218073</v>
      </c>
      <c r="B4223" s="26" t="s">
        <v>5555</v>
      </c>
      <c r="C4223" s="27">
        <v>1</v>
      </c>
      <c r="D4223" s="27" t="s">
        <v>26</v>
      </c>
      <c r="E4223" s="28">
        <v>4465</v>
      </c>
      <c r="F4223" s="28">
        <v>4465</v>
      </c>
      <c r="G4223" s="28">
        <v>0</v>
      </c>
      <c r="H4223" s="28">
        <v>7</v>
      </c>
      <c r="I4223" s="28">
        <v>8.3000000000000007</v>
      </c>
      <c r="J4223" s="29">
        <v>2.93E-2</v>
      </c>
      <c r="K4223" s="28">
        <v>7</v>
      </c>
      <c r="L4223" s="28">
        <v>8.3000000000000007</v>
      </c>
      <c r="M4223" s="29">
        <f>C4223*J4223</f>
        <v>2.93E-2</v>
      </c>
      <c r="N4223" s="30">
        <v>4977766764100</v>
      </c>
      <c r="O4223" s="27">
        <v>84</v>
      </c>
      <c r="P4223" s="27">
        <v>8452</v>
      </c>
      <c r="Q4223" s="27" t="s">
        <v>5530</v>
      </c>
      <c r="R4223" s="31">
        <f>VLOOKUP(Q4223,[1]Страна!D$1:F$120,2,FALSE)</f>
        <v>0</v>
      </c>
      <c r="S4223" s="27" t="s">
        <v>1596</v>
      </c>
      <c r="T4223" s="27" t="str">
        <f>VLOOKUP(S4223,[1]Страна!$A$2:$B$246,2,0)</f>
        <v xml:space="preserve">ВЬЕТНАМ </v>
      </c>
      <c r="W4223" s="79"/>
      <c r="X4223" s="80"/>
      <c r="Y4223" s="80"/>
    </row>
    <row r="4224" spans="1:25">
      <c r="A4224" s="25">
        <v>36603</v>
      </c>
      <c r="B4224" s="26" t="s">
        <v>5556</v>
      </c>
      <c r="C4224" s="27">
        <v>1</v>
      </c>
      <c r="D4224" s="27" t="s">
        <v>26</v>
      </c>
      <c r="E4224" s="28">
        <v>5372</v>
      </c>
      <c r="F4224" s="28">
        <v>5372</v>
      </c>
      <c r="G4224" s="28">
        <v>0</v>
      </c>
      <c r="H4224" s="28">
        <v>7</v>
      </c>
      <c r="I4224" s="28">
        <v>8</v>
      </c>
      <c r="J4224" s="29">
        <v>3.0800000000000001E-2</v>
      </c>
      <c r="K4224" s="28">
        <v>7</v>
      </c>
      <c r="L4224" s="28">
        <v>7</v>
      </c>
      <c r="M4224" s="29">
        <f>C4224*J4224</f>
        <v>3.0800000000000001E-2</v>
      </c>
      <c r="N4224" s="30">
        <v>4977766638913</v>
      </c>
      <c r="O4224" s="27">
        <v>84</v>
      </c>
      <c r="P4224" s="27">
        <v>8452</v>
      </c>
      <c r="Q4224" s="27" t="s">
        <v>5530</v>
      </c>
      <c r="R4224" s="31">
        <f>VLOOKUP(Q4224,[1]Страна!D$1:F$120,2,FALSE)</f>
        <v>0</v>
      </c>
      <c r="S4224" s="27" t="s">
        <v>555</v>
      </c>
      <c r="T4224" s="27" t="str">
        <f>VLOOKUP(S4224,[1]Страна!$A$2:$B$246,2,0)</f>
        <v>ТАИЛАНД</v>
      </c>
      <c r="W4224" s="79"/>
      <c r="X4224" s="80"/>
      <c r="Y4224" s="80"/>
    </row>
    <row r="4225" spans="1:25">
      <c r="A4225" s="25">
        <v>104643</v>
      </c>
      <c r="B4225" s="26" t="s">
        <v>5557</v>
      </c>
      <c r="C4225" s="27">
        <v>1</v>
      </c>
      <c r="D4225" s="27" t="s">
        <v>26</v>
      </c>
      <c r="E4225" s="28">
        <v>5423</v>
      </c>
      <c r="F4225" s="28">
        <v>5423</v>
      </c>
      <c r="G4225" s="28">
        <v>0</v>
      </c>
      <c r="H4225" s="28">
        <v>6.5</v>
      </c>
      <c r="I4225" s="28">
        <v>7</v>
      </c>
      <c r="J4225" s="29">
        <v>3.5999999999999997E-2</v>
      </c>
      <c r="K4225" s="28">
        <v>6.5</v>
      </c>
      <c r="L4225" s="28">
        <v>7</v>
      </c>
      <c r="M4225" s="29">
        <f>C4225*J4225</f>
        <v>3.5999999999999997E-2</v>
      </c>
      <c r="N4225" s="30">
        <v>4977766720960</v>
      </c>
      <c r="O4225" s="27">
        <v>84</v>
      </c>
      <c r="P4225" s="27">
        <v>8452</v>
      </c>
      <c r="Q4225" s="27" t="s">
        <v>5530</v>
      </c>
      <c r="R4225" s="31">
        <f>VLOOKUP(Q4225,[1]Страна!D$1:F$120,2,FALSE)</f>
        <v>0</v>
      </c>
      <c r="S4225" s="27" t="s">
        <v>555</v>
      </c>
      <c r="T4225" s="27" t="str">
        <f>VLOOKUP(S4225,[1]Страна!$A$2:$B$246,2,0)</f>
        <v>ТАИЛАНД</v>
      </c>
      <c r="W4225" s="79"/>
      <c r="X4225" s="80"/>
      <c r="Y4225" s="80"/>
    </row>
    <row r="4226" spans="1:25">
      <c r="A4226" s="25">
        <v>28672</v>
      </c>
      <c r="B4226" s="26" t="s">
        <v>5558</v>
      </c>
      <c r="C4226" s="27">
        <v>2</v>
      </c>
      <c r="D4226" s="27" t="s">
        <v>26</v>
      </c>
      <c r="E4226" s="28">
        <v>5217</v>
      </c>
      <c r="F4226" s="28">
        <v>10434</v>
      </c>
      <c r="G4226" s="28">
        <v>0</v>
      </c>
      <c r="H4226" s="28">
        <v>6.8</v>
      </c>
      <c r="I4226" s="28">
        <v>7.1</v>
      </c>
      <c r="J4226" s="29">
        <v>3.542E-2</v>
      </c>
      <c r="K4226" s="28">
        <v>13.6</v>
      </c>
      <c r="L4226" s="28">
        <v>14.2</v>
      </c>
      <c r="M4226" s="29">
        <v>7.084E-2</v>
      </c>
      <c r="N4226" s="30" t="s">
        <v>5559</v>
      </c>
      <c r="O4226" s="27">
        <v>84</v>
      </c>
      <c r="P4226" s="27">
        <v>8452</v>
      </c>
      <c r="Q4226" s="27" t="s">
        <v>5530</v>
      </c>
      <c r="R4226" s="31">
        <f>VLOOKUP(Q4226,[1]Страна!D$1:F$120,2,FALSE)</f>
        <v>0</v>
      </c>
      <c r="S4226" s="27" t="s">
        <v>555</v>
      </c>
      <c r="T4226" s="27" t="str">
        <f>VLOOKUP(S4226,[1]Страна!$A$2:$B$246,2,0)</f>
        <v>ТАИЛАНД</v>
      </c>
      <c r="W4226" s="79"/>
      <c r="X4226" s="80"/>
      <c r="Y4226" s="80"/>
    </row>
    <row r="4227" spans="1:25">
      <c r="A4227" s="25">
        <v>202232</v>
      </c>
      <c r="B4227" s="26" t="s">
        <v>5560</v>
      </c>
      <c r="C4227" s="27">
        <v>1</v>
      </c>
      <c r="D4227" s="27" t="s">
        <v>26</v>
      </c>
      <c r="E4227" s="28">
        <v>5627</v>
      </c>
      <c r="F4227" s="28">
        <v>5627</v>
      </c>
      <c r="G4227" s="28">
        <v>0</v>
      </c>
      <c r="H4227" s="28">
        <v>9</v>
      </c>
      <c r="I4227" s="28">
        <v>11</v>
      </c>
      <c r="J4227" s="29">
        <v>3.2911999999999997E-2</v>
      </c>
      <c r="K4227" s="28">
        <v>9</v>
      </c>
      <c r="L4227" s="28">
        <v>11</v>
      </c>
      <c r="M4227" s="29">
        <f>C4227*J4227</f>
        <v>3.2911999999999997E-2</v>
      </c>
      <c r="N4227" s="30">
        <v>4933621706685</v>
      </c>
      <c r="O4227" s="27">
        <v>84</v>
      </c>
      <c r="P4227" s="27">
        <v>8452</v>
      </c>
      <c r="Q4227" s="27" t="s">
        <v>5530</v>
      </c>
      <c r="R4227" s="31">
        <f>VLOOKUP(Q4227,[1]Страна!D$1:F$120,2,FALSE)</f>
        <v>0</v>
      </c>
      <c r="S4227" s="27" t="s">
        <v>555</v>
      </c>
      <c r="T4227" s="27" t="str">
        <f>VLOOKUP(S4227,[1]Страна!$A$2:$B$246,2,0)</f>
        <v>ТАИЛАНД</v>
      </c>
      <c r="W4227" s="79"/>
      <c r="X4227" s="80"/>
      <c r="Y4227" s="80"/>
    </row>
    <row r="4228" spans="1:25" ht="15">
      <c r="A4228" s="41">
        <v>220206</v>
      </c>
      <c r="B4228" s="42" t="s">
        <v>5561</v>
      </c>
      <c r="C4228" s="52">
        <v>1</v>
      </c>
      <c r="D4228" s="53" t="s">
        <v>26</v>
      </c>
      <c r="E4228" s="54">
        <v>7500</v>
      </c>
      <c r="F4228" s="54">
        <v>7500</v>
      </c>
      <c r="G4228" s="46">
        <v>0</v>
      </c>
      <c r="H4228" s="46">
        <v>5.8</v>
      </c>
      <c r="I4228" s="46">
        <v>6.5</v>
      </c>
      <c r="J4228" s="47">
        <v>3.4408000000000001E-2</v>
      </c>
      <c r="K4228" s="46">
        <v>5.8</v>
      </c>
      <c r="L4228" s="46">
        <v>6.5</v>
      </c>
      <c r="M4228" s="47">
        <v>3.4408000000000001E-2</v>
      </c>
      <c r="N4228" s="48" t="s">
        <v>5562</v>
      </c>
      <c r="O4228" s="49">
        <v>84</v>
      </c>
      <c r="P4228" s="49">
        <v>8452</v>
      </c>
      <c r="Q4228" s="49" t="s">
        <v>5530</v>
      </c>
      <c r="R4228" s="31">
        <f>VLOOKUP(Q4228,[1]Страна!D$1:F$120,2,FALSE)</f>
        <v>0</v>
      </c>
      <c r="S4228" s="89" t="s">
        <v>555</v>
      </c>
      <c r="T4228" s="27" t="str">
        <f>VLOOKUP(S4228,[1]Страна!$A$2:$B$246,2,0)</f>
        <v>ТАИЛАНД</v>
      </c>
      <c r="W4228" s="79"/>
      <c r="X4228" s="80"/>
      <c r="Y4228" s="80"/>
    </row>
    <row r="4229" spans="1:25">
      <c r="A4229" s="25">
        <v>220207</v>
      </c>
      <c r="B4229" s="26" t="s">
        <v>5563</v>
      </c>
      <c r="C4229" s="27">
        <v>2</v>
      </c>
      <c r="D4229" s="27" t="s">
        <v>26</v>
      </c>
      <c r="E4229" s="28">
        <v>6409</v>
      </c>
      <c r="F4229" s="28">
        <v>12818</v>
      </c>
      <c r="G4229" s="28">
        <v>0</v>
      </c>
      <c r="H4229" s="28">
        <v>10</v>
      </c>
      <c r="I4229" s="28">
        <v>12</v>
      </c>
      <c r="J4229" s="29">
        <v>3.4410000000000003E-2</v>
      </c>
      <c r="K4229" s="28">
        <v>20</v>
      </c>
      <c r="L4229" s="28">
        <v>24</v>
      </c>
      <c r="M4229" s="29">
        <v>6.8820000000000006E-2</v>
      </c>
      <c r="N4229" s="30">
        <v>0</v>
      </c>
      <c r="O4229" s="27">
        <v>84</v>
      </c>
      <c r="P4229" s="27">
        <v>8452</v>
      </c>
      <c r="Q4229" s="27" t="s">
        <v>5530</v>
      </c>
      <c r="R4229" s="31">
        <f>VLOOKUP(Q4229,[1]Страна!D$1:F$120,2,FALSE)</f>
        <v>0</v>
      </c>
      <c r="S4229" s="27" t="s">
        <v>555</v>
      </c>
      <c r="T4229" s="27" t="str">
        <f>VLOOKUP(S4229,[1]Страна!$A$2:$B$246,2,0)</f>
        <v>ТАИЛАНД</v>
      </c>
      <c r="W4229" s="79"/>
      <c r="X4229" s="80"/>
      <c r="Y4229" s="80"/>
    </row>
    <row r="4230" spans="1:25">
      <c r="A4230" s="25">
        <v>52955</v>
      </c>
      <c r="B4230" s="26" t="s">
        <v>5564</v>
      </c>
      <c r="C4230" s="27">
        <v>1</v>
      </c>
      <c r="D4230" s="27" t="s">
        <v>26</v>
      </c>
      <c r="E4230" s="28">
        <v>6239</v>
      </c>
      <c r="F4230" s="28">
        <v>6239</v>
      </c>
      <c r="G4230" s="28">
        <v>0</v>
      </c>
      <c r="H4230" s="28">
        <v>6</v>
      </c>
      <c r="I4230" s="28">
        <v>7</v>
      </c>
      <c r="J4230" s="29">
        <v>3.6431999999999999E-2</v>
      </c>
      <c r="K4230" s="28">
        <v>6</v>
      </c>
      <c r="L4230" s="28">
        <v>7</v>
      </c>
      <c r="M4230" s="29">
        <f>C4230*J4230</f>
        <v>3.6431999999999999E-2</v>
      </c>
      <c r="N4230" s="30">
        <v>4933621702298</v>
      </c>
      <c r="O4230" s="27">
        <v>84</v>
      </c>
      <c r="P4230" s="27">
        <v>8452</v>
      </c>
      <c r="Q4230" s="27" t="s">
        <v>5530</v>
      </c>
      <c r="R4230" s="31">
        <f>VLOOKUP(Q4230,[1]Страна!D$1:F$120,2,FALSE)</f>
        <v>0</v>
      </c>
      <c r="S4230" s="27" t="s">
        <v>555</v>
      </c>
      <c r="T4230" s="27" t="str">
        <f>VLOOKUP(S4230,[1]Страна!$A$2:$B$246,2,0)</f>
        <v>ТАИЛАНД</v>
      </c>
    </row>
    <row r="4231" spans="1:25">
      <c r="A4231" s="25">
        <v>52004</v>
      </c>
      <c r="B4231" s="26" t="s">
        <v>5565</v>
      </c>
      <c r="C4231" s="27">
        <v>1</v>
      </c>
      <c r="D4231" s="27" t="s">
        <v>26</v>
      </c>
      <c r="E4231" s="28">
        <v>5687</v>
      </c>
      <c r="F4231" s="28">
        <v>5687</v>
      </c>
      <c r="G4231" s="28">
        <v>0</v>
      </c>
      <c r="H4231" s="28">
        <v>6.2</v>
      </c>
      <c r="I4231" s="28">
        <v>7</v>
      </c>
      <c r="J4231" s="29">
        <v>3.4408000000000001E-2</v>
      </c>
      <c r="K4231" s="28">
        <v>6.2</v>
      </c>
      <c r="L4231" s="28">
        <v>7</v>
      </c>
      <c r="M4231" s="29">
        <f>C4231*J4231</f>
        <v>3.4408000000000001E-2</v>
      </c>
      <c r="N4231" s="30">
        <v>4933621704261</v>
      </c>
      <c r="O4231" s="27">
        <v>84</v>
      </c>
      <c r="P4231" s="27">
        <v>8452</v>
      </c>
      <c r="Q4231" s="27" t="s">
        <v>5530</v>
      </c>
      <c r="R4231" s="31">
        <f>VLOOKUP(Q4231,[1]Страна!D$1:F$120,2,FALSE)</f>
        <v>0</v>
      </c>
      <c r="S4231" s="27" t="s">
        <v>555</v>
      </c>
      <c r="T4231" s="27" t="str">
        <f>VLOOKUP(S4231,[1]Страна!$A$2:$B$246,2,0)</f>
        <v>ТАИЛАНД</v>
      </c>
      <c r="W4231" s="79"/>
      <c r="X4231" s="80"/>
      <c r="Y4231" s="80"/>
    </row>
    <row r="4232" spans="1:25">
      <c r="A4232" s="25">
        <v>104654</v>
      </c>
      <c r="B4232" s="26" t="s">
        <v>5566</v>
      </c>
      <c r="C4232" s="27">
        <v>1</v>
      </c>
      <c r="D4232" s="27" t="s">
        <v>26</v>
      </c>
      <c r="E4232" s="28">
        <v>10073</v>
      </c>
      <c r="F4232" s="28">
        <v>10073</v>
      </c>
      <c r="G4232" s="28">
        <v>0</v>
      </c>
      <c r="H4232" s="28">
        <v>7.3</v>
      </c>
      <c r="I4232" s="28">
        <v>9.5</v>
      </c>
      <c r="J4232" s="29">
        <v>5.6000000000000001E-2</v>
      </c>
      <c r="K4232" s="28">
        <v>7.3</v>
      </c>
      <c r="L4232" s="28">
        <v>9.5</v>
      </c>
      <c r="M4232" s="29">
        <f>C4232*J4232</f>
        <v>5.6000000000000001E-2</v>
      </c>
      <c r="N4232" s="30">
        <v>4933621700195</v>
      </c>
      <c r="O4232" s="27">
        <v>84</v>
      </c>
      <c r="P4232" s="27">
        <v>8452</v>
      </c>
      <c r="Q4232" s="27" t="s">
        <v>5530</v>
      </c>
      <c r="R4232" s="31">
        <f>VLOOKUP(Q4232,[1]Страна!D$1:F$120,2,FALSE)</f>
        <v>0</v>
      </c>
      <c r="S4232" s="27" t="s">
        <v>555</v>
      </c>
      <c r="T4232" s="27" t="str">
        <f>VLOOKUP(S4232,[1]Страна!$A$2:$B$246,2,0)</f>
        <v>ТАИЛАНД</v>
      </c>
      <c r="W4232" s="79"/>
      <c r="X4232" s="80"/>
      <c r="Y4232" s="80"/>
    </row>
    <row r="4233" spans="1:25">
      <c r="A4233" s="25">
        <v>211656</v>
      </c>
      <c r="B4233" s="26" t="s">
        <v>5567</v>
      </c>
      <c r="C4233" s="27">
        <v>1</v>
      </c>
      <c r="D4233" s="27" t="s">
        <v>26</v>
      </c>
      <c r="E4233" s="28">
        <v>5449</v>
      </c>
      <c r="F4233" s="28">
        <v>5449</v>
      </c>
      <c r="G4233" s="28">
        <v>0</v>
      </c>
      <c r="H4233" s="28">
        <v>5.8</v>
      </c>
      <c r="I4233" s="28">
        <v>7</v>
      </c>
      <c r="J4233" s="29">
        <v>3.5000000000000003E-2</v>
      </c>
      <c r="K4233" s="28">
        <v>5.8</v>
      </c>
      <c r="L4233" s="28">
        <v>7</v>
      </c>
      <c r="M4233" s="29">
        <f>C4233*J4233</f>
        <v>3.5000000000000003E-2</v>
      </c>
      <c r="N4233" s="30">
        <v>0</v>
      </c>
      <c r="O4233" s="27">
        <v>84</v>
      </c>
      <c r="P4233" s="27">
        <v>8452</v>
      </c>
      <c r="Q4233" s="27" t="s">
        <v>5530</v>
      </c>
      <c r="R4233" s="31">
        <f>VLOOKUP(Q4233,[1]Страна!D$1:F$120,2,FALSE)</f>
        <v>0</v>
      </c>
      <c r="S4233" s="27" t="s">
        <v>555</v>
      </c>
      <c r="T4233" s="27" t="str">
        <f>VLOOKUP(S4233,[1]Страна!$A$2:$B$246,2,0)</f>
        <v>ТАИЛАНД</v>
      </c>
      <c r="W4233" s="79"/>
      <c r="X4233" s="80"/>
      <c r="Y4233" s="80"/>
    </row>
    <row r="4234" spans="1:25">
      <c r="A4234" s="25">
        <v>30927</v>
      </c>
      <c r="B4234" s="26" t="s">
        <v>5568</v>
      </c>
      <c r="C4234" s="27">
        <v>1</v>
      </c>
      <c r="D4234" s="27" t="s">
        <v>26</v>
      </c>
      <c r="E4234" s="28">
        <v>6055</v>
      </c>
      <c r="F4234" s="28">
        <v>6055</v>
      </c>
      <c r="G4234" s="28">
        <v>0</v>
      </c>
      <c r="H4234" s="28">
        <v>6.36</v>
      </c>
      <c r="I4234" s="28">
        <v>7</v>
      </c>
      <c r="J4234" s="29">
        <v>3.4408000000000001E-2</v>
      </c>
      <c r="K4234" s="28">
        <v>6.36</v>
      </c>
      <c r="L4234" s="28">
        <v>7</v>
      </c>
      <c r="M4234" s="29">
        <f>C4234*J4234</f>
        <v>3.4408000000000001E-2</v>
      </c>
      <c r="N4234" s="30">
        <v>4933621704209</v>
      </c>
      <c r="O4234" s="27">
        <v>84</v>
      </c>
      <c r="P4234" s="27">
        <v>8452</v>
      </c>
      <c r="Q4234" s="27" t="s">
        <v>5530</v>
      </c>
      <c r="R4234" s="31">
        <f>VLOOKUP(Q4234,[1]Страна!D$1:F$120,2,FALSE)</f>
        <v>0</v>
      </c>
      <c r="S4234" s="27" t="s">
        <v>555</v>
      </c>
      <c r="T4234" s="27" t="str">
        <f>VLOOKUP(S4234,[1]Страна!$A$2:$B$246,2,0)</f>
        <v>ТАИЛАНД</v>
      </c>
      <c r="W4234" s="79"/>
      <c r="X4234" s="80"/>
      <c r="Y4234" s="80"/>
    </row>
    <row r="4235" spans="1:25" ht="15">
      <c r="A4235" s="41">
        <v>212005</v>
      </c>
      <c r="B4235" s="42" t="s">
        <v>5569</v>
      </c>
      <c r="C4235" s="43">
        <v>1</v>
      </c>
      <c r="D4235" s="44" t="s">
        <v>26</v>
      </c>
      <c r="E4235" s="45">
        <v>5313</v>
      </c>
      <c r="F4235" s="45">
        <v>5313</v>
      </c>
      <c r="G4235" s="46">
        <v>0</v>
      </c>
      <c r="H4235" s="46">
        <v>5.6</v>
      </c>
      <c r="I4235" s="46">
        <v>10</v>
      </c>
      <c r="J4235" s="47">
        <v>3.4408000000000001E-2</v>
      </c>
      <c r="K4235" s="46">
        <v>5.6</v>
      </c>
      <c r="L4235" s="46">
        <v>10</v>
      </c>
      <c r="M4235" s="47">
        <v>3.4408000000000001E-2</v>
      </c>
      <c r="N4235" s="48" t="s">
        <v>5570</v>
      </c>
      <c r="O4235" s="49">
        <v>84</v>
      </c>
      <c r="P4235" s="49">
        <v>8452</v>
      </c>
      <c r="Q4235" s="49" t="s">
        <v>5530</v>
      </c>
      <c r="R4235" s="50">
        <v>0</v>
      </c>
      <c r="S4235" s="89" t="s">
        <v>555</v>
      </c>
      <c r="T4235" s="27" t="str">
        <f>VLOOKUP(S4235,[1]Страна!$A$2:$B$246,2,0)</f>
        <v>ТАИЛАНД</v>
      </c>
      <c r="W4235" s="79"/>
      <c r="X4235" s="80"/>
      <c r="Y4235" s="80"/>
    </row>
    <row r="4236" spans="1:25">
      <c r="A4236" s="25">
        <v>37806</v>
      </c>
      <c r="B4236" s="26" t="s">
        <v>5571</v>
      </c>
      <c r="C4236" s="27">
        <v>1</v>
      </c>
      <c r="D4236" s="27" t="s">
        <v>26</v>
      </c>
      <c r="E4236" s="28">
        <v>5375</v>
      </c>
      <c r="F4236" s="28">
        <v>5375</v>
      </c>
      <c r="G4236" s="28">
        <v>0</v>
      </c>
      <c r="H4236" s="28">
        <v>9</v>
      </c>
      <c r="I4236" s="28">
        <v>10</v>
      </c>
      <c r="J4236" s="29">
        <v>3.15E-2</v>
      </c>
      <c r="K4236" s="28">
        <v>9</v>
      </c>
      <c r="L4236" s="28">
        <v>10</v>
      </c>
      <c r="M4236" s="29">
        <f>C4236*J4236</f>
        <v>3.15E-2</v>
      </c>
      <c r="N4236" s="30">
        <v>4933621704186</v>
      </c>
      <c r="O4236" s="27">
        <v>84</v>
      </c>
      <c r="P4236" s="27">
        <v>8452</v>
      </c>
      <c r="Q4236" s="27" t="s">
        <v>5530</v>
      </c>
      <c r="R4236" s="31">
        <f>VLOOKUP(Q4236,[1]Страна!D$1:F$120,2,FALSE)</f>
        <v>0</v>
      </c>
      <c r="S4236" s="27" t="s">
        <v>555</v>
      </c>
      <c r="T4236" s="27" t="str">
        <f>VLOOKUP(S4236,[1]Страна!$A$2:$B$246,2,0)</f>
        <v>ТАИЛАНД</v>
      </c>
      <c r="W4236" s="79"/>
      <c r="X4236" s="80"/>
      <c r="Y4236" s="80"/>
    </row>
    <row r="4237" spans="1:25">
      <c r="A4237" s="25">
        <v>28225</v>
      </c>
      <c r="B4237" s="26" t="s">
        <v>5572</v>
      </c>
      <c r="C4237" s="27">
        <v>1</v>
      </c>
      <c r="D4237" s="27" t="s">
        <v>26</v>
      </c>
      <c r="E4237" s="28">
        <v>9019</v>
      </c>
      <c r="F4237" s="28">
        <v>9019</v>
      </c>
      <c r="G4237" s="28">
        <v>0</v>
      </c>
      <c r="H4237" s="28">
        <v>7.1</v>
      </c>
      <c r="I4237" s="28">
        <v>9.3000000000000007</v>
      </c>
      <c r="J4237" s="29">
        <v>4.4062999999999998E-2</v>
      </c>
      <c r="K4237" s="28">
        <v>7.1</v>
      </c>
      <c r="L4237" s="28">
        <v>9.3000000000000007</v>
      </c>
      <c r="M4237" s="29">
        <v>4.4062999999999998E-2</v>
      </c>
      <c r="N4237" s="30" t="s">
        <v>5573</v>
      </c>
      <c r="O4237" s="27">
        <v>84</v>
      </c>
      <c r="P4237" s="27">
        <v>8452</v>
      </c>
      <c r="Q4237" s="27" t="s">
        <v>5530</v>
      </c>
      <c r="R4237" s="31">
        <f>VLOOKUP(Q4237,[1]Страна!D$1:F$120,2,FALSE)</f>
        <v>0</v>
      </c>
      <c r="S4237" s="27" t="s">
        <v>555</v>
      </c>
      <c r="T4237" s="27" t="str">
        <f>VLOOKUP(S4237,[1]Страна!$A$2:$B$246,2,0)</f>
        <v>ТАИЛАНД</v>
      </c>
    </row>
    <row r="4238" spans="1:25">
      <c r="A4238" s="25">
        <v>28931</v>
      </c>
      <c r="B4238" s="26" t="s">
        <v>5574</v>
      </c>
      <c r="C4238" s="27">
        <v>1</v>
      </c>
      <c r="D4238" s="27" t="s">
        <v>26</v>
      </c>
      <c r="E4238" s="28">
        <v>5154</v>
      </c>
      <c r="F4238" s="28">
        <v>5154</v>
      </c>
      <c r="G4238" s="28">
        <v>0</v>
      </c>
      <c r="H4238" s="28">
        <v>4</v>
      </c>
      <c r="I4238" s="28">
        <v>5</v>
      </c>
      <c r="J4238" s="29">
        <v>3.5000000000000003E-2</v>
      </c>
      <c r="K4238" s="28">
        <v>4</v>
      </c>
      <c r="L4238" s="28">
        <v>5</v>
      </c>
      <c r="M4238" s="29">
        <f>C4238*J4238</f>
        <v>3.5000000000000003E-2</v>
      </c>
      <c r="N4238" s="30">
        <v>4933621700218</v>
      </c>
      <c r="O4238" s="27">
        <v>84</v>
      </c>
      <c r="P4238" s="27">
        <v>8452</v>
      </c>
      <c r="Q4238" s="27" t="s">
        <v>5530</v>
      </c>
      <c r="R4238" s="31">
        <f>VLOOKUP(Q4238,[1]Страна!D$1:F$120,2,FALSE)</f>
        <v>0</v>
      </c>
      <c r="S4238" s="27" t="s">
        <v>555</v>
      </c>
      <c r="T4238" s="27" t="str">
        <f>VLOOKUP(S4238,[1]Страна!$A$2:$B$246,2,0)</f>
        <v>ТАИЛАНД</v>
      </c>
      <c r="W4238" s="79"/>
      <c r="X4238" s="80"/>
      <c r="Y4238" s="80"/>
    </row>
    <row r="4239" spans="1:25">
      <c r="A4239" s="25">
        <v>214249</v>
      </c>
      <c r="B4239" s="26" t="s">
        <v>5575</v>
      </c>
      <c r="C4239" s="27">
        <v>1</v>
      </c>
      <c r="D4239" s="27" t="s">
        <v>26</v>
      </c>
      <c r="E4239" s="28">
        <v>4958</v>
      </c>
      <c r="F4239" s="28">
        <v>4958</v>
      </c>
      <c r="G4239" s="28">
        <v>0</v>
      </c>
      <c r="H4239" s="28">
        <v>5.6</v>
      </c>
      <c r="I4239" s="28">
        <v>6.5</v>
      </c>
      <c r="J4239" s="29">
        <v>3.6225E-2</v>
      </c>
      <c r="K4239" s="28">
        <v>5.6</v>
      </c>
      <c r="L4239" s="28">
        <v>6.5</v>
      </c>
      <c r="M4239" s="29">
        <v>3.6225E-2</v>
      </c>
      <c r="N4239" s="30" t="s">
        <v>5576</v>
      </c>
      <c r="O4239" s="27">
        <v>84</v>
      </c>
      <c r="P4239" s="27">
        <v>8452</v>
      </c>
      <c r="Q4239" s="27" t="s">
        <v>5530</v>
      </c>
      <c r="R4239" s="31">
        <v>0</v>
      </c>
      <c r="S4239" s="27" t="s">
        <v>555</v>
      </c>
      <c r="T4239" s="27" t="str">
        <f>VLOOKUP(S4239,[1]Страна!$A$2:$B$246,2,0)</f>
        <v>ТАИЛАНД</v>
      </c>
    </row>
    <row r="4240" spans="1:25">
      <c r="A4240" s="25">
        <v>219351</v>
      </c>
      <c r="B4240" s="26" t="s">
        <v>5577</v>
      </c>
      <c r="C4240" s="27">
        <v>1</v>
      </c>
      <c r="D4240" s="27" t="s">
        <v>26</v>
      </c>
      <c r="E4240" s="28">
        <v>7217</v>
      </c>
      <c r="F4240" s="28">
        <v>7217</v>
      </c>
      <c r="G4240" s="28">
        <v>0</v>
      </c>
      <c r="H4240" s="28">
        <v>6</v>
      </c>
      <c r="I4240" s="28">
        <v>7.2</v>
      </c>
      <c r="J4240" s="29">
        <v>3.4408000000000001E-2</v>
      </c>
      <c r="K4240" s="28">
        <v>6</v>
      </c>
      <c r="L4240" s="28">
        <v>7.2</v>
      </c>
      <c r="M4240" s="29">
        <f t="shared" ref="M4240:M4247" si="288">C4240*J4240</f>
        <v>3.4408000000000001E-2</v>
      </c>
      <c r="N4240" s="30">
        <v>4933621707224</v>
      </c>
      <c r="O4240" s="27">
        <v>84</v>
      </c>
      <c r="P4240" s="27">
        <v>8452</v>
      </c>
      <c r="Q4240" s="27" t="s">
        <v>5530</v>
      </c>
      <c r="R4240" s="31">
        <f>VLOOKUP(Q4240,[1]Страна!D$1:F$120,2,FALSE)</f>
        <v>0</v>
      </c>
      <c r="S4240" s="27" t="s">
        <v>555</v>
      </c>
      <c r="T4240" s="27" t="str">
        <f>VLOOKUP(S4240,[1]Страна!$A$2:$B$246,2,0)</f>
        <v>ТАИЛАНД</v>
      </c>
      <c r="W4240" s="79"/>
      <c r="X4240" s="80"/>
      <c r="Y4240" s="80"/>
    </row>
    <row r="4241" spans="1:25">
      <c r="A4241" s="25">
        <v>10250</v>
      </c>
      <c r="B4241" s="26" t="s">
        <v>5578</v>
      </c>
      <c r="C4241" s="27">
        <v>1</v>
      </c>
      <c r="D4241" s="27" t="s">
        <v>26</v>
      </c>
      <c r="E4241" s="28">
        <v>5814</v>
      </c>
      <c r="F4241" s="28">
        <v>5814</v>
      </c>
      <c r="G4241" s="28">
        <v>0</v>
      </c>
      <c r="H4241" s="28">
        <v>4.9000000000000004</v>
      </c>
      <c r="I4241" s="28">
        <v>6.2</v>
      </c>
      <c r="J4241" s="29">
        <v>2.0719999999999999E-2</v>
      </c>
      <c r="K4241" s="28">
        <v>4.9000000000000004</v>
      </c>
      <c r="L4241" s="28">
        <v>6.2</v>
      </c>
      <c r="M4241" s="29">
        <f t="shared" si="288"/>
        <v>2.0719999999999999E-2</v>
      </c>
      <c r="N4241" s="30">
        <v>4933621700034</v>
      </c>
      <c r="O4241" s="27">
        <v>84</v>
      </c>
      <c r="P4241" s="27">
        <v>8452</v>
      </c>
      <c r="Q4241" s="27" t="s">
        <v>5530</v>
      </c>
      <c r="R4241" s="31">
        <f>VLOOKUP(Q4241,[1]Страна!D$1:F$120,2,FALSE)</f>
        <v>0</v>
      </c>
      <c r="S4241" s="27" t="s">
        <v>555</v>
      </c>
      <c r="T4241" s="27" t="str">
        <f>VLOOKUP(S4241,[1]Страна!$A$2:$B$246,2,0)</f>
        <v>ТАИЛАНД</v>
      </c>
    </row>
    <row r="4242" spans="1:25">
      <c r="A4242" s="25">
        <v>10251</v>
      </c>
      <c r="B4242" s="26" t="s">
        <v>5579</v>
      </c>
      <c r="C4242" s="27">
        <v>1</v>
      </c>
      <c r="D4242" s="27" t="s">
        <v>26</v>
      </c>
      <c r="E4242" s="28">
        <v>6290</v>
      </c>
      <c r="F4242" s="28">
        <v>6290</v>
      </c>
      <c r="G4242" s="28">
        <v>0</v>
      </c>
      <c r="H4242" s="28">
        <v>6.89</v>
      </c>
      <c r="I4242" s="28">
        <v>7.4</v>
      </c>
      <c r="J4242" s="29">
        <v>3.5926E-2</v>
      </c>
      <c r="K4242" s="28">
        <v>6.89</v>
      </c>
      <c r="L4242" s="28">
        <v>7.4</v>
      </c>
      <c r="M4242" s="29">
        <f t="shared" si="288"/>
        <v>3.5926E-2</v>
      </c>
      <c r="N4242" s="30">
        <v>4933621702335</v>
      </c>
      <c r="O4242" s="27">
        <v>84</v>
      </c>
      <c r="P4242" s="27">
        <v>8452</v>
      </c>
      <c r="Q4242" s="27" t="s">
        <v>5530</v>
      </c>
      <c r="R4242" s="31">
        <f>VLOOKUP(Q4242,[1]Страна!D$1:F$120,2,FALSE)</f>
        <v>0</v>
      </c>
      <c r="S4242" s="27" t="s">
        <v>555</v>
      </c>
      <c r="T4242" s="27" t="str">
        <f>VLOOKUP(S4242,[1]Страна!$A$2:$B$246,2,0)</f>
        <v>ТАИЛАНД</v>
      </c>
      <c r="W4242" s="79"/>
      <c r="X4242" s="80"/>
      <c r="Y4242" s="80"/>
    </row>
    <row r="4243" spans="1:25">
      <c r="A4243" s="25">
        <v>214250</v>
      </c>
      <c r="B4243" s="26" t="s">
        <v>5580</v>
      </c>
      <c r="C4243" s="27">
        <v>1</v>
      </c>
      <c r="D4243" s="27" t="s">
        <v>26</v>
      </c>
      <c r="E4243" s="28">
        <v>5500</v>
      </c>
      <c r="F4243" s="28">
        <v>5500</v>
      </c>
      <c r="G4243" s="28">
        <v>0</v>
      </c>
      <c r="H4243" s="28">
        <v>4.9000000000000004</v>
      </c>
      <c r="I4243" s="28">
        <v>5.2</v>
      </c>
      <c r="J4243" s="29">
        <v>3.2911999999999997E-2</v>
      </c>
      <c r="K4243" s="28">
        <v>4.9000000000000004</v>
      </c>
      <c r="L4243" s="28">
        <v>5.2</v>
      </c>
      <c r="M4243" s="29">
        <f t="shared" si="288"/>
        <v>3.2911999999999997E-2</v>
      </c>
      <c r="N4243" s="30">
        <v>4933621707187</v>
      </c>
      <c r="O4243" s="27">
        <v>84</v>
      </c>
      <c r="P4243" s="27">
        <v>8452</v>
      </c>
      <c r="Q4243" s="27" t="s">
        <v>5530</v>
      </c>
      <c r="R4243" s="31">
        <f>VLOOKUP(Q4243,[1]Страна!D$1:F$120,2,FALSE)</f>
        <v>0</v>
      </c>
      <c r="S4243" s="27" t="s">
        <v>555</v>
      </c>
      <c r="T4243" s="27" t="str">
        <f>VLOOKUP(S4243,[1]Страна!$A$2:$B$246,2,0)</f>
        <v>ТАИЛАНД</v>
      </c>
      <c r="W4243" s="79"/>
      <c r="X4243" s="80"/>
      <c r="Y4243" s="80"/>
    </row>
    <row r="4244" spans="1:25">
      <c r="A4244" s="25">
        <v>202247</v>
      </c>
      <c r="B4244" s="26" t="s">
        <v>5581</v>
      </c>
      <c r="C4244" s="27">
        <v>1</v>
      </c>
      <c r="D4244" s="27" t="s">
        <v>26</v>
      </c>
      <c r="E4244" s="28">
        <v>5242</v>
      </c>
      <c r="F4244" s="28">
        <v>5242</v>
      </c>
      <c r="G4244" s="28">
        <v>0</v>
      </c>
      <c r="H4244" s="28">
        <v>4.9000000000000004</v>
      </c>
      <c r="I4244" s="28">
        <v>5.2</v>
      </c>
      <c r="J4244" s="29">
        <v>3.2911999999999997E-2</v>
      </c>
      <c r="K4244" s="28">
        <v>4.9000000000000004</v>
      </c>
      <c r="L4244" s="28">
        <v>5.2</v>
      </c>
      <c r="M4244" s="29">
        <f t="shared" si="288"/>
        <v>3.2911999999999997E-2</v>
      </c>
      <c r="N4244" s="30">
        <v>4933621706548</v>
      </c>
      <c r="O4244" s="27">
        <v>84</v>
      </c>
      <c r="P4244" s="27">
        <v>8452</v>
      </c>
      <c r="Q4244" s="27" t="s">
        <v>5530</v>
      </c>
      <c r="R4244" s="31">
        <f>VLOOKUP(Q4244,[1]Страна!D$1:F$120,2,FALSE)</f>
        <v>0</v>
      </c>
      <c r="S4244" s="27" t="s">
        <v>555</v>
      </c>
      <c r="T4244" s="27" t="str">
        <f>VLOOKUP(S4244,[1]Страна!$A$2:$B$246,2,0)</f>
        <v>ТАИЛАНД</v>
      </c>
      <c r="W4244" s="79"/>
      <c r="X4244" s="80"/>
      <c r="Y4244" s="80"/>
    </row>
    <row r="4245" spans="1:25">
      <c r="A4245" s="25">
        <v>59823</v>
      </c>
      <c r="B4245" s="26" t="s">
        <v>5582</v>
      </c>
      <c r="C4245" s="27">
        <v>1</v>
      </c>
      <c r="D4245" s="27" t="s">
        <v>26</v>
      </c>
      <c r="E4245" s="28">
        <v>8215</v>
      </c>
      <c r="F4245" s="28">
        <v>8215</v>
      </c>
      <c r="G4245" s="28">
        <v>0</v>
      </c>
      <c r="H4245" s="28">
        <v>6.9</v>
      </c>
      <c r="I4245" s="28">
        <v>7.6</v>
      </c>
      <c r="J4245" s="29">
        <v>3.6225E-2</v>
      </c>
      <c r="K4245" s="28">
        <v>6.9</v>
      </c>
      <c r="L4245" s="28">
        <v>7.6</v>
      </c>
      <c r="M4245" s="29">
        <f t="shared" si="288"/>
        <v>3.6225E-2</v>
      </c>
      <c r="N4245" s="30">
        <v>0</v>
      </c>
      <c r="O4245" s="27">
        <v>84</v>
      </c>
      <c r="P4245" s="27">
        <v>8452</v>
      </c>
      <c r="Q4245" s="27" t="s">
        <v>5530</v>
      </c>
      <c r="R4245" s="31">
        <f>VLOOKUP(Q4245,[1]Страна!D$1:F$120,2,FALSE)</f>
        <v>0</v>
      </c>
      <c r="S4245" s="27" t="s">
        <v>555</v>
      </c>
      <c r="T4245" s="27" t="str">
        <f>VLOOKUP(S4245,[1]Страна!$A$2:$B$246,2,0)</f>
        <v>ТАИЛАНД</v>
      </c>
      <c r="W4245" s="79"/>
      <c r="X4245" s="80"/>
      <c r="Y4245" s="80"/>
    </row>
    <row r="4246" spans="1:25">
      <c r="A4246" s="25">
        <v>36612</v>
      </c>
      <c r="B4246" s="26" t="s">
        <v>5583</v>
      </c>
      <c r="C4246" s="27">
        <v>1</v>
      </c>
      <c r="D4246" s="27" t="s">
        <v>26</v>
      </c>
      <c r="E4246" s="28">
        <v>5202</v>
      </c>
      <c r="F4246" s="28">
        <v>5202</v>
      </c>
      <c r="G4246" s="28">
        <v>0</v>
      </c>
      <c r="H4246" s="28">
        <v>5.7</v>
      </c>
      <c r="I4246" s="28">
        <v>6</v>
      </c>
      <c r="J4246" s="29">
        <v>3.4408000000000001E-2</v>
      </c>
      <c r="K4246" s="28">
        <v>5.7</v>
      </c>
      <c r="L4246" s="28">
        <v>6</v>
      </c>
      <c r="M4246" s="29">
        <f t="shared" si="288"/>
        <v>3.4408000000000001E-2</v>
      </c>
      <c r="N4246" s="30">
        <v>4933621704285</v>
      </c>
      <c r="O4246" s="27">
        <v>84</v>
      </c>
      <c r="P4246" s="27">
        <v>8452</v>
      </c>
      <c r="Q4246" s="27" t="s">
        <v>5530</v>
      </c>
      <c r="R4246" s="31">
        <f>VLOOKUP(Q4246,[1]Страна!D$1:F$120,2,FALSE)</f>
        <v>0</v>
      </c>
      <c r="S4246" s="27" t="s">
        <v>555</v>
      </c>
      <c r="T4246" s="27" t="str">
        <f>VLOOKUP(S4246,[1]Страна!$A$2:$B$246,2,0)</f>
        <v>ТАИЛАНД</v>
      </c>
      <c r="W4246" s="79"/>
      <c r="X4246" s="80"/>
      <c r="Y4246" s="80"/>
    </row>
    <row r="4247" spans="1:25">
      <c r="A4247" s="25">
        <v>36613</v>
      </c>
      <c r="B4247" s="26" t="s">
        <v>5584</v>
      </c>
      <c r="C4247" s="27">
        <v>1</v>
      </c>
      <c r="D4247" s="27" t="s">
        <v>26</v>
      </c>
      <c r="E4247" s="28">
        <v>5831</v>
      </c>
      <c r="F4247" s="28">
        <v>5831</v>
      </c>
      <c r="G4247" s="28">
        <v>0</v>
      </c>
      <c r="H4247" s="28">
        <v>5.5</v>
      </c>
      <c r="I4247" s="28">
        <v>6</v>
      </c>
      <c r="J4247" s="29">
        <v>3.4516999999999999E-2</v>
      </c>
      <c r="K4247" s="28">
        <v>5.5</v>
      </c>
      <c r="L4247" s="28">
        <v>6</v>
      </c>
      <c r="M4247" s="29">
        <f t="shared" si="288"/>
        <v>3.4516999999999999E-2</v>
      </c>
      <c r="N4247" s="30">
        <v>4933621704292</v>
      </c>
      <c r="O4247" s="27">
        <v>84</v>
      </c>
      <c r="P4247" s="27">
        <v>8452</v>
      </c>
      <c r="Q4247" s="27" t="s">
        <v>5530</v>
      </c>
      <c r="R4247" s="31">
        <f>VLOOKUP(Q4247,[1]Страна!D$1:F$120,2,FALSE)</f>
        <v>0</v>
      </c>
      <c r="S4247" s="27" t="s">
        <v>555</v>
      </c>
      <c r="T4247" s="27" t="str">
        <f>VLOOKUP(S4247,[1]Страна!$A$2:$B$246,2,0)</f>
        <v>ТАИЛАНД</v>
      </c>
      <c r="W4247" s="79"/>
      <c r="X4247" s="80"/>
      <c r="Y4247" s="80"/>
    </row>
    <row r="4248" spans="1:25">
      <c r="A4248" s="25">
        <v>236272</v>
      </c>
      <c r="B4248" s="26" t="s">
        <v>5585</v>
      </c>
      <c r="C4248" s="27">
        <v>1</v>
      </c>
      <c r="D4248" s="27" t="s">
        <v>26</v>
      </c>
      <c r="E4248" s="28">
        <v>5653</v>
      </c>
      <c r="F4248" s="28">
        <v>5653</v>
      </c>
      <c r="G4248" s="28">
        <v>0</v>
      </c>
      <c r="H4248" s="28">
        <v>6</v>
      </c>
      <c r="I4248" s="28">
        <v>7</v>
      </c>
      <c r="J4248" s="29">
        <v>2.8000000000000001E-2</v>
      </c>
      <c r="K4248" s="28">
        <v>6</v>
      </c>
      <c r="L4248" s="28">
        <v>7</v>
      </c>
      <c r="M4248" s="29">
        <v>2.8000000000000001E-2</v>
      </c>
      <c r="N4248" s="30" t="s">
        <v>5586</v>
      </c>
      <c r="O4248" s="27">
        <v>84</v>
      </c>
      <c r="P4248" s="27">
        <v>8452</v>
      </c>
      <c r="Q4248" s="27" t="s">
        <v>5530</v>
      </c>
      <c r="R4248" s="31">
        <f>VLOOKUP(Q4248,[1]Страна!D$1:F$120,2,FALSE)</f>
        <v>0</v>
      </c>
      <c r="S4248" s="27" t="s">
        <v>47</v>
      </c>
      <c r="T4248" s="27" t="str">
        <f>VLOOKUP(S4248,[1]Страна!$A$2:$B$246,2,0)</f>
        <v>РОССИЯ</v>
      </c>
      <c r="W4248" s="79"/>
      <c r="X4248" s="80"/>
      <c r="Y4248" s="80"/>
    </row>
    <row r="4249" spans="1:25">
      <c r="A4249" s="25">
        <v>219349</v>
      </c>
      <c r="B4249" s="26" t="s">
        <v>5587</v>
      </c>
      <c r="C4249" s="27">
        <v>1</v>
      </c>
      <c r="D4249" s="27" t="s">
        <v>26</v>
      </c>
      <c r="E4249" s="28">
        <v>6979</v>
      </c>
      <c r="F4249" s="28">
        <v>6979</v>
      </c>
      <c r="G4249" s="28">
        <v>0</v>
      </c>
      <c r="H4249" s="28">
        <v>4.0999999999999996</v>
      </c>
      <c r="I4249" s="28">
        <v>4.4000000000000004</v>
      </c>
      <c r="J4249" s="29">
        <v>3.4408000000000001E-2</v>
      </c>
      <c r="K4249" s="28">
        <v>4.0999999999999996</v>
      </c>
      <c r="L4249" s="28">
        <v>4.4000000000000004</v>
      </c>
      <c r="M4249" s="29">
        <f>C4249*J4249</f>
        <v>3.4408000000000001E-2</v>
      </c>
      <c r="N4249" s="30">
        <v>4933621707217</v>
      </c>
      <c r="O4249" s="27">
        <v>84</v>
      </c>
      <c r="P4249" s="27">
        <v>8452</v>
      </c>
      <c r="Q4249" s="27" t="s">
        <v>5530</v>
      </c>
      <c r="R4249" s="31">
        <f>VLOOKUP(Q4249,[1]Страна!D$1:F$120,2,FALSE)</f>
        <v>0</v>
      </c>
      <c r="S4249" s="27" t="s">
        <v>555</v>
      </c>
      <c r="T4249" s="27" t="str">
        <f>VLOOKUP(S4249,[1]Страна!$A$2:$B$246,2,0)</f>
        <v>ТАИЛАНД</v>
      </c>
      <c r="W4249" s="79"/>
      <c r="X4249" s="80"/>
      <c r="Y4249" s="80"/>
    </row>
    <row r="4250" spans="1:25">
      <c r="A4250" s="25">
        <v>204945</v>
      </c>
      <c r="B4250" s="26" t="s">
        <v>5588</v>
      </c>
      <c r="C4250" s="27">
        <v>1</v>
      </c>
      <c r="D4250" s="27" t="s">
        <v>26</v>
      </c>
      <c r="E4250" s="28">
        <v>7217</v>
      </c>
      <c r="F4250" s="28">
        <v>7217</v>
      </c>
      <c r="G4250" s="28">
        <v>0</v>
      </c>
      <c r="H4250" s="28">
        <v>4.0999999999999996</v>
      </c>
      <c r="I4250" s="28">
        <v>4.4000000000000004</v>
      </c>
      <c r="J4250" s="29">
        <v>3.15E-2</v>
      </c>
      <c r="K4250" s="28">
        <v>4.0999999999999996</v>
      </c>
      <c r="L4250" s="28">
        <v>4.4000000000000004</v>
      </c>
      <c r="M4250" s="29">
        <f>C4250*J4250</f>
        <v>3.15E-2</v>
      </c>
      <c r="N4250" s="30">
        <v>4933621706890</v>
      </c>
      <c r="O4250" s="27">
        <v>84</v>
      </c>
      <c r="P4250" s="27">
        <v>8452</v>
      </c>
      <c r="Q4250" s="27" t="s">
        <v>5530</v>
      </c>
      <c r="R4250" s="31">
        <f>VLOOKUP(Q4250,[1]Страна!D$1:F$120,2,FALSE)</f>
        <v>0</v>
      </c>
      <c r="S4250" s="27" t="s">
        <v>555</v>
      </c>
      <c r="T4250" s="27" t="str">
        <f>VLOOKUP(S4250,[1]Страна!$A$2:$B$246,2,0)</f>
        <v>ТАИЛАНД</v>
      </c>
      <c r="W4250" s="79"/>
      <c r="X4250" s="80"/>
      <c r="Y4250" s="80"/>
    </row>
    <row r="4251" spans="1:25">
      <c r="A4251" s="25">
        <v>217522</v>
      </c>
      <c r="B4251" s="26" t="s">
        <v>5589</v>
      </c>
      <c r="C4251" s="27">
        <v>1</v>
      </c>
      <c r="D4251" s="27" t="s">
        <v>26</v>
      </c>
      <c r="E4251" s="28">
        <v>7133</v>
      </c>
      <c r="F4251" s="28">
        <v>7133</v>
      </c>
      <c r="G4251" s="28">
        <v>0</v>
      </c>
      <c r="H4251" s="28">
        <v>7</v>
      </c>
      <c r="I4251" s="28">
        <v>9</v>
      </c>
      <c r="J4251" s="29">
        <v>3.3599999999999998E-2</v>
      </c>
      <c r="K4251" s="28">
        <v>7</v>
      </c>
      <c r="L4251" s="28">
        <v>9</v>
      </c>
      <c r="M4251" s="29">
        <v>3.3599999999999998E-2</v>
      </c>
      <c r="N4251" s="30" t="s">
        <v>5590</v>
      </c>
      <c r="O4251" s="27">
        <v>84</v>
      </c>
      <c r="P4251" s="27">
        <v>8452</v>
      </c>
      <c r="Q4251" s="27" t="s">
        <v>5530</v>
      </c>
      <c r="R4251" s="31">
        <f>VLOOKUP(Q4251,[1]Страна!D$1:F$120,2,FALSE)</f>
        <v>0</v>
      </c>
      <c r="S4251" s="27" t="s">
        <v>555</v>
      </c>
      <c r="T4251" s="27" t="str">
        <f>VLOOKUP(S4251,[1]Страна!$A$2:$B$246,2,0)</f>
        <v>ТАИЛАНД</v>
      </c>
      <c r="W4251" s="79"/>
      <c r="X4251" s="80"/>
      <c r="Y4251" s="80"/>
    </row>
    <row r="4252" spans="1:25">
      <c r="A4252" s="25">
        <v>60090</v>
      </c>
      <c r="B4252" s="26" t="s">
        <v>5591</v>
      </c>
      <c r="C4252" s="27">
        <v>1</v>
      </c>
      <c r="D4252" s="27" t="s">
        <v>26</v>
      </c>
      <c r="E4252" s="28">
        <v>3944</v>
      </c>
      <c r="F4252" s="28">
        <v>3944</v>
      </c>
      <c r="G4252" s="28">
        <v>0</v>
      </c>
      <c r="H4252" s="28">
        <v>3</v>
      </c>
      <c r="I4252" s="28">
        <v>3.1</v>
      </c>
      <c r="J4252" s="29">
        <v>1.6761999999999999E-2</v>
      </c>
      <c r="K4252" s="28">
        <v>3</v>
      </c>
      <c r="L4252" s="28">
        <v>3.1</v>
      </c>
      <c r="M4252" s="29">
        <f t="shared" ref="M4252:M4257" si="289">C4252*J4252</f>
        <v>1.6761999999999999E-2</v>
      </c>
      <c r="N4252" s="30">
        <v>4933621704933</v>
      </c>
      <c r="O4252" s="27">
        <v>84</v>
      </c>
      <c r="P4252" s="27">
        <v>8452</v>
      </c>
      <c r="Q4252" s="27" t="s">
        <v>5530</v>
      </c>
      <c r="R4252" s="31">
        <f>VLOOKUP(Q4252,[1]Страна!D$1:F$120,2,FALSE)</f>
        <v>0</v>
      </c>
      <c r="S4252" s="27" t="s">
        <v>555</v>
      </c>
      <c r="T4252" s="27" t="str">
        <f>VLOOKUP(S4252,[1]Страна!$A$2:$B$246,2,0)</f>
        <v>ТАИЛАНД</v>
      </c>
      <c r="W4252" s="79"/>
      <c r="X4252" s="80"/>
      <c r="Y4252" s="80"/>
    </row>
    <row r="4253" spans="1:25">
      <c r="A4253" s="25">
        <v>104670</v>
      </c>
      <c r="B4253" s="26" t="s">
        <v>5592</v>
      </c>
      <c r="C4253" s="27">
        <v>1</v>
      </c>
      <c r="D4253" s="27" t="s">
        <v>26</v>
      </c>
      <c r="E4253" s="28">
        <v>6044</v>
      </c>
      <c r="F4253" s="28">
        <v>6044</v>
      </c>
      <c r="G4253" s="28">
        <v>0</v>
      </c>
      <c r="H4253" s="28">
        <v>4.5</v>
      </c>
      <c r="I4253" s="28">
        <v>6</v>
      </c>
      <c r="J4253" s="29">
        <v>3.542E-2</v>
      </c>
      <c r="K4253" s="28">
        <v>4.5</v>
      </c>
      <c r="L4253" s="28">
        <v>6</v>
      </c>
      <c r="M4253" s="29">
        <f t="shared" si="289"/>
        <v>3.542E-2</v>
      </c>
      <c r="N4253" s="30">
        <v>4933621702588</v>
      </c>
      <c r="O4253" s="27">
        <v>84</v>
      </c>
      <c r="P4253" s="27">
        <v>8452</v>
      </c>
      <c r="Q4253" s="27" t="s">
        <v>5530</v>
      </c>
      <c r="R4253" s="31">
        <f>VLOOKUP(Q4253,[1]Страна!D$1:F$120,2,FALSE)</f>
        <v>0</v>
      </c>
      <c r="S4253" s="27" t="s">
        <v>555</v>
      </c>
      <c r="T4253" s="27" t="str">
        <f>VLOOKUP(S4253,[1]Страна!$A$2:$B$246,2,0)</f>
        <v>ТАИЛАНД</v>
      </c>
      <c r="W4253" s="79"/>
      <c r="X4253" s="80"/>
      <c r="Y4253" s="80"/>
    </row>
    <row r="4254" spans="1:25">
      <c r="A4254" s="25">
        <v>104671</v>
      </c>
      <c r="B4254" s="26" t="s">
        <v>5593</v>
      </c>
      <c r="C4254" s="27">
        <v>1</v>
      </c>
      <c r="D4254" s="27" t="s">
        <v>26</v>
      </c>
      <c r="E4254" s="28">
        <v>6527</v>
      </c>
      <c r="F4254" s="28">
        <v>6527</v>
      </c>
      <c r="G4254" s="28">
        <v>0</v>
      </c>
      <c r="H4254" s="28">
        <v>4.9000000000000004</v>
      </c>
      <c r="I4254" s="28">
        <v>6.2</v>
      </c>
      <c r="J4254" s="29">
        <v>3.6225E-2</v>
      </c>
      <c r="K4254" s="28">
        <v>4.9000000000000004</v>
      </c>
      <c r="L4254" s="28">
        <v>6.2</v>
      </c>
      <c r="M4254" s="29">
        <f t="shared" si="289"/>
        <v>3.6225E-2</v>
      </c>
      <c r="N4254" s="30">
        <v>4933621704551</v>
      </c>
      <c r="O4254" s="27">
        <v>84</v>
      </c>
      <c r="P4254" s="27">
        <v>8452</v>
      </c>
      <c r="Q4254" s="27" t="s">
        <v>5530</v>
      </c>
      <c r="R4254" s="31">
        <f>VLOOKUP(Q4254,[1]Страна!D$1:F$120,2,FALSE)</f>
        <v>0</v>
      </c>
      <c r="S4254" s="27" t="s">
        <v>555</v>
      </c>
      <c r="T4254" s="27" t="str">
        <f>VLOOKUP(S4254,[1]Страна!$A$2:$B$246,2,0)</f>
        <v>ТАИЛАНД</v>
      </c>
      <c r="W4254" s="79"/>
      <c r="X4254" s="80"/>
      <c r="Y4254" s="80"/>
    </row>
    <row r="4255" spans="1:25">
      <c r="A4255" s="25">
        <v>216844</v>
      </c>
      <c r="B4255" s="26" t="s">
        <v>5594</v>
      </c>
      <c r="C4255" s="27">
        <v>1</v>
      </c>
      <c r="D4255" s="27" t="s">
        <v>26</v>
      </c>
      <c r="E4255" s="28">
        <v>5534</v>
      </c>
      <c r="F4255" s="28">
        <v>5534</v>
      </c>
      <c r="G4255" s="28">
        <v>0</v>
      </c>
      <c r="H4255" s="28">
        <v>6.5</v>
      </c>
      <c r="I4255" s="28">
        <v>7</v>
      </c>
      <c r="J4255" s="29">
        <v>3.4410000000000003E-2</v>
      </c>
      <c r="K4255" s="28">
        <v>6.5</v>
      </c>
      <c r="L4255" s="28">
        <v>7</v>
      </c>
      <c r="M4255" s="29">
        <f t="shared" si="289"/>
        <v>3.4410000000000003E-2</v>
      </c>
      <c r="N4255" s="30">
        <v>0</v>
      </c>
      <c r="O4255" s="27">
        <v>84</v>
      </c>
      <c r="P4255" s="27">
        <v>8452</v>
      </c>
      <c r="Q4255" s="27" t="s">
        <v>5530</v>
      </c>
      <c r="R4255" s="31">
        <f>VLOOKUP(Q4255,[1]Страна!D$1:F$120,2,FALSE)</f>
        <v>0</v>
      </c>
      <c r="S4255" s="27" t="s">
        <v>555</v>
      </c>
      <c r="T4255" s="27" t="str">
        <f>VLOOKUP(S4255,[1]Страна!$A$2:$B$246,2,0)</f>
        <v>ТАИЛАНД</v>
      </c>
      <c r="W4255" s="79"/>
      <c r="X4255" s="80"/>
      <c r="Y4255" s="80"/>
    </row>
    <row r="4256" spans="1:25">
      <c r="A4256" s="25">
        <v>13422</v>
      </c>
      <c r="B4256" s="26" t="s">
        <v>5595</v>
      </c>
      <c r="C4256" s="27">
        <v>1</v>
      </c>
      <c r="D4256" s="27" t="s">
        <v>26</v>
      </c>
      <c r="E4256" s="28">
        <v>6180</v>
      </c>
      <c r="F4256" s="28">
        <v>6180</v>
      </c>
      <c r="G4256" s="28">
        <v>0</v>
      </c>
      <c r="H4256" s="28">
        <v>5.9</v>
      </c>
      <c r="I4256" s="28">
        <v>6.9</v>
      </c>
      <c r="J4256" s="29">
        <v>3.5000000000000003E-2</v>
      </c>
      <c r="K4256" s="28">
        <v>5.9</v>
      </c>
      <c r="L4256" s="28">
        <v>6.9</v>
      </c>
      <c r="M4256" s="29">
        <f t="shared" si="289"/>
        <v>3.5000000000000003E-2</v>
      </c>
      <c r="N4256" s="30">
        <v>4933621702922</v>
      </c>
      <c r="O4256" s="27">
        <v>84</v>
      </c>
      <c r="P4256" s="27">
        <v>8452</v>
      </c>
      <c r="Q4256" s="27" t="s">
        <v>5530</v>
      </c>
      <c r="R4256" s="31">
        <f>VLOOKUP(Q4256,[1]Страна!D$1:F$120,2,FALSE)</f>
        <v>0</v>
      </c>
      <c r="S4256" s="27" t="s">
        <v>47</v>
      </c>
      <c r="T4256" s="27" t="str">
        <f>VLOOKUP(S4256,[1]Страна!$A$2:$B$246,2,0)</f>
        <v>РОССИЯ</v>
      </c>
      <c r="W4256" s="79"/>
      <c r="X4256" s="80"/>
      <c r="Y4256" s="80"/>
    </row>
    <row r="4257" spans="1:25">
      <c r="A4257" s="25">
        <v>13757</v>
      </c>
      <c r="B4257" s="26" t="s">
        <v>5596</v>
      </c>
      <c r="C4257" s="27">
        <v>1</v>
      </c>
      <c r="D4257" s="27" t="s">
        <v>26</v>
      </c>
      <c r="E4257" s="28">
        <v>7302</v>
      </c>
      <c r="F4257" s="28">
        <v>7302</v>
      </c>
      <c r="G4257" s="28">
        <v>0</v>
      </c>
      <c r="H4257" s="28">
        <v>5.9</v>
      </c>
      <c r="I4257" s="28">
        <v>6.9</v>
      </c>
      <c r="J4257" s="29">
        <v>3.4914000000000001E-2</v>
      </c>
      <c r="K4257" s="28">
        <v>5.9</v>
      </c>
      <c r="L4257" s="28">
        <v>6.9</v>
      </c>
      <c r="M4257" s="29">
        <f t="shared" si="289"/>
        <v>3.4914000000000001E-2</v>
      </c>
      <c r="N4257" s="30">
        <v>4933621702953</v>
      </c>
      <c r="O4257" s="27">
        <v>84</v>
      </c>
      <c r="P4257" s="27">
        <v>8452</v>
      </c>
      <c r="Q4257" s="27" t="s">
        <v>5530</v>
      </c>
      <c r="R4257" s="31">
        <f>VLOOKUP(Q4257,[1]Страна!D$1:F$120,2,FALSE)</f>
        <v>0</v>
      </c>
      <c r="S4257" s="27" t="s">
        <v>47</v>
      </c>
      <c r="T4257" s="27" t="str">
        <f>VLOOKUP(S4257,[1]Страна!$A$2:$B$246,2,0)</f>
        <v>РОССИЯ</v>
      </c>
      <c r="W4257" s="79"/>
      <c r="X4257" s="80"/>
      <c r="Y4257" s="80"/>
    </row>
    <row r="4258" spans="1:25">
      <c r="A4258" s="25">
        <v>210641</v>
      </c>
      <c r="B4258" s="26" t="s">
        <v>5597</v>
      </c>
      <c r="C4258" s="27">
        <v>1</v>
      </c>
      <c r="D4258" s="27" t="s">
        <v>26</v>
      </c>
      <c r="E4258" s="28">
        <v>5856</v>
      </c>
      <c r="F4258" s="28">
        <v>5856</v>
      </c>
      <c r="G4258" s="28">
        <v>0</v>
      </c>
      <c r="H4258" s="28">
        <v>6.5</v>
      </c>
      <c r="I4258" s="28">
        <v>7</v>
      </c>
      <c r="J4258" s="29">
        <v>3.3959000000000003E-2</v>
      </c>
      <c r="K4258" s="28">
        <v>6.5</v>
      </c>
      <c r="L4258" s="28">
        <v>7</v>
      </c>
      <c r="M4258" s="29">
        <v>3.3959000000000003E-2</v>
      </c>
      <c r="N4258" s="30" t="s">
        <v>5598</v>
      </c>
      <c r="O4258" s="27">
        <v>84</v>
      </c>
      <c r="P4258" s="27">
        <v>8452</v>
      </c>
      <c r="Q4258" s="27" t="s">
        <v>5530</v>
      </c>
      <c r="R4258" s="31">
        <v>0</v>
      </c>
      <c r="S4258" s="27" t="s">
        <v>555</v>
      </c>
      <c r="T4258" s="27" t="str">
        <f>VLOOKUP(S4258,[1]Страна!$A$2:$B$246,2,0)</f>
        <v>ТАИЛАНД</v>
      </c>
      <c r="W4258" s="79"/>
      <c r="X4258" s="80"/>
      <c r="Y4258" s="80"/>
    </row>
    <row r="4259" spans="1:25">
      <c r="A4259" s="25">
        <v>234671</v>
      </c>
      <c r="B4259" s="26" t="s">
        <v>5599</v>
      </c>
      <c r="C4259" s="27">
        <v>1</v>
      </c>
      <c r="D4259" s="27" t="s">
        <v>26</v>
      </c>
      <c r="E4259" s="28">
        <v>4718</v>
      </c>
      <c r="F4259" s="28">
        <v>4718</v>
      </c>
      <c r="G4259" s="28">
        <v>0</v>
      </c>
      <c r="H4259" s="28">
        <v>4.5</v>
      </c>
      <c r="I4259" s="28">
        <v>5.5</v>
      </c>
      <c r="J4259" s="29">
        <v>1.7500000000000002E-2</v>
      </c>
      <c r="K4259" s="28">
        <v>4.5</v>
      </c>
      <c r="L4259" s="28">
        <v>5.5</v>
      </c>
      <c r="M4259" s="29">
        <f t="shared" ref="M4259:M4267" si="290">C4259*J4259</f>
        <v>1.7500000000000002E-2</v>
      </c>
      <c r="N4259" s="30">
        <v>4623721367267</v>
      </c>
      <c r="O4259" s="27">
        <v>84</v>
      </c>
      <c r="P4259" s="27">
        <v>8452</v>
      </c>
      <c r="Q4259" s="27" t="s">
        <v>5530</v>
      </c>
      <c r="R4259" s="31">
        <f>VLOOKUP(Q4259,[1]Страна!D$1:F$120,2,FALSE)</f>
        <v>0</v>
      </c>
      <c r="S4259" s="27" t="s">
        <v>28</v>
      </c>
      <c r="T4259" s="27" t="str">
        <f>VLOOKUP(S4259,[1]Страна!$A$2:$B$246,2,0)</f>
        <v>КИТАЙ</v>
      </c>
      <c r="W4259" s="79"/>
      <c r="X4259" s="80"/>
      <c r="Y4259" s="80"/>
    </row>
    <row r="4260" spans="1:25">
      <c r="A4260" s="25" t="s">
        <v>5600</v>
      </c>
      <c r="B4260" s="26" t="s">
        <v>5601</v>
      </c>
      <c r="C4260" s="27">
        <v>10</v>
      </c>
      <c r="D4260" s="27"/>
      <c r="E4260" s="28">
        <v>64</v>
      </c>
      <c r="F4260" s="28">
        <v>640</v>
      </c>
      <c r="G4260" s="28">
        <v>19.2</v>
      </c>
      <c r="H4260" s="28">
        <v>1.4</v>
      </c>
      <c r="I4260" s="28">
        <v>2</v>
      </c>
      <c r="J4260" s="29">
        <v>2.5000000000000001E-2</v>
      </c>
      <c r="K4260" s="28"/>
      <c r="L4260" s="28"/>
      <c r="M4260" s="29">
        <f t="shared" si="290"/>
        <v>0.25</v>
      </c>
      <c r="N4260" s="30"/>
      <c r="O4260" s="27"/>
      <c r="P4260" s="27"/>
      <c r="Q4260" s="27" t="s">
        <v>5602</v>
      </c>
      <c r="R4260" s="31" t="e">
        <f>VLOOKUP(Q4260,[1]Страна!D$1:F$120,2,FALSE)</f>
        <v>#N/A</v>
      </c>
      <c r="S4260" s="27" t="s">
        <v>1307</v>
      </c>
      <c r="T4260" s="27" t="str">
        <f>VLOOKUP(S4260,[1]Страна!$A$2:$B$246,2,0)</f>
        <v>ФРАНЦИЯ</v>
      </c>
    </row>
    <row r="4261" spans="1:25">
      <c r="A4261" s="25">
        <v>202204</v>
      </c>
      <c r="B4261" s="26" t="s">
        <v>5603</v>
      </c>
      <c r="C4261" s="27">
        <v>1</v>
      </c>
      <c r="D4261" s="27" t="s">
        <v>26</v>
      </c>
      <c r="E4261" s="28">
        <v>204</v>
      </c>
      <c r="F4261" s="28">
        <v>204</v>
      </c>
      <c r="G4261" s="28">
        <v>8.16</v>
      </c>
      <c r="H4261" s="28">
        <v>0.12</v>
      </c>
      <c r="I4261" s="28">
        <v>0.17</v>
      </c>
      <c r="J4261" s="29">
        <v>1.75E-4</v>
      </c>
      <c r="K4261" s="28">
        <v>0.12</v>
      </c>
      <c r="L4261" s="28">
        <v>0.17</v>
      </c>
      <c r="M4261" s="29">
        <f t="shared" si="290"/>
        <v>1.75E-4</v>
      </c>
      <c r="N4261" s="30">
        <v>4714033294010</v>
      </c>
      <c r="O4261" s="27">
        <v>90</v>
      </c>
      <c r="P4261" s="27">
        <v>9060</v>
      </c>
      <c r="Q4261" s="27" t="s">
        <v>5604</v>
      </c>
      <c r="R4261" s="31">
        <f>VLOOKUP(Q4261,[1]Страна!D$1:F$120,2,FALSE)</f>
        <v>0</v>
      </c>
      <c r="S4261" s="27" t="s">
        <v>28</v>
      </c>
      <c r="T4261" s="27" t="str">
        <f>VLOOKUP(S4261,[1]Страна!$A$2:$B$246,2,0)</f>
        <v>КИТАЙ</v>
      </c>
      <c r="W4261" s="79"/>
      <c r="X4261" s="80"/>
      <c r="Y4261" s="80"/>
    </row>
    <row r="4262" spans="1:25">
      <c r="A4262" s="25">
        <v>213495</v>
      </c>
      <c r="B4262" s="26" t="s">
        <v>5605</v>
      </c>
      <c r="C4262" s="27">
        <v>1</v>
      </c>
      <c r="D4262" s="27" t="s">
        <v>26</v>
      </c>
      <c r="E4262" s="28">
        <v>196</v>
      </c>
      <c r="F4262" s="28">
        <v>196</v>
      </c>
      <c r="G4262" s="28">
        <v>7.84</v>
      </c>
      <c r="H4262" s="28">
        <v>0.12</v>
      </c>
      <c r="I4262" s="28">
        <v>0.17</v>
      </c>
      <c r="J4262" s="29">
        <v>2.4000000000000001E-4</v>
      </c>
      <c r="K4262" s="28">
        <v>0.12</v>
      </c>
      <c r="L4262" s="28">
        <v>0.17</v>
      </c>
      <c r="M4262" s="29">
        <f t="shared" si="290"/>
        <v>2.4000000000000001E-4</v>
      </c>
      <c r="N4262" s="30">
        <v>4714033294041</v>
      </c>
      <c r="O4262" s="27">
        <v>90</v>
      </c>
      <c r="P4262" s="27">
        <v>9060</v>
      </c>
      <c r="Q4262" s="27" t="s">
        <v>5604</v>
      </c>
      <c r="R4262" s="31">
        <f>VLOOKUP(Q4262,[1]Страна!D$1:F$120,2,FALSE)</f>
        <v>0</v>
      </c>
      <c r="S4262" s="27" t="s">
        <v>28</v>
      </c>
      <c r="T4262" s="27" t="str">
        <f>VLOOKUP(S4262,[1]Страна!$A$2:$B$246,2,0)</f>
        <v>КИТАЙ</v>
      </c>
      <c r="W4262" s="79"/>
      <c r="X4262" s="80"/>
      <c r="Y4262" s="80"/>
    </row>
    <row r="4263" spans="1:25">
      <c r="A4263" s="25">
        <v>212471</v>
      </c>
      <c r="B4263" s="26" t="s">
        <v>5606</v>
      </c>
      <c r="C4263" s="27">
        <v>1</v>
      </c>
      <c r="D4263" s="27" t="s">
        <v>26</v>
      </c>
      <c r="E4263" s="28">
        <v>196</v>
      </c>
      <c r="F4263" s="28">
        <v>196</v>
      </c>
      <c r="G4263" s="28">
        <v>7.84</v>
      </c>
      <c r="H4263" s="28">
        <v>0.12</v>
      </c>
      <c r="I4263" s="28">
        <v>0.2</v>
      </c>
      <c r="J4263" s="29">
        <v>2.4000000000000001E-4</v>
      </c>
      <c r="K4263" s="28">
        <v>0.12</v>
      </c>
      <c r="L4263" s="28">
        <v>0.2</v>
      </c>
      <c r="M4263" s="29">
        <f t="shared" si="290"/>
        <v>2.4000000000000001E-4</v>
      </c>
      <c r="N4263" s="30">
        <v>4714033294034</v>
      </c>
      <c r="O4263" s="27">
        <v>90</v>
      </c>
      <c r="P4263" s="27">
        <v>9006</v>
      </c>
      <c r="Q4263" s="27" t="s">
        <v>5604</v>
      </c>
      <c r="R4263" s="31">
        <f>VLOOKUP(Q4263,[1]Страна!D$1:F$120,2,FALSE)</f>
        <v>0</v>
      </c>
      <c r="S4263" s="27" t="s">
        <v>28</v>
      </c>
      <c r="T4263" s="27" t="str">
        <f>VLOOKUP(S4263,[1]Страна!$A$2:$B$246,2,0)</f>
        <v>КИТАЙ</v>
      </c>
      <c r="W4263" s="79"/>
      <c r="X4263" s="80"/>
      <c r="Y4263" s="80"/>
    </row>
    <row r="4264" spans="1:25">
      <c r="A4264" s="25">
        <v>212472</v>
      </c>
      <c r="B4264" s="26" t="s">
        <v>5607</v>
      </c>
      <c r="C4264" s="27">
        <v>1</v>
      </c>
      <c r="D4264" s="27" t="s">
        <v>26</v>
      </c>
      <c r="E4264" s="28">
        <v>196</v>
      </c>
      <c r="F4264" s="28">
        <v>196</v>
      </c>
      <c r="G4264" s="28">
        <v>7.84</v>
      </c>
      <c r="H4264" s="28">
        <v>0.12</v>
      </c>
      <c r="I4264" s="28">
        <v>0.2</v>
      </c>
      <c r="J4264" s="29">
        <v>2.4000000000000001E-4</v>
      </c>
      <c r="K4264" s="28">
        <v>0.12</v>
      </c>
      <c r="L4264" s="28">
        <v>0.2</v>
      </c>
      <c r="M4264" s="29">
        <f t="shared" si="290"/>
        <v>2.4000000000000001E-4</v>
      </c>
      <c r="N4264" s="30">
        <v>4714033294058</v>
      </c>
      <c r="O4264" s="27">
        <v>90</v>
      </c>
      <c r="P4264" s="27">
        <v>9060</v>
      </c>
      <c r="Q4264" s="27" t="s">
        <v>5604</v>
      </c>
      <c r="R4264" s="31">
        <f>VLOOKUP(Q4264,[1]Страна!D$1:F$120,2,FALSE)</f>
        <v>0</v>
      </c>
      <c r="S4264" s="27" t="s">
        <v>28</v>
      </c>
      <c r="T4264" s="27" t="str">
        <f>VLOOKUP(S4264,[1]Страна!$A$2:$B$246,2,0)</f>
        <v>КИТАЙ</v>
      </c>
      <c r="W4264" s="79"/>
      <c r="X4264" s="80"/>
      <c r="Y4264" s="80"/>
    </row>
    <row r="4265" spans="1:25">
      <c r="A4265" s="25">
        <v>202205</v>
      </c>
      <c r="B4265" s="26" t="s">
        <v>5608</v>
      </c>
      <c r="C4265" s="27">
        <v>6</v>
      </c>
      <c r="D4265" s="27" t="s">
        <v>26</v>
      </c>
      <c r="E4265" s="28">
        <v>221</v>
      </c>
      <c r="F4265" s="28">
        <v>1326</v>
      </c>
      <c r="G4265" s="28">
        <v>53.04</v>
      </c>
      <c r="H4265" s="28">
        <v>0.12</v>
      </c>
      <c r="I4265" s="28">
        <v>0.17</v>
      </c>
      <c r="J4265" s="29">
        <v>5.5800000000000001E-4</v>
      </c>
      <c r="K4265" s="28">
        <v>0.72</v>
      </c>
      <c r="L4265" s="28">
        <v>1.02</v>
      </c>
      <c r="M4265" s="29">
        <f t="shared" si="290"/>
        <v>3.3480000000000003E-3</v>
      </c>
      <c r="N4265" s="30">
        <v>4714033294027</v>
      </c>
      <c r="O4265" s="27">
        <v>90</v>
      </c>
      <c r="P4265" s="27">
        <v>9006</v>
      </c>
      <c r="Q4265" s="27" t="s">
        <v>5604</v>
      </c>
      <c r="R4265" s="31">
        <f>VLOOKUP(Q4265,[1]Страна!D$1:F$120,2,FALSE)</f>
        <v>0</v>
      </c>
      <c r="S4265" s="27" t="s">
        <v>28</v>
      </c>
      <c r="T4265" s="27" t="str">
        <f>VLOOKUP(S4265,[1]Страна!$A$2:$B$246,2,0)</f>
        <v>КИТАЙ</v>
      </c>
      <c r="W4265" s="79"/>
      <c r="X4265" s="80"/>
      <c r="Y4265" s="80"/>
    </row>
    <row r="4266" spans="1:25">
      <c r="A4266" s="25">
        <v>130630</v>
      </c>
      <c r="B4266" s="26" t="s">
        <v>5609</v>
      </c>
      <c r="C4266" s="27">
        <v>1</v>
      </c>
      <c r="D4266" s="27" t="s">
        <v>26</v>
      </c>
      <c r="E4266" s="28">
        <v>935</v>
      </c>
      <c r="F4266" s="28">
        <v>935</v>
      </c>
      <c r="G4266" s="28">
        <v>46.75</v>
      </c>
      <c r="H4266" s="28">
        <v>1.8</v>
      </c>
      <c r="I4266" s="28">
        <v>2</v>
      </c>
      <c r="J4266" s="29">
        <v>2.1125000000000001E-2</v>
      </c>
      <c r="K4266" s="28">
        <v>1.8</v>
      </c>
      <c r="L4266" s="28">
        <v>2</v>
      </c>
      <c r="M4266" s="29">
        <f t="shared" si="290"/>
        <v>2.1125000000000001E-2</v>
      </c>
      <c r="N4266" s="30">
        <v>4650064778740</v>
      </c>
      <c r="O4266" s="27">
        <v>73</v>
      </c>
      <c r="P4266" s="27">
        <v>7326</v>
      </c>
      <c r="Q4266" s="27" t="s">
        <v>5610</v>
      </c>
      <c r="R4266" s="31">
        <f>VLOOKUP(Q4266,[1]Страна!D$1:F$120,2,FALSE)</f>
        <v>0</v>
      </c>
      <c r="S4266" s="27" t="s">
        <v>28</v>
      </c>
      <c r="T4266" s="27" t="str">
        <f>VLOOKUP(S4266,[1]Страна!$A$2:$B$246,2,0)</f>
        <v>КИТАЙ</v>
      </c>
      <c r="W4266" s="79"/>
      <c r="X4266" s="80"/>
      <c r="Y4266" s="80"/>
    </row>
    <row r="4267" spans="1:25">
      <c r="A4267" s="25">
        <v>30265</v>
      </c>
      <c r="B4267" s="26" t="s">
        <v>5611</v>
      </c>
      <c r="C4267" s="27">
        <v>2</v>
      </c>
      <c r="D4267" s="27" t="s">
        <v>26</v>
      </c>
      <c r="E4267" s="28">
        <v>357</v>
      </c>
      <c r="F4267" s="28">
        <v>714</v>
      </c>
      <c r="G4267" s="28">
        <v>35.700000000000003</v>
      </c>
      <c r="H4267" s="28">
        <v>0.6</v>
      </c>
      <c r="I4267" s="28">
        <v>0.7</v>
      </c>
      <c r="J4267" s="29">
        <v>3.5000000000000001E-3</v>
      </c>
      <c r="K4267" s="28">
        <v>1.2</v>
      </c>
      <c r="L4267" s="28">
        <v>1.4</v>
      </c>
      <c r="M4267" s="29">
        <f t="shared" si="290"/>
        <v>7.0000000000000001E-3</v>
      </c>
      <c r="N4267" s="30">
        <v>4607033872800</v>
      </c>
      <c r="O4267" s="27">
        <v>96</v>
      </c>
      <c r="P4267" s="27">
        <v>9603</v>
      </c>
      <c r="Q4267" s="27" t="s">
        <v>2257</v>
      </c>
      <c r="R4267" s="31">
        <f>VLOOKUP(Q4267,[1]Страна!D$1:F$120,2,FALSE)</f>
        <v>0.05</v>
      </c>
      <c r="S4267" s="27" t="s">
        <v>47</v>
      </c>
      <c r="T4267" s="27" t="str">
        <f>VLOOKUP(S4267,[1]Страна!$A$2:$B$246,2,0)</f>
        <v>РОССИЯ</v>
      </c>
      <c r="W4267" s="79"/>
      <c r="X4267" s="80"/>
      <c r="Y4267" s="80"/>
    </row>
    <row r="4268" spans="1:25">
      <c r="A4268" s="25">
        <v>232114</v>
      </c>
      <c r="B4268" s="26" t="s">
        <v>5612</v>
      </c>
      <c r="C4268" s="27">
        <v>2</v>
      </c>
      <c r="D4268" s="27" t="s">
        <v>26</v>
      </c>
      <c r="E4268" s="28">
        <v>476</v>
      </c>
      <c r="F4268" s="28">
        <f>C4268*E4268</f>
        <v>952</v>
      </c>
      <c r="G4268" s="28">
        <f>F4268*R4268</f>
        <v>47.6</v>
      </c>
      <c r="H4268" s="28">
        <v>0.6</v>
      </c>
      <c r="I4268" s="28">
        <v>0.7</v>
      </c>
      <c r="J4268" s="29">
        <v>3.2499999999999999E-3</v>
      </c>
      <c r="K4268" s="28">
        <f>H4268*C4268</f>
        <v>1.2</v>
      </c>
      <c r="L4268" s="28">
        <f>I4268*C4268</f>
        <v>1.4</v>
      </c>
      <c r="M4268" s="29">
        <f>J4268*C4268</f>
        <v>6.4999999999999997E-3</v>
      </c>
      <c r="N4268" s="30" t="s">
        <v>5613</v>
      </c>
      <c r="O4268" s="27">
        <v>96</v>
      </c>
      <c r="P4268" s="27">
        <v>9603</v>
      </c>
      <c r="Q4268" s="27" t="s">
        <v>2257</v>
      </c>
      <c r="R4268" s="31">
        <f>VLOOKUP(Q4268,[1]Страна!D$1:F$120,2,FALSE)</f>
        <v>0.05</v>
      </c>
      <c r="S4268" s="27" t="s">
        <v>47</v>
      </c>
      <c r="T4268" s="27" t="str">
        <f>VLOOKUP(S4268,[1]Страна!$A$2:$B$246,2,0)</f>
        <v>РОССИЯ</v>
      </c>
      <c r="W4268" s="79"/>
      <c r="X4268" s="80"/>
      <c r="Y4268" s="80"/>
    </row>
    <row r="4269" spans="1:25">
      <c r="A4269" s="25">
        <v>232115</v>
      </c>
      <c r="B4269" s="26" t="s">
        <v>5614</v>
      </c>
      <c r="C4269" s="27">
        <v>1</v>
      </c>
      <c r="D4269" s="27" t="s">
        <v>26</v>
      </c>
      <c r="E4269" s="28">
        <v>366</v>
      </c>
      <c r="F4269" s="28">
        <v>366</v>
      </c>
      <c r="G4269" s="28">
        <v>18.3</v>
      </c>
      <c r="H4269" s="28">
        <v>0.6</v>
      </c>
      <c r="I4269" s="28">
        <v>0.7</v>
      </c>
      <c r="J4269" s="29">
        <v>2.7000000000000001E-3</v>
      </c>
      <c r="K4269" s="28">
        <v>0.6</v>
      </c>
      <c r="L4269" s="28">
        <v>0.7</v>
      </c>
      <c r="M4269" s="29">
        <f>C4269*J4269</f>
        <v>2.7000000000000001E-3</v>
      </c>
      <c r="N4269" s="30">
        <v>4607033889259</v>
      </c>
      <c r="O4269" s="27">
        <v>96</v>
      </c>
      <c r="P4269" s="27">
        <v>9603</v>
      </c>
      <c r="Q4269" s="27" t="s">
        <v>2257</v>
      </c>
      <c r="R4269" s="31">
        <f>VLOOKUP(Q4269,[1]Страна!D$1:F$120,2,FALSE)</f>
        <v>0.05</v>
      </c>
      <c r="S4269" s="27" t="s">
        <v>47</v>
      </c>
      <c r="T4269" s="27" t="str">
        <f>VLOOKUP(S4269,[1]Страна!$A$2:$B$246,2,0)</f>
        <v>РОССИЯ</v>
      </c>
      <c r="W4269" s="79"/>
      <c r="X4269" s="80"/>
      <c r="Y4269" s="80"/>
    </row>
    <row r="4270" spans="1:25">
      <c r="A4270" s="25">
        <v>232116</v>
      </c>
      <c r="B4270" s="26" t="s">
        <v>5615</v>
      </c>
      <c r="C4270" s="27">
        <v>2</v>
      </c>
      <c r="D4270" s="27" t="s">
        <v>26</v>
      </c>
      <c r="E4270" s="28">
        <v>340</v>
      </c>
      <c r="F4270" s="28">
        <f>C4270*E4270</f>
        <v>680</v>
      </c>
      <c r="G4270" s="28">
        <f>F4270*R4270</f>
        <v>34</v>
      </c>
      <c r="H4270" s="28">
        <v>0.6</v>
      </c>
      <c r="I4270" s="28">
        <v>0.7</v>
      </c>
      <c r="J4270" s="29">
        <v>1.8E-3</v>
      </c>
      <c r="K4270" s="28">
        <f>H4270*C4270</f>
        <v>1.2</v>
      </c>
      <c r="L4270" s="28">
        <f>I4270*C4270</f>
        <v>1.4</v>
      </c>
      <c r="M4270" s="29">
        <f>J4270*C4270</f>
        <v>3.5999999999999999E-3</v>
      </c>
      <c r="N4270" s="30" t="s">
        <v>5616</v>
      </c>
      <c r="O4270" s="27">
        <v>96</v>
      </c>
      <c r="P4270" s="27">
        <v>9603</v>
      </c>
      <c r="Q4270" s="27" t="s">
        <v>2257</v>
      </c>
      <c r="R4270" s="31">
        <f>VLOOKUP(Q4270,[1]Страна!D$1:F$120,2,FALSE)</f>
        <v>0.05</v>
      </c>
      <c r="S4270" s="27" t="s">
        <v>47</v>
      </c>
      <c r="T4270" s="27" t="str">
        <f>VLOOKUP(S4270,[1]Страна!$A$2:$B$246,2,0)</f>
        <v>РОССИЯ</v>
      </c>
      <c r="W4270" s="79"/>
      <c r="X4270" s="80"/>
      <c r="Y4270" s="80"/>
    </row>
    <row r="4271" spans="1:25">
      <c r="A4271" s="25">
        <v>232125</v>
      </c>
      <c r="B4271" s="26" t="s">
        <v>5617</v>
      </c>
      <c r="C4271" s="27">
        <v>1</v>
      </c>
      <c r="D4271" s="27" t="s">
        <v>26</v>
      </c>
      <c r="E4271" s="28">
        <v>298</v>
      </c>
      <c r="F4271" s="28">
        <v>298</v>
      </c>
      <c r="G4271" s="28">
        <v>14.9</v>
      </c>
      <c r="H4271" s="28">
        <v>0.6</v>
      </c>
      <c r="I4271" s="28">
        <v>0.7</v>
      </c>
      <c r="J4271" s="29">
        <v>1.1000000000000001E-3</v>
      </c>
      <c r="K4271" s="28">
        <v>0.6</v>
      </c>
      <c r="L4271" s="28">
        <v>0.7</v>
      </c>
      <c r="M4271" s="29">
        <v>1.1000000000000001E-3</v>
      </c>
      <c r="N4271" s="30" t="s">
        <v>5618</v>
      </c>
      <c r="O4271" s="27">
        <v>96</v>
      </c>
      <c r="P4271" s="27">
        <v>9603</v>
      </c>
      <c r="Q4271" s="27" t="s">
        <v>2257</v>
      </c>
      <c r="R4271" s="31">
        <f>VLOOKUP(Q4271,[1]Страна!D$1:F$120,2,FALSE)</f>
        <v>0.05</v>
      </c>
      <c r="S4271" s="27" t="s">
        <v>47</v>
      </c>
      <c r="T4271" s="27" t="str">
        <f>VLOOKUP(S4271,[1]Страна!$A$2:$B$246,2,0)</f>
        <v>РОССИЯ</v>
      </c>
      <c r="W4271" s="79"/>
      <c r="X4271" s="80"/>
      <c r="Y4271" s="80"/>
    </row>
    <row r="4272" spans="1:25">
      <c r="A4272" s="25">
        <v>232136</v>
      </c>
      <c r="B4272" s="26" t="s">
        <v>5619</v>
      </c>
      <c r="C4272" s="27">
        <v>1</v>
      </c>
      <c r="D4272" s="27" t="s">
        <v>26</v>
      </c>
      <c r="E4272" s="28">
        <v>442</v>
      </c>
      <c r="F4272" s="28">
        <v>442</v>
      </c>
      <c r="G4272" s="28">
        <v>22.1</v>
      </c>
      <c r="H4272" s="28">
        <v>0.6</v>
      </c>
      <c r="I4272" s="28">
        <v>0.7</v>
      </c>
      <c r="J4272" s="29">
        <v>2E-3</v>
      </c>
      <c r="K4272" s="28">
        <v>0.6</v>
      </c>
      <c r="L4272" s="28">
        <v>0.7</v>
      </c>
      <c r="M4272" s="29">
        <v>2E-3</v>
      </c>
      <c r="N4272" s="30" t="s">
        <v>5620</v>
      </c>
      <c r="O4272" s="27">
        <v>96</v>
      </c>
      <c r="P4272" s="27">
        <v>9603</v>
      </c>
      <c r="Q4272" s="27" t="s">
        <v>2257</v>
      </c>
      <c r="R4272" s="31">
        <f>VLOOKUP(Q4272,[1]Страна!D$1:F$120,2,FALSE)</f>
        <v>0.05</v>
      </c>
      <c r="S4272" s="27" t="s">
        <v>47</v>
      </c>
      <c r="T4272" s="27" t="str">
        <f>VLOOKUP(S4272,[1]Страна!$A$2:$B$246,2,0)</f>
        <v>РОССИЯ</v>
      </c>
      <c r="W4272" s="79"/>
      <c r="X4272" s="80"/>
      <c r="Y4272" s="80"/>
    </row>
    <row r="4273" spans="1:25">
      <c r="A4273" s="25">
        <v>232131</v>
      </c>
      <c r="B4273" s="26" t="s">
        <v>5621</v>
      </c>
      <c r="C4273" s="27">
        <v>1</v>
      </c>
      <c r="D4273" s="27" t="s">
        <v>26</v>
      </c>
      <c r="E4273" s="28">
        <v>366</v>
      </c>
      <c r="F4273" s="28">
        <v>366</v>
      </c>
      <c r="G4273" s="28">
        <v>18.3</v>
      </c>
      <c r="H4273" s="28">
        <v>0.6</v>
      </c>
      <c r="I4273" s="28">
        <v>0.7</v>
      </c>
      <c r="J4273" s="29">
        <v>1E-3</v>
      </c>
      <c r="K4273" s="28">
        <v>0.6</v>
      </c>
      <c r="L4273" s="28">
        <v>0.7</v>
      </c>
      <c r="M4273" s="29">
        <v>1E-3</v>
      </c>
      <c r="N4273" s="30" t="s">
        <v>5622</v>
      </c>
      <c r="O4273" s="27">
        <v>96</v>
      </c>
      <c r="P4273" s="27">
        <v>9603</v>
      </c>
      <c r="Q4273" s="27" t="s">
        <v>2257</v>
      </c>
      <c r="R4273" s="31">
        <f>VLOOKUP(Q4273,[1]Страна!D$1:F$120,2,FALSE)</f>
        <v>0.05</v>
      </c>
      <c r="S4273" s="27" t="s">
        <v>47</v>
      </c>
      <c r="T4273" s="27" t="str">
        <f>VLOOKUP(S4273,[1]Страна!$A$2:$B$246,2,0)</f>
        <v>РОССИЯ</v>
      </c>
      <c r="W4273" s="79"/>
      <c r="X4273" s="80"/>
      <c r="Y4273" s="80"/>
    </row>
    <row r="4274" spans="1:25">
      <c r="A4274" s="25">
        <v>22832</v>
      </c>
      <c r="B4274" s="26" t="s">
        <v>5623</v>
      </c>
      <c r="C4274" s="27">
        <v>1</v>
      </c>
      <c r="D4274" s="27" t="s">
        <v>26</v>
      </c>
      <c r="E4274" s="28">
        <v>646</v>
      </c>
      <c r="F4274" s="28">
        <v>646</v>
      </c>
      <c r="G4274" s="28">
        <v>19.38</v>
      </c>
      <c r="H4274" s="28">
        <v>0.15</v>
      </c>
      <c r="I4274" s="28">
        <v>0.2</v>
      </c>
      <c r="J4274" s="29">
        <v>4.7520000000000001E-3</v>
      </c>
      <c r="K4274" s="28">
        <v>0.15</v>
      </c>
      <c r="L4274" s="28">
        <v>0.2</v>
      </c>
      <c r="M4274" s="29">
        <f>C4274*J4274</f>
        <v>4.7520000000000001E-3</v>
      </c>
      <c r="N4274" s="30">
        <v>4895156807292</v>
      </c>
      <c r="O4274" s="27">
        <v>85</v>
      </c>
      <c r="P4274" s="27">
        <v>8516</v>
      </c>
      <c r="Q4274" s="27" t="s">
        <v>4756</v>
      </c>
      <c r="R4274" s="31">
        <f>VLOOKUP(Q4274,[1]Страна!D$1:F$120,2,FALSE)</f>
        <v>0.03</v>
      </c>
      <c r="S4274" s="27" t="s">
        <v>28</v>
      </c>
      <c r="T4274" s="27" t="str">
        <f>VLOOKUP(S4274,[1]Страна!$A$2:$B$246,2,0)</f>
        <v>КИТАЙ</v>
      </c>
      <c r="W4274" s="79"/>
      <c r="X4274" s="80"/>
      <c r="Y4274" s="80"/>
    </row>
    <row r="4275" spans="1:25">
      <c r="A4275" s="25">
        <v>22833</v>
      </c>
      <c r="B4275" s="26" t="s">
        <v>5624</v>
      </c>
      <c r="C4275" s="27">
        <v>1</v>
      </c>
      <c r="D4275" s="27" t="s">
        <v>26</v>
      </c>
      <c r="E4275" s="28">
        <v>782</v>
      </c>
      <c r="F4275" s="28">
        <v>782</v>
      </c>
      <c r="G4275" s="28">
        <v>23.46</v>
      </c>
      <c r="H4275" s="28">
        <v>0.15</v>
      </c>
      <c r="I4275" s="28">
        <v>0.2</v>
      </c>
      <c r="J4275" s="29">
        <v>2.2499999999999998E-3</v>
      </c>
      <c r="K4275" s="28">
        <v>0.15</v>
      </c>
      <c r="L4275" s="28">
        <v>0.2</v>
      </c>
      <c r="M4275" s="29">
        <v>2.2499999999999998E-3</v>
      </c>
      <c r="N4275" s="30" t="s">
        <v>5625</v>
      </c>
      <c r="O4275" s="27">
        <v>85</v>
      </c>
      <c r="P4275" s="27">
        <v>8516</v>
      </c>
      <c r="Q4275" s="27" t="s">
        <v>4756</v>
      </c>
      <c r="R4275" s="31">
        <f>VLOOKUP(Q4275,[1]Страна!D$1:F$120,2,FALSE)</f>
        <v>0.03</v>
      </c>
      <c r="S4275" s="27" t="s">
        <v>28</v>
      </c>
      <c r="T4275" s="27" t="str">
        <f>VLOOKUP(S4275,[1]Страна!$A$2:$B$246,2,0)</f>
        <v>КИТАЙ</v>
      </c>
      <c r="W4275" s="79"/>
      <c r="X4275" s="80"/>
      <c r="Y4275" s="80"/>
    </row>
    <row r="4276" spans="1:25">
      <c r="A4276" s="25" t="s">
        <v>5626</v>
      </c>
      <c r="B4276" s="26" t="s">
        <v>5627</v>
      </c>
      <c r="C4276" s="27">
        <v>10</v>
      </c>
      <c r="D4276" s="27"/>
      <c r="E4276" s="28">
        <v>34</v>
      </c>
      <c r="F4276" s="28">
        <v>340</v>
      </c>
      <c r="G4276" s="28">
        <v>10.199999999999999</v>
      </c>
      <c r="H4276" s="28">
        <v>0.32</v>
      </c>
      <c r="I4276" s="28">
        <v>0.4</v>
      </c>
      <c r="J4276" s="29">
        <v>4.7520000000000001E-3</v>
      </c>
      <c r="K4276" s="28"/>
      <c r="L4276" s="28"/>
      <c r="M4276" s="29">
        <f t="shared" ref="M4276:M4285" si="291">C4276*J4276</f>
        <v>4.752E-2</v>
      </c>
      <c r="N4276" s="30"/>
      <c r="O4276" s="27">
        <v>85</v>
      </c>
      <c r="P4276" s="27">
        <v>8516</v>
      </c>
      <c r="Q4276" s="27" t="s">
        <v>4756</v>
      </c>
      <c r="R4276" s="31">
        <f>VLOOKUP(Q4276,[1]Страна!D$1:F$120,2,FALSE)</f>
        <v>0.03</v>
      </c>
      <c r="S4276" s="27" t="s">
        <v>28</v>
      </c>
      <c r="T4276" s="27" t="str">
        <f>VLOOKUP(S4276,[1]Страна!$A$2:$B$246,2,0)</f>
        <v>КИТАЙ</v>
      </c>
      <c r="W4276" s="79"/>
      <c r="X4276" s="80"/>
      <c r="Y4276" s="80"/>
    </row>
    <row r="4277" spans="1:25">
      <c r="A4277" s="25">
        <v>196219</v>
      </c>
      <c r="B4277" s="26" t="s">
        <v>5628</v>
      </c>
      <c r="C4277" s="27">
        <v>1</v>
      </c>
      <c r="D4277" s="27" t="s">
        <v>26</v>
      </c>
      <c r="E4277" s="28">
        <v>1181</v>
      </c>
      <c r="F4277" s="28">
        <v>1181</v>
      </c>
      <c r="G4277" s="28">
        <v>35.43</v>
      </c>
      <c r="H4277" s="28">
        <v>0.41</v>
      </c>
      <c r="I4277" s="28">
        <v>0.5</v>
      </c>
      <c r="J4277" s="29">
        <v>3.0300000000000001E-3</v>
      </c>
      <c r="K4277" s="28">
        <v>0.41</v>
      </c>
      <c r="L4277" s="28">
        <v>0.5</v>
      </c>
      <c r="M4277" s="29">
        <f t="shared" si="291"/>
        <v>3.0300000000000001E-3</v>
      </c>
      <c r="N4277" s="30">
        <v>0</v>
      </c>
      <c r="O4277" s="27">
        <v>85</v>
      </c>
      <c r="P4277" s="27">
        <v>8516</v>
      </c>
      <c r="Q4277" s="27" t="s">
        <v>983</v>
      </c>
      <c r="R4277" s="31">
        <f>VLOOKUP(Q4277,[1]Страна!D$1:F$120,2,FALSE)</f>
        <v>0.03</v>
      </c>
      <c r="S4277" s="27" t="s">
        <v>47</v>
      </c>
      <c r="T4277" s="27" t="str">
        <f>VLOOKUP(S4277,[1]Страна!$A$2:$B$246,2,0)</f>
        <v>РОССИЯ</v>
      </c>
      <c r="W4277" s="79"/>
      <c r="X4277" s="80"/>
      <c r="Y4277" s="80"/>
    </row>
    <row r="4278" spans="1:25">
      <c r="A4278" s="25">
        <v>196220</v>
      </c>
      <c r="B4278" s="26" t="s">
        <v>5629</v>
      </c>
      <c r="C4278" s="27">
        <v>1</v>
      </c>
      <c r="D4278" s="27" t="s">
        <v>26</v>
      </c>
      <c r="E4278" s="28">
        <v>710</v>
      </c>
      <c r="F4278" s="28">
        <v>710</v>
      </c>
      <c r="G4278" s="28">
        <v>21.3</v>
      </c>
      <c r="H4278" s="28">
        <v>0.47</v>
      </c>
      <c r="I4278" s="28">
        <v>0.5</v>
      </c>
      <c r="J4278" s="29">
        <v>1.225E-3</v>
      </c>
      <c r="K4278" s="28">
        <v>0.47</v>
      </c>
      <c r="L4278" s="28">
        <v>0.5</v>
      </c>
      <c r="M4278" s="29">
        <f t="shared" si="291"/>
        <v>1.225E-3</v>
      </c>
      <c r="N4278" s="30">
        <v>4897030809095</v>
      </c>
      <c r="O4278" s="27">
        <v>85</v>
      </c>
      <c r="P4278" s="27">
        <v>8516</v>
      </c>
      <c r="Q4278" s="27" t="s">
        <v>983</v>
      </c>
      <c r="R4278" s="31">
        <f>VLOOKUP(Q4278,[1]Страна!D$1:F$120,2,FALSE)</f>
        <v>0.03</v>
      </c>
      <c r="S4278" s="27" t="s">
        <v>47</v>
      </c>
      <c r="T4278" s="27" t="str">
        <f>VLOOKUP(S4278,[1]Страна!$A$2:$B$246,2,0)</f>
        <v>РОССИЯ</v>
      </c>
      <c r="W4278" s="79"/>
      <c r="X4278" s="80"/>
      <c r="Y4278" s="80"/>
    </row>
    <row r="4279" spans="1:25">
      <c r="A4279" s="25">
        <v>196221</v>
      </c>
      <c r="B4279" s="26" t="s">
        <v>5630</v>
      </c>
      <c r="C4279" s="27">
        <v>1</v>
      </c>
      <c r="D4279" s="27" t="s">
        <v>26</v>
      </c>
      <c r="E4279" s="28">
        <v>1219</v>
      </c>
      <c r="F4279" s="28">
        <v>1219</v>
      </c>
      <c r="G4279" s="28">
        <v>36.57</v>
      </c>
      <c r="H4279" s="28">
        <v>0.34</v>
      </c>
      <c r="I4279" s="28">
        <v>0.37</v>
      </c>
      <c r="J4279" s="29">
        <v>3.1199999999999999E-3</v>
      </c>
      <c r="K4279" s="28">
        <v>0.34</v>
      </c>
      <c r="L4279" s="28">
        <v>0.37</v>
      </c>
      <c r="M4279" s="29">
        <f t="shared" si="291"/>
        <v>3.1199999999999999E-3</v>
      </c>
      <c r="N4279" s="30">
        <v>0</v>
      </c>
      <c r="O4279" s="27">
        <v>85</v>
      </c>
      <c r="P4279" s="27">
        <v>8516</v>
      </c>
      <c r="Q4279" s="27" t="s">
        <v>983</v>
      </c>
      <c r="R4279" s="31">
        <f>VLOOKUP(Q4279,[1]Страна!D$1:F$120,2,FALSE)</f>
        <v>0.03</v>
      </c>
      <c r="S4279" s="27" t="s">
        <v>47</v>
      </c>
      <c r="T4279" s="27" t="str">
        <f>VLOOKUP(S4279,[1]Страна!$A$2:$B$246,2,0)</f>
        <v>РОССИЯ</v>
      </c>
      <c r="W4279" s="79"/>
      <c r="X4279" s="80"/>
      <c r="Y4279" s="80"/>
    </row>
    <row r="4280" spans="1:25">
      <c r="A4280" s="25">
        <v>196222</v>
      </c>
      <c r="B4280" s="26" t="s">
        <v>5631</v>
      </c>
      <c r="C4280" s="27">
        <v>1</v>
      </c>
      <c r="D4280" s="27" t="s">
        <v>26</v>
      </c>
      <c r="E4280" s="28">
        <v>1306</v>
      </c>
      <c r="F4280" s="28">
        <v>1306</v>
      </c>
      <c r="G4280" s="28">
        <v>39.18</v>
      </c>
      <c r="H4280" s="28">
        <v>0.47</v>
      </c>
      <c r="I4280" s="28">
        <v>0.5</v>
      </c>
      <c r="J4280" s="29">
        <v>3.2399999999999998E-3</v>
      </c>
      <c r="K4280" s="28">
        <v>0.47</v>
      </c>
      <c r="L4280" s="28">
        <v>0.5</v>
      </c>
      <c r="M4280" s="29">
        <f t="shared" si="291"/>
        <v>3.2399999999999998E-3</v>
      </c>
      <c r="N4280" s="30">
        <v>0</v>
      </c>
      <c r="O4280" s="27">
        <v>85</v>
      </c>
      <c r="P4280" s="27">
        <v>8516</v>
      </c>
      <c r="Q4280" s="27" t="s">
        <v>983</v>
      </c>
      <c r="R4280" s="31">
        <f>VLOOKUP(Q4280,[1]Страна!D$1:F$120,2,FALSE)</f>
        <v>0.03</v>
      </c>
      <c r="S4280" s="27" t="s">
        <v>47</v>
      </c>
      <c r="T4280" s="27" t="str">
        <f>VLOOKUP(S4280,[1]Страна!$A$2:$B$246,2,0)</f>
        <v>РОССИЯ</v>
      </c>
      <c r="W4280" s="79"/>
      <c r="X4280" s="80"/>
      <c r="Y4280" s="80"/>
    </row>
    <row r="4281" spans="1:25">
      <c r="A4281" s="25">
        <v>131196</v>
      </c>
      <c r="B4281" s="26" t="s">
        <v>5632</v>
      </c>
      <c r="C4281" s="27">
        <v>1</v>
      </c>
      <c r="D4281" s="27" t="s">
        <v>26</v>
      </c>
      <c r="E4281" s="28">
        <v>493</v>
      </c>
      <c r="F4281" s="28">
        <v>493</v>
      </c>
      <c r="G4281" s="28">
        <v>14.79</v>
      </c>
      <c r="H4281" s="28">
        <v>1.8</v>
      </c>
      <c r="I4281" s="28">
        <v>2</v>
      </c>
      <c r="J4281" s="29">
        <v>1.665E-3</v>
      </c>
      <c r="K4281" s="28">
        <v>1.8</v>
      </c>
      <c r="L4281" s="28">
        <v>2</v>
      </c>
      <c r="M4281" s="29">
        <f t="shared" si="291"/>
        <v>1.665E-3</v>
      </c>
      <c r="N4281" s="30">
        <v>4897030809125</v>
      </c>
      <c r="O4281" s="27">
        <v>85</v>
      </c>
      <c r="P4281" s="27">
        <v>8516</v>
      </c>
      <c r="Q4281" s="27" t="s">
        <v>983</v>
      </c>
      <c r="R4281" s="31">
        <f>VLOOKUP(Q4281,[1]Страна!D$1:F$120,2,FALSE)</f>
        <v>0.03</v>
      </c>
      <c r="S4281" s="27" t="s">
        <v>28</v>
      </c>
      <c r="T4281" s="27" t="str">
        <f>VLOOKUP(S4281,[1]Страна!$A$2:$B$246,2,0)</f>
        <v>КИТАЙ</v>
      </c>
      <c r="W4281" s="79"/>
      <c r="X4281" s="80"/>
      <c r="Y4281" s="80"/>
    </row>
    <row r="4282" spans="1:25">
      <c r="A4282" s="25">
        <v>131197</v>
      </c>
      <c r="B4282" s="26" t="s">
        <v>5633</v>
      </c>
      <c r="C4282" s="27">
        <v>1</v>
      </c>
      <c r="D4282" s="27" t="s">
        <v>26</v>
      </c>
      <c r="E4282" s="28">
        <v>451</v>
      </c>
      <c r="F4282" s="28">
        <v>451</v>
      </c>
      <c r="G4282" s="28">
        <v>13.53</v>
      </c>
      <c r="H4282" s="28">
        <v>1.8</v>
      </c>
      <c r="I4282" s="28">
        <v>2</v>
      </c>
      <c r="J4282" s="29">
        <v>1.573E-3</v>
      </c>
      <c r="K4282" s="28">
        <v>1.8</v>
      </c>
      <c r="L4282" s="28">
        <v>2</v>
      </c>
      <c r="M4282" s="29">
        <f t="shared" si="291"/>
        <v>1.573E-3</v>
      </c>
      <c r="N4282" s="30">
        <v>4897030809101</v>
      </c>
      <c r="O4282" s="27">
        <v>85</v>
      </c>
      <c r="P4282" s="27">
        <v>8516</v>
      </c>
      <c r="Q4282" s="27" t="s">
        <v>983</v>
      </c>
      <c r="R4282" s="31">
        <f>VLOOKUP(Q4282,[1]Страна!D$1:F$120,2,FALSE)</f>
        <v>0.03</v>
      </c>
      <c r="S4282" s="27" t="s">
        <v>47</v>
      </c>
      <c r="T4282" s="27" t="str">
        <f>VLOOKUP(S4282,[1]Страна!$A$2:$B$246,2,0)</f>
        <v>РОССИЯ</v>
      </c>
      <c r="W4282" s="79"/>
      <c r="X4282" s="80"/>
      <c r="Y4282" s="80"/>
    </row>
    <row r="4283" spans="1:25">
      <c r="A4283" s="25">
        <v>131198</v>
      </c>
      <c r="B4283" s="26" t="s">
        <v>5634</v>
      </c>
      <c r="C4283" s="27">
        <v>1</v>
      </c>
      <c r="D4283" s="27" t="s">
        <v>26</v>
      </c>
      <c r="E4283" s="28">
        <v>493</v>
      </c>
      <c r="F4283" s="28">
        <v>493</v>
      </c>
      <c r="G4283" s="28">
        <v>14.79</v>
      </c>
      <c r="H4283" s="28">
        <v>1.8</v>
      </c>
      <c r="I4283" s="28">
        <v>2</v>
      </c>
      <c r="J4283" s="29">
        <v>1.665E-3</v>
      </c>
      <c r="K4283" s="28">
        <v>1.8</v>
      </c>
      <c r="L4283" s="28">
        <v>2</v>
      </c>
      <c r="M4283" s="29">
        <f t="shared" si="291"/>
        <v>1.665E-3</v>
      </c>
      <c r="N4283" s="30">
        <v>4897030809118</v>
      </c>
      <c r="O4283" s="27">
        <v>85</v>
      </c>
      <c r="P4283" s="27">
        <v>8516</v>
      </c>
      <c r="Q4283" s="27" t="s">
        <v>983</v>
      </c>
      <c r="R4283" s="31">
        <f>VLOOKUP(Q4283,[1]Страна!D$1:F$120,2,FALSE)</f>
        <v>0.03</v>
      </c>
      <c r="S4283" s="27" t="s">
        <v>47</v>
      </c>
      <c r="T4283" s="27" t="str">
        <f>VLOOKUP(S4283,[1]Страна!$A$2:$B$246,2,0)</f>
        <v>РОССИЯ</v>
      </c>
      <c r="W4283" s="79"/>
      <c r="X4283" s="80"/>
      <c r="Y4283" s="80"/>
    </row>
    <row r="4284" spans="1:25">
      <c r="A4284" s="25">
        <v>52219</v>
      </c>
      <c r="B4284" s="26" t="s">
        <v>5635</v>
      </c>
      <c r="C4284" s="27">
        <v>1</v>
      </c>
      <c r="D4284" s="27" t="s">
        <v>26</v>
      </c>
      <c r="E4284" s="28">
        <v>370</v>
      </c>
      <c r="F4284" s="28">
        <v>370</v>
      </c>
      <c r="G4284" s="28">
        <v>11.1</v>
      </c>
      <c r="H4284" s="28">
        <v>0.09</v>
      </c>
      <c r="I4284" s="28">
        <v>0.1</v>
      </c>
      <c r="J4284" s="29">
        <v>1.024E-3</v>
      </c>
      <c r="K4284" s="28">
        <v>0.09</v>
      </c>
      <c r="L4284" s="28">
        <v>0.1</v>
      </c>
      <c r="M4284" s="29">
        <f t="shared" si="291"/>
        <v>1.024E-3</v>
      </c>
      <c r="N4284" s="30">
        <v>8693807227040</v>
      </c>
      <c r="O4284" s="27">
        <v>85</v>
      </c>
      <c r="P4284" s="27">
        <v>8516</v>
      </c>
      <c r="Q4284" s="27" t="s">
        <v>983</v>
      </c>
      <c r="R4284" s="31">
        <f>VLOOKUP(Q4284,[1]Страна!D$1:F$120,2,FALSE)</f>
        <v>0.03</v>
      </c>
      <c r="S4284" s="27" t="s">
        <v>28</v>
      </c>
      <c r="T4284" s="27" t="str">
        <f>VLOOKUP(S4284,[1]Страна!$A$2:$B$246,2,0)</f>
        <v>КИТАЙ</v>
      </c>
      <c r="W4284" s="79"/>
      <c r="X4284" s="80"/>
      <c r="Y4284" s="80"/>
    </row>
    <row r="4285" spans="1:25">
      <c r="A4285" s="25">
        <v>192886</v>
      </c>
      <c r="B4285" s="26" t="s">
        <v>5636</v>
      </c>
      <c r="C4285" s="27">
        <v>1</v>
      </c>
      <c r="D4285" s="27" t="s">
        <v>26</v>
      </c>
      <c r="E4285" s="28">
        <v>391</v>
      </c>
      <c r="F4285" s="28">
        <v>391</v>
      </c>
      <c r="G4285" s="28">
        <v>11.73</v>
      </c>
      <c r="H4285" s="28">
        <v>0.3</v>
      </c>
      <c r="I4285" s="28">
        <v>0.4</v>
      </c>
      <c r="J4285" s="29">
        <v>1.48E-3</v>
      </c>
      <c r="K4285" s="28">
        <v>0.3</v>
      </c>
      <c r="L4285" s="28">
        <v>0.4</v>
      </c>
      <c r="M4285" s="29">
        <f t="shared" si="291"/>
        <v>1.48E-3</v>
      </c>
      <c r="N4285" s="30">
        <v>8693807228351</v>
      </c>
      <c r="O4285" s="27">
        <v>85</v>
      </c>
      <c r="P4285" s="27">
        <v>8516</v>
      </c>
      <c r="Q4285" s="27" t="s">
        <v>983</v>
      </c>
      <c r="R4285" s="31">
        <f>VLOOKUP(Q4285,[1]Страна!D$1:F$120,2,FALSE)</f>
        <v>0.03</v>
      </c>
      <c r="S4285" s="27" t="s">
        <v>28</v>
      </c>
      <c r="T4285" s="27" t="str">
        <f>VLOOKUP(S4285,[1]Страна!$A$2:$B$246,2,0)</f>
        <v>КИТАЙ</v>
      </c>
      <c r="W4285" s="79"/>
      <c r="X4285" s="80"/>
      <c r="Y4285" s="80"/>
    </row>
    <row r="4286" spans="1:25" ht="15">
      <c r="A4286" s="41">
        <v>41554</v>
      </c>
      <c r="B4286" s="42" t="s">
        <v>5637</v>
      </c>
      <c r="C4286" s="43">
        <v>1</v>
      </c>
      <c r="D4286" s="44" t="s">
        <v>26</v>
      </c>
      <c r="E4286" s="45">
        <v>544</v>
      </c>
      <c r="F4286" s="45">
        <v>544</v>
      </c>
      <c r="G4286" s="46">
        <v>16.32</v>
      </c>
      <c r="H4286" s="46">
        <v>0.3</v>
      </c>
      <c r="I4286" s="46">
        <v>0.4</v>
      </c>
      <c r="J4286" s="47">
        <v>9.0000000000000006E-5</v>
      </c>
      <c r="K4286" s="46">
        <v>0.3</v>
      </c>
      <c r="L4286" s="46">
        <v>0.4</v>
      </c>
      <c r="M4286" s="47">
        <v>9.0000000000000006E-5</v>
      </c>
      <c r="N4286" s="48" t="s">
        <v>5638</v>
      </c>
      <c r="O4286" s="49">
        <v>85</v>
      </c>
      <c r="P4286" s="49">
        <v>8516</v>
      </c>
      <c r="Q4286" s="49" t="s">
        <v>983</v>
      </c>
      <c r="R4286" s="50">
        <v>0.03</v>
      </c>
      <c r="S4286" s="89" t="s">
        <v>28</v>
      </c>
      <c r="T4286" s="27" t="str">
        <f>VLOOKUP(S4286,[1]Страна!$A$2:$B$246,2,0)</f>
        <v>КИТАЙ</v>
      </c>
      <c r="W4286" s="79"/>
      <c r="X4286" s="80"/>
      <c r="Y4286" s="80"/>
    </row>
    <row r="4287" spans="1:25">
      <c r="A4287" s="25">
        <v>134020</v>
      </c>
      <c r="B4287" s="26" t="s">
        <v>5639</v>
      </c>
      <c r="C4287" s="27">
        <v>1</v>
      </c>
      <c r="D4287" s="27" t="s">
        <v>26</v>
      </c>
      <c r="E4287" s="28">
        <v>952</v>
      </c>
      <c r="F4287" s="28">
        <v>952</v>
      </c>
      <c r="G4287" s="28">
        <v>28.56</v>
      </c>
      <c r="H4287" s="28">
        <v>0.3</v>
      </c>
      <c r="I4287" s="28">
        <v>0.6</v>
      </c>
      <c r="J4287" s="29">
        <v>5.5760000000000002E-3</v>
      </c>
      <c r="K4287" s="28">
        <v>0.3</v>
      </c>
      <c r="L4287" s="28">
        <v>0.6</v>
      </c>
      <c r="M4287" s="29">
        <f t="shared" ref="M4287:M4305" si="292">C4287*J4287</f>
        <v>5.5760000000000002E-3</v>
      </c>
      <c r="N4287" s="30">
        <v>4895156863120</v>
      </c>
      <c r="O4287" s="27">
        <v>85</v>
      </c>
      <c r="P4287" s="27">
        <v>8516</v>
      </c>
      <c r="Q4287" s="27" t="s">
        <v>983</v>
      </c>
      <c r="R4287" s="31">
        <f>VLOOKUP(Q4287,[1]Страна!D$1:F$120,2,FALSE)</f>
        <v>0.03</v>
      </c>
      <c r="S4287" s="27" t="s">
        <v>28</v>
      </c>
      <c r="T4287" s="27" t="str">
        <f>VLOOKUP(S4287,[1]Страна!$A$2:$B$246,2,0)</f>
        <v>КИТАЙ</v>
      </c>
      <c r="W4287" s="79"/>
      <c r="X4287" s="80"/>
      <c r="Y4287" s="80"/>
    </row>
    <row r="4288" spans="1:25">
      <c r="A4288" s="25">
        <v>134023</v>
      </c>
      <c r="B4288" s="26" t="s">
        <v>5640</v>
      </c>
      <c r="C4288" s="27">
        <v>1</v>
      </c>
      <c r="D4288" s="27" t="s">
        <v>26</v>
      </c>
      <c r="E4288" s="28">
        <v>952</v>
      </c>
      <c r="F4288" s="28">
        <v>952</v>
      </c>
      <c r="G4288" s="28">
        <v>28.56</v>
      </c>
      <c r="H4288" s="28">
        <v>0.3</v>
      </c>
      <c r="I4288" s="28">
        <v>0.5</v>
      </c>
      <c r="J4288" s="29">
        <v>2.8210000000000002E-3</v>
      </c>
      <c r="K4288" s="28">
        <v>0.3</v>
      </c>
      <c r="L4288" s="28">
        <v>0.5</v>
      </c>
      <c r="M4288" s="29">
        <f t="shared" si="292"/>
        <v>2.8210000000000002E-3</v>
      </c>
      <c r="N4288" s="30">
        <v>4895156862932</v>
      </c>
      <c r="O4288" s="27">
        <v>85</v>
      </c>
      <c r="P4288" s="27">
        <v>8516</v>
      </c>
      <c r="Q4288" s="27" t="s">
        <v>983</v>
      </c>
      <c r="R4288" s="31">
        <f>VLOOKUP(Q4288,[1]Страна!D$1:F$120,2,FALSE)</f>
        <v>0.03</v>
      </c>
      <c r="S4288" s="27" t="s">
        <v>28</v>
      </c>
      <c r="T4288" s="27" t="str">
        <f>VLOOKUP(S4288,[1]Страна!$A$2:$B$246,2,0)</f>
        <v>КИТАЙ</v>
      </c>
    </row>
    <row r="4289" spans="1:25">
      <c r="A4289" s="25">
        <v>134024</v>
      </c>
      <c r="B4289" s="26" t="s">
        <v>5641</v>
      </c>
      <c r="C4289" s="27">
        <v>1</v>
      </c>
      <c r="D4289" s="27" t="s">
        <v>26</v>
      </c>
      <c r="E4289" s="28">
        <v>1114</v>
      </c>
      <c r="F4289" s="28">
        <v>1114</v>
      </c>
      <c r="G4289" s="28">
        <v>33.42</v>
      </c>
      <c r="H4289" s="28">
        <v>0.3</v>
      </c>
      <c r="I4289" s="28">
        <v>0.5</v>
      </c>
      <c r="J4289" s="29">
        <v>1.89E-3</v>
      </c>
      <c r="K4289" s="28">
        <v>0.3</v>
      </c>
      <c r="L4289" s="28">
        <v>0.5</v>
      </c>
      <c r="M4289" s="29">
        <f t="shared" si="292"/>
        <v>1.89E-3</v>
      </c>
      <c r="N4289" s="30">
        <v>4895156863137</v>
      </c>
      <c r="O4289" s="27">
        <v>85</v>
      </c>
      <c r="P4289" s="27">
        <v>8516</v>
      </c>
      <c r="Q4289" s="27" t="s">
        <v>983</v>
      </c>
      <c r="R4289" s="31">
        <f>VLOOKUP(Q4289,[1]Страна!D$1:F$120,2,FALSE)</f>
        <v>0.03</v>
      </c>
      <c r="S4289" s="27" t="s">
        <v>28</v>
      </c>
      <c r="T4289" s="27" t="str">
        <f>VLOOKUP(S4289,[1]Страна!$A$2:$B$246,2,0)</f>
        <v>КИТАЙ</v>
      </c>
      <c r="W4289" s="79"/>
      <c r="X4289" s="80"/>
      <c r="Y4289" s="80"/>
    </row>
    <row r="4290" spans="1:25">
      <c r="A4290" s="25">
        <v>134025</v>
      </c>
      <c r="B4290" s="26" t="s">
        <v>5642</v>
      </c>
      <c r="C4290" s="27">
        <v>1</v>
      </c>
      <c r="D4290" s="27" t="s">
        <v>26</v>
      </c>
      <c r="E4290" s="28">
        <v>808</v>
      </c>
      <c r="F4290" s="28">
        <v>808</v>
      </c>
      <c r="G4290" s="28">
        <v>24.24</v>
      </c>
      <c r="H4290" s="28">
        <v>0.3</v>
      </c>
      <c r="I4290" s="28">
        <v>0.5</v>
      </c>
      <c r="J4290" s="29">
        <v>2.7720000000000002E-3</v>
      </c>
      <c r="K4290" s="28">
        <v>0.3</v>
      </c>
      <c r="L4290" s="28">
        <v>0.5</v>
      </c>
      <c r="M4290" s="29">
        <f t="shared" si="292"/>
        <v>2.7720000000000002E-3</v>
      </c>
      <c r="N4290" s="30">
        <v>4895156863618</v>
      </c>
      <c r="O4290" s="27">
        <v>85</v>
      </c>
      <c r="P4290" s="27">
        <v>8516</v>
      </c>
      <c r="Q4290" s="27" t="s">
        <v>983</v>
      </c>
      <c r="R4290" s="31">
        <f>VLOOKUP(Q4290,[1]Страна!D$1:F$120,2,FALSE)</f>
        <v>0.03</v>
      </c>
      <c r="S4290" s="27" t="s">
        <v>28</v>
      </c>
      <c r="T4290" s="27" t="str">
        <f>VLOOKUP(S4290,[1]Страна!$A$2:$B$246,2,0)</f>
        <v>КИТАЙ</v>
      </c>
      <c r="W4290" s="79"/>
      <c r="X4290" s="80"/>
      <c r="Y4290" s="80"/>
    </row>
    <row r="4291" spans="1:25">
      <c r="A4291" s="25">
        <v>38614</v>
      </c>
      <c r="B4291" s="26" t="s">
        <v>5643</v>
      </c>
      <c r="C4291" s="27">
        <v>2</v>
      </c>
      <c r="D4291" s="27" t="s">
        <v>26</v>
      </c>
      <c r="E4291" s="28">
        <v>272</v>
      </c>
      <c r="F4291" s="28">
        <v>544</v>
      </c>
      <c r="G4291" s="28">
        <v>16.32</v>
      </c>
      <c r="H4291" s="28">
        <v>0.47</v>
      </c>
      <c r="I4291" s="28">
        <v>0.5</v>
      </c>
      <c r="J4291" s="29">
        <v>3.0000000000000001E-3</v>
      </c>
      <c r="K4291" s="28">
        <v>0.94</v>
      </c>
      <c r="L4291" s="28">
        <v>1</v>
      </c>
      <c r="M4291" s="29">
        <f t="shared" si="292"/>
        <v>6.0000000000000001E-3</v>
      </c>
      <c r="N4291" s="30">
        <v>4895156805687</v>
      </c>
      <c r="O4291" s="27">
        <v>85</v>
      </c>
      <c r="P4291" s="27">
        <v>8516</v>
      </c>
      <c r="Q4291" s="27" t="s">
        <v>983</v>
      </c>
      <c r="R4291" s="31">
        <f>VLOOKUP(Q4291,[1]Страна!D$1:F$120,2,FALSE)</f>
        <v>0.03</v>
      </c>
      <c r="S4291" s="27" t="s">
        <v>28</v>
      </c>
      <c r="T4291" s="27" t="str">
        <f>VLOOKUP(S4291,[1]Страна!$A$2:$B$246,2,0)</f>
        <v>КИТАЙ</v>
      </c>
      <c r="W4291" s="79"/>
      <c r="X4291" s="80"/>
      <c r="Y4291" s="80"/>
    </row>
    <row r="4292" spans="1:25">
      <c r="A4292" s="25">
        <v>38612</v>
      </c>
      <c r="B4292" s="26" t="s">
        <v>5644</v>
      </c>
      <c r="C4292" s="27">
        <v>1</v>
      </c>
      <c r="D4292" s="27" t="s">
        <v>26</v>
      </c>
      <c r="E4292" s="28">
        <v>272</v>
      </c>
      <c r="F4292" s="28">
        <v>272</v>
      </c>
      <c r="G4292" s="28">
        <v>8.16</v>
      </c>
      <c r="H4292" s="28">
        <v>0.87</v>
      </c>
      <c r="I4292" s="28">
        <v>1</v>
      </c>
      <c r="J4292" s="29">
        <v>1.2949999999999999E-3</v>
      </c>
      <c r="K4292" s="28">
        <v>0.87</v>
      </c>
      <c r="L4292" s="28">
        <v>1</v>
      </c>
      <c r="M4292" s="29">
        <f t="shared" si="292"/>
        <v>1.2949999999999999E-3</v>
      </c>
      <c r="N4292" s="30">
        <v>4895156882817</v>
      </c>
      <c r="O4292" s="27">
        <v>85</v>
      </c>
      <c r="P4292" s="27">
        <v>8516</v>
      </c>
      <c r="Q4292" s="27" t="s">
        <v>983</v>
      </c>
      <c r="R4292" s="31">
        <f>VLOOKUP(Q4292,[1]Страна!D$1:F$120,2,FALSE)</f>
        <v>0.03</v>
      </c>
      <c r="S4292" s="27" t="s">
        <v>28</v>
      </c>
      <c r="T4292" s="27" t="str">
        <f>VLOOKUP(S4292,[1]Страна!$A$2:$B$246,2,0)</f>
        <v>КИТАЙ</v>
      </c>
      <c r="W4292" s="79"/>
      <c r="X4292" s="80"/>
      <c r="Y4292" s="80"/>
    </row>
    <row r="4293" spans="1:25">
      <c r="A4293" s="25">
        <v>38235</v>
      </c>
      <c r="B4293" s="26" t="s">
        <v>5645</v>
      </c>
      <c r="C4293" s="27">
        <v>5</v>
      </c>
      <c r="D4293" s="27" t="s">
        <v>26</v>
      </c>
      <c r="E4293" s="28">
        <v>553</v>
      </c>
      <c r="F4293" s="28">
        <v>2765</v>
      </c>
      <c r="G4293" s="28">
        <v>82.95</v>
      </c>
      <c r="H4293" s="28">
        <v>0.22</v>
      </c>
      <c r="I4293" s="28">
        <v>0.33</v>
      </c>
      <c r="J4293" s="29">
        <v>1.75E-3</v>
      </c>
      <c r="K4293" s="28">
        <v>1.1000000000000001</v>
      </c>
      <c r="L4293" s="28">
        <v>1.6500000000000001</v>
      </c>
      <c r="M4293" s="29">
        <f t="shared" si="292"/>
        <v>8.7500000000000008E-3</v>
      </c>
      <c r="N4293" s="30">
        <v>4895156849179</v>
      </c>
      <c r="O4293" s="27">
        <v>85</v>
      </c>
      <c r="P4293" s="27">
        <v>8516</v>
      </c>
      <c r="Q4293" s="27" t="s">
        <v>983</v>
      </c>
      <c r="R4293" s="31">
        <f>VLOOKUP(Q4293,[1]Страна!D$1:F$120,2,FALSE)</f>
        <v>0.03</v>
      </c>
      <c r="S4293" s="27" t="s">
        <v>28</v>
      </c>
      <c r="T4293" s="27" t="str">
        <f>VLOOKUP(S4293,[1]Страна!$A$2:$B$246,2,0)</f>
        <v>КИТАЙ</v>
      </c>
      <c r="W4293" s="79"/>
      <c r="X4293" s="80"/>
      <c r="Y4293" s="80"/>
    </row>
    <row r="4294" spans="1:25">
      <c r="A4294" s="25">
        <v>52247</v>
      </c>
      <c r="B4294" s="26" t="s">
        <v>5646</v>
      </c>
      <c r="C4294" s="27">
        <v>1</v>
      </c>
      <c r="D4294" s="27" t="s">
        <v>26</v>
      </c>
      <c r="E4294" s="28">
        <v>451</v>
      </c>
      <c r="F4294" s="28">
        <v>451</v>
      </c>
      <c r="G4294" s="28">
        <v>13.53</v>
      </c>
      <c r="H4294" s="28">
        <v>0.35</v>
      </c>
      <c r="I4294" s="28">
        <v>0.5</v>
      </c>
      <c r="J4294" s="29">
        <v>1.4400000000000001E-3</v>
      </c>
      <c r="K4294" s="28">
        <v>0.35</v>
      </c>
      <c r="L4294" s="28">
        <v>0.5</v>
      </c>
      <c r="M4294" s="29">
        <f t="shared" si="292"/>
        <v>1.4400000000000001E-3</v>
      </c>
      <c r="N4294" s="30">
        <v>4895156848783</v>
      </c>
      <c r="O4294" s="27">
        <v>85</v>
      </c>
      <c r="P4294" s="27">
        <v>8516</v>
      </c>
      <c r="Q4294" s="27" t="s">
        <v>983</v>
      </c>
      <c r="R4294" s="31">
        <f>VLOOKUP(Q4294,[1]Страна!D$1:F$120,2,FALSE)</f>
        <v>0.03</v>
      </c>
      <c r="S4294" s="27" t="s">
        <v>28</v>
      </c>
      <c r="T4294" s="27" t="str">
        <f>VLOOKUP(S4294,[1]Страна!$A$2:$B$246,2,0)</f>
        <v>КИТАЙ</v>
      </c>
      <c r="W4294" s="79"/>
      <c r="X4294" s="80"/>
      <c r="Y4294" s="80"/>
    </row>
    <row r="4295" spans="1:25">
      <c r="A4295" s="25">
        <v>52248</v>
      </c>
      <c r="B4295" s="26" t="s">
        <v>5647</v>
      </c>
      <c r="C4295" s="27">
        <v>1</v>
      </c>
      <c r="D4295" s="27" t="s">
        <v>26</v>
      </c>
      <c r="E4295" s="28">
        <v>519</v>
      </c>
      <c r="F4295" s="28">
        <v>519</v>
      </c>
      <c r="G4295" s="28">
        <v>15.57</v>
      </c>
      <c r="H4295" s="28">
        <v>0.4</v>
      </c>
      <c r="I4295" s="28">
        <v>0.5</v>
      </c>
      <c r="J4295" s="29">
        <v>1.7279999999999999E-3</v>
      </c>
      <c r="K4295" s="28">
        <v>0.4</v>
      </c>
      <c r="L4295" s="28">
        <v>0.5</v>
      </c>
      <c r="M4295" s="29">
        <f t="shared" si="292"/>
        <v>1.7279999999999999E-3</v>
      </c>
      <c r="N4295" s="30">
        <v>4895156857228</v>
      </c>
      <c r="O4295" s="27">
        <v>85</v>
      </c>
      <c r="P4295" s="27">
        <v>8516</v>
      </c>
      <c r="Q4295" s="27" t="s">
        <v>983</v>
      </c>
      <c r="R4295" s="31">
        <f>VLOOKUP(Q4295,[1]Страна!D$1:F$120,2,FALSE)</f>
        <v>0.03</v>
      </c>
      <c r="S4295" s="27" t="s">
        <v>28</v>
      </c>
      <c r="T4295" s="27" t="str">
        <f>VLOOKUP(S4295,[1]Страна!$A$2:$B$246,2,0)</f>
        <v>КИТАЙ</v>
      </c>
      <c r="W4295" s="79"/>
      <c r="X4295" s="80"/>
      <c r="Y4295" s="80"/>
    </row>
    <row r="4296" spans="1:25">
      <c r="A4296" s="25" t="s">
        <v>5648</v>
      </c>
      <c r="B4296" s="26" t="s">
        <v>5649</v>
      </c>
      <c r="C4296" s="27">
        <v>9</v>
      </c>
      <c r="D4296" s="27" t="s">
        <v>220</v>
      </c>
      <c r="E4296" s="28">
        <v>17</v>
      </c>
      <c r="F4296" s="28">
        <v>153</v>
      </c>
      <c r="G4296" s="28">
        <v>4.59</v>
      </c>
      <c r="H4296" s="28">
        <v>0.27888888888888885</v>
      </c>
      <c r="I4296" s="28">
        <v>0.31</v>
      </c>
      <c r="J4296" s="29">
        <v>1.7279999999999999E-3</v>
      </c>
      <c r="K4296" s="28"/>
      <c r="L4296" s="28"/>
      <c r="M4296" s="29">
        <f t="shared" si="292"/>
        <v>1.5552E-2</v>
      </c>
      <c r="N4296" s="30"/>
      <c r="O4296" s="27">
        <v>85</v>
      </c>
      <c r="P4296" s="27">
        <v>8516</v>
      </c>
      <c r="Q4296" s="27" t="s">
        <v>983</v>
      </c>
      <c r="R4296" s="31">
        <f>VLOOKUP(Q4296,[1]Страна!D$1:F$120,2,FALSE)</f>
        <v>0.03</v>
      </c>
      <c r="S4296" s="27" t="s">
        <v>28</v>
      </c>
      <c r="T4296" s="27" t="str">
        <f>VLOOKUP(S4296,[1]Страна!$A$2:$B$246,2,0)</f>
        <v>КИТАЙ</v>
      </c>
      <c r="W4296" s="79"/>
      <c r="X4296" s="80"/>
      <c r="Y4296" s="80"/>
    </row>
    <row r="4297" spans="1:25">
      <c r="A4297" s="25">
        <v>175665</v>
      </c>
      <c r="B4297" s="26" t="s">
        <v>5650</v>
      </c>
      <c r="C4297" s="27">
        <v>1</v>
      </c>
      <c r="D4297" s="27" t="s">
        <v>26</v>
      </c>
      <c r="E4297" s="28">
        <v>2134</v>
      </c>
      <c r="F4297" s="28">
        <v>2134</v>
      </c>
      <c r="G4297" s="28">
        <v>64.02</v>
      </c>
      <c r="H4297" s="28">
        <v>9.1999999999999993</v>
      </c>
      <c r="I4297" s="28">
        <v>10.119999999999999</v>
      </c>
      <c r="J4297" s="29">
        <v>4.5696000000000001E-2</v>
      </c>
      <c r="K4297" s="28">
        <v>9.1999999999999993</v>
      </c>
      <c r="L4297" s="28">
        <v>10.119999999999999</v>
      </c>
      <c r="M4297" s="29">
        <f t="shared" si="292"/>
        <v>4.5696000000000001E-2</v>
      </c>
      <c r="N4297" s="30">
        <v>4895156873174</v>
      </c>
      <c r="O4297" s="27">
        <v>85</v>
      </c>
      <c r="P4297" s="27">
        <v>8516</v>
      </c>
      <c r="Q4297" s="27" t="s">
        <v>1643</v>
      </c>
      <c r="R4297" s="31">
        <f>VLOOKUP(Q4297,[1]Страна!D$1:F$120,2,FALSE)</f>
        <v>0.03</v>
      </c>
      <c r="S4297" s="27" t="s">
        <v>28</v>
      </c>
      <c r="T4297" s="27" t="str">
        <f>VLOOKUP(S4297,[1]Страна!$A$2:$B$246,2,0)</f>
        <v>КИТАЙ</v>
      </c>
      <c r="W4297" s="79"/>
      <c r="X4297" s="80"/>
      <c r="Y4297" s="80"/>
    </row>
    <row r="4298" spans="1:25">
      <c r="A4298" s="25">
        <v>175557</v>
      </c>
      <c r="B4298" s="26" t="s">
        <v>5651</v>
      </c>
      <c r="C4298" s="27">
        <v>1</v>
      </c>
      <c r="D4298" s="27" t="s">
        <v>26</v>
      </c>
      <c r="E4298" s="28">
        <v>2117</v>
      </c>
      <c r="F4298" s="28">
        <v>2117</v>
      </c>
      <c r="G4298" s="28">
        <v>63.51</v>
      </c>
      <c r="H4298" s="28">
        <v>11.41</v>
      </c>
      <c r="I4298" s="28">
        <v>12.35</v>
      </c>
      <c r="J4298" s="29">
        <v>5.3311999999999998E-2</v>
      </c>
      <c r="K4298" s="28">
        <v>11.41</v>
      </c>
      <c r="L4298" s="28">
        <v>12.35</v>
      </c>
      <c r="M4298" s="29">
        <f t="shared" si="292"/>
        <v>5.3311999999999998E-2</v>
      </c>
      <c r="N4298" s="30">
        <v>4895156873198</v>
      </c>
      <c r="O4298" s="27">
        <v>85</v>
      </c>
      <c r="P4298" s="27">
        <v>8516</v>
      </c>
      <c r="Q4298" s="27" t="s">
        <v>1643</v>
      </c>
      <c r="R4298" s="31">
        <f>VLOOKUP(Q4298,[1]Страна!D$1:F$120,2,FALSE)</f>
        <v>0.03</v>
      </c>
      <c r="S4298" s="27" t="s">
        <v>28</v>
      </c>
      <c r="T4298" s="27" t="str">
        <f>VLOOKUP(S4298,[1]Страна!$A$2:$B$246,2,0)</f>
        <v>КИТАЙ</v>
      </c>
      <c r="W4298" s="79"/>
      <c r="X4298" s="80"/>
      <c r="Y4298" s="80"/>
    </row>
    <row r="4299" spans="1:25">
      <c r="A4299" s="25" t="s">
        <v>5652</v>
      </c>
      <c r="B4299" s="26" t="s">
        <v>5653</v>
      </c>
      <c r="C4299" s="27">
        <v>100</v>
      </c>
      <c r="D4299" s="27" t="s">
        <v>220</v>
      </c>
      <c r="E4299" s="28">
        <v>331</v>
      </c>
      <c r="F4299" s="28">
        <v>33100</v>
      </c>
      <c r="G4299" s="28"/>
      <c r="H4299" s="28">
        <v>7.5</v>
      </c>
      <c r="I4299" s="28">
        <v>7.916666666666667</v>
      </c>
      <c r="J4299" s="29">
        <v>2.4199999999999998E-3</v>
      </c>
      <c r="K4299" s="28"/>
      <c r="L4299" s="28"/>
      <c r="M4299" s="29">
        <f t="shared" si="292"/>
        <v>0.24199999999999999</v>
      </c>
      <c r="N4299" s="30"/>
      <c r="O4299" s="27"/>
      <c r="P4299" s="27"/>
      <c r="Q4299" s="27" t="s">
        <v>421</v>
      </c>
      <c r="R4299" s="31">
        <f>VLOOKUP(Q4299,[1]Страна!D$1:F$120,2,FALSE)</f>
        <v>0.03</v>
      </c>
      <c r="S4299" s="27" t="s">
        <v>47</v>
      </c>
      <c r="T4299" s="27" t="str">
        <f>VLOOKUP(S4299,[1]Страна!$A$2:$B$246,2,0)</f>
        <v>РОССИЯ</v>
      </c>
      <c r="W4299" s="79"/>
      <c r="X4299" s="80"/>
      <c r="Y4299" s="80"/>
    </row>
    <row r="4300" spans="1:25">
      <c r="A4300" s="25" t="s">
        <v>5654</v>
      </c>
      <c r="B4300" s="26" t="s">
        <v>5655</v>
      </c>
      <c r="C4300" s="27">
        <v>100</v>
      </c>
      <c r="D4300" s="27" t="s">
        <v>220</v>
      </c>
      <c r="E4300" s="28">
        <v>408</v>
      </c>
      <c r="F4300" s="28">
        <v>40800</v>
      </c>
      <c r="G4300" s="28"/>
      <c r="H4300" s="28">
        <v>5.625</v>
      </c>
      <c r="I4300" s="28">
        <v>6</v>
      </c>
      <c r="J4300" s="29">
        <v>2.4199999999999998E-3</v>
      </c>
      <c r="K4300" s="28"/>
      <c r="L4300" s="28"/>
      <c r="M4300" s="29">
        <f t="shared" si="292"/>
        <v>0.24199999999999999</v>
      </c>
      <c r="N4300" s="30"/>
      <c r="O4300" s="27"/>
      <c r="P4300" s="27"/>
      <c r="Q4300" s="27" t="s">
        <v>421</v>
      </c>
      <c r="R4300" s="31">
        <f>VLOOKUP(Q4300,[1]Страна!D$1:F$120,2,FALSE)</f>
        <v>0.03</v>
      </c>
      <c r="S4300" s="27" t="s">
        <v>47</v>
      </c>
      <c r="T4300" s="27" t="str">
        <f>VLOOKUP(S4300,[1]Страна!$A$2:$B$246,2,0)</f>
        <v>РОССИЯ</v>
      </c>
      <c r="W4300" s="79"/>
      <c r="X4300" s="80"/>
      <c r="Y4300" s="80"/>
    </row>
    <row r="4301" spans="1:25">
      <c r="A4301" s="25">
        <v>38433</v>
      </c>
      <c r="B4301" s="26" t="s">
        <v>5656</v>
      </c>
      <c r="C4301" s="27">
        <v>1</v>
      </c>
      <c r="D4301" s="27" t="s">
        <v>26</v>
      </c>
      <c r="E4301" s="28">
        <v>587</v>
      </c>
      <c r="F4301" s="28">
        <v>587</v>
      </c>
      <c r="G4301" s="28">
        <v>17.61</v>
      </c>
      <c r="H4301" s="28">
        <v>0.85</v>
      </c>
      <c r="I4301" s="28">
        <v>1</v>
      </c>
      <c r="J4301" s="29">
        <v>5.8240000000000002E-3</v>
      </c>
      <c r="K4301" s="28">
        <v>0.85</v>
      </c>
      <c r="L4301" s="28">
        <v>1</v>
      </c>
      <c r="M4301" s="29">
        <f t="shared" si="292"/>
        <v>5.8240000000000002E-3</v>
      </c>
      <c r="N4301" s="30">
        <v>4607129347946</v>
      </c>
      <c r="O4301" s="27">
        <v>85</v>
      </c>
      <c r="P4301" s="27">
        <v>8516</v>
      </c>
      <c r="Q4301" s="27" t="s">
        <v>421</v>
      </c>
      <c r="R4301" s="31">
        <f>VLOOKUP(Q4301,[1]Страна!D$1:F$120,2,FALSE)</f>
        <v>0.03</v>
      </c>
      <c r="S4301" s="27" t="s">
        <v>47</v>
      </c>
      <c r="T4301" s="27" t="str">
        <f>VLOOKUP(S4301,[1]Страна!$A$2:$B$246,2,0)</f>
        <v>РОССИЯ</v>
      </c>
      <c r="W4301" s="79"/>
      <c r="X4301" s="80"/>
      <c r="Y4301" s="80"/>
    </row>
    <row r="4302" spans="1:25">
      <c r="A4302" s="25">
        <v>38435</v>
      </c>
      <c r="B4302" s="26" t="s">
        <v>5657</v>
      </c>
      <c r="C4302" s="27">
        <v>2</v>
      </c>
      <c r="D4302" s="27" t="s">
        <v>26</v>
      </c>
      <c r="E4302" s="28">
        <v>1003</v>
      </c>
      <c r="F4302" s="28">
        <v>2006</v>
      </c>
      <c r="G4302" s="28">
        <v>60.18</v>
      </c>
      <c r="H4302" s="28">
        <v>1.2</v>
      </c>
      <c r="I4302" s="28">
        <v>1.5</v>
      </c>
      <c r="J4302" s="29">
        <v>1.176E-2</v>
      </c>
      <c r="K4302" s="28">
        <v>2.4</v>
      </c>
      <c r="L4302" s="28">
        <v>3</v>
      </c>
      <c r="M4302" s="29">
        <f t="shared" si="292"/>
        <v>2.3519999999999999E-2</v>
      </c>
      <c r="N4302" s="30">
        <v>4607129347953</v>
      </c>
      <c r="O4302" s="27">
        <v>85</v>
      </c>
      <c r="P4302" s="27">
        <v>8516</v>
      </c>
      <c r="Q4302" s="27" t="s">
        <v>421</v>
      </c>
      <c r="R4302" s="31">
        <f>VLOOKUP(Q4302,[1]Страна!D$1:F$120,2,FALSE)</f>
        <v>0.03</v>
      </c>
      <c r="S4302" s="27" t="s">
        <v>47</v>
      </c>
      <c r="T4302" s="27" t="str">
        <f>VLOOKUP(S4302,[1]Страна!$A$2:$B$246,2,0)</f>
        <v>РОССИЯ</v>
      </c>
      <c r="W4302" s="79"/>
      <c r="X4302" s="80"/>
      <c r="Y4302" s="80"/>
    </row>
    <row r="4303" spans="1:25">
      <c r="A4303" s="25" t="s">
        <v>5658</v>
      </c>
      <c r="B4303" s="26" t="s">
        <v>5659</v>
      </c>
      <c r="C4303" s="27">
        <v>1008</v>
      </c>
      <c r="D4303" s="27" t="s">
        <v>220</v>
      </c>
      <c r="E4303" s="28">
        <v>317</v>
      </c>
      <c r="F4303" s="28">
        <v>319536</v>
      </c>
      <c r="G4303" s="28"/>
      <c r="H4303" s="28">
        <v>14.238095238095237</v>
      </c>
      <c r="I4303" s="28">
        <v>14.761904761904763</v>
      </c>
      <c r="J4303" s="29">
        <v>5.1000000000000004E-3</v>
      </c>
      <c r="K4303" s="28"/>
      <c r="L4303" s="28"/>
      <c r="M4303" s="29">
        <f t="shared" si="292"/>
        <v>5.1408000000000005</v>
      </c>
      <c r="N4303" s="30"/>
      <c r="O4303" s="27">
        <v>85</v>
      </c>
      <c r="P4303" s="27">
        <v>8516</v>
      </c>
      <c r="Q4303" s="27" t="s">
        <v>94</v>
      </c>
      <c r="R4303" s="31">
        <f>VLOOKUP(Q4303,[1]Страна!D$1:F$120,2,FALSE)</f>
        <v>0.03</v>
      </c>
      <c r="S4303" s="27" t="s">
        <v>47</v>
      </c>
      <c r="T4303" s="27" t="str">
        <f>VLOOKUP(S4303,[1]Страна!$A$2:$B$246,2,0)</f>
        <v>РОССИЯ</v>
      </c>
      <c r="W4303" s="79"/>
      <c r="X4303" s="80"/>
      <c r="Y4303" s="80"/>
    </row>
    <row r="4304" spans="1:25">
      <c r="A4304" s="25" t="s">
        <v>5660</v>
      </c>
      <c r="B4304" s="26" t="s">
        <v>5661</v>
      </c>
      <c r="C4304" s="27"/>
      <c r="D4304" s="27"/>
      <c r="E4304" s="28"/>
      <c r="F4304" s="28"/>
      <c r="G4304" s="28"/>
      <c r="H4304" s="28">
        <v>1.8</v>
      </c>
      <c r="I4304" s="28">
        <v>2</v>
      </c>
      <c r="J4304" s="29">
        <v>8.2109999999999995E-3</v>
      </c>
      <c r="K4304" s="28"/>
      <c r="L4304" s="28"/>
      <c r="M4304" s="29">
        <f t="shared" si="292"/>
        <v>0</v>
      </c>
      <c r="N4304" s="30"/>
      <c r="O4304" s="27">
        <v>85</v>
      </c>
      <c r="P4304" s="27">
        <v>8516</v>
      </c>
      <c r="Q4304" s="27" t="s">
        <v>94</v>
      </c>
      <c r="R4304" s="31">
        <f>VLOOKUP(Q4304,[1]Страна!D$1:F$120,2,FALSE)</f>
        <v>0.03</v>
      </c>
      <c r="S4304" s="27" t="s">
        <v>47</v>
      </c>
      <c r="T4304" s="27" t="str">
        <f>VLOOKUP(S4304,[1]Страна!$A$2:$B$246,2,0)</f>
        <v>РОССИЯ</v>
      </c>
      <c r="W4304" s="79"/>
      <c r="X4304" s="80"/>
      <c r="Y4304" s="80"/>
    </row>
    <row r="4305" spans="1:25">
      <c r="A4305" s="25" t="s">
        <v>5662</v>
      </c>
      <c r="B4305" s="26" t="s">
        <v>5663</v>
      </c>
      <c r="C4305" s="27">
        <v>12</v>
      </c>
      <c r="D4305" s="27" t="s">
        <v>220</v>
      </c>
      <c r="E4305" s="28">
        <v>1291</v>
      </c>
      <c r="F4305" s="28">
        <v>15492</v>
      </c>
      <c r="G4305" s="28"/>
      <c r="H4305" s="28">
        <v>0.82</v>
      </c>
      <c r="I4305" s="28">
        <v>1.3</v>
      </c>
      <c r="J4305" s="29">
        <v>9.9000000000000008E-3</v>
      </c>
      <c r="K4305" s="28"/>
      <c r="L4305" s="28"/>
      <c r="M4305" s="29">
        <f t="shared" si="292"/>
        <v>0.11880000000000002</v>
      </c>
      <c r="N4305" s="30"/>
      <c r="O4305" s="27">
        <v>85</v>
      </c>
      <c r="P4305" s="27">
        <v>8516</v>
      </c>
      <c r="Q4305" s="27" t="s">
        <v>94</v>
      </c>
      <c r="R4305" s="31">
        <f>VLOOKUP(Q4305,[1]Страна!D$1:F$120,2,FALSE)</f>
        <v>0.03</v>
      </c>
      <c r="S4305" s="27" t="s">
        <v>28</v>
      </c>
      <c r="T4305" s="27" t="str">
        <f>VLOOKUP(S4305,[1]Страна!$A$2:$B$246,2,0)</f>
        <v>КИТАЙ</v>
      </c>
      <c r="W4305" s="79"/>
      <c r="X4305" s="80"/>
      <c r="Y4305" s="80"/>
    </row>
    <row r="4306" spans="1:25">
      <c r="A4306" s="25" t="s">
        <v>5664</v>
      </c>
      <c r="B4306" s="26" t="s">
        <v>5665</v>
      </c>
      <c r="C4306" s="27">
        <v>5</v>
      </c>
      <c r="D4306" s="27" t="s">
        <v>26</v>
      </c>
      <c r="E4306" s="28"/>
      <c r="F4306" s="28"/>
      <c r="G4306" s="28"/>
      <c r="H4306" s="28">
        <v>0.6</v>
      </c>
      <c r="I4306" s="28">
        <v>0.7</v>
      </c>
      <c r="J4306" s="29">
        <v>3.15E-3</v>
      </c>
      <c r="K4306" s="28">
        <f>H4306*C4306</f>
        <v>3</v>
      </c>
      <c r="L4306" s="28">
        <f>I4306*C4306</f>
        <v>3.5</v>
      </c>
      <c r="M4306" s="29">
        <f>J4306*C4306</f>
        <v>1.575E-2</v>
      </c>
      <c r="N4306" s="30"/>
      <c r="O4306" s="27">
        <v>85</v>
      </c>
      <c r="P4306" s="27">
        <v>8510</v>
      </c>
      <c r="Q4306" s="27" t="s">
        <v>391</v>
      </c>
      <c r="R4306" s="31">
        <f>VLOOKUP(Q4306,[1]Страна!D$1:F$120,2,FALSE)</f>
        <v>0.03</v>
      </c>
      <c r="S4306" s="27" t="s">
        <v>28</v>
      </c>
      <c r="T4306" s="27" t="str">
        <f>VLOOKUP(S4306,[1]Страна!$A$2:$B$246,2,0)</f>
        <v>КИТАЙ</v>
      </c>
      <c r="W4306" s="79"/>
      <c r="X4306" s="80"/>
      <c r="Y4306" s="80"/>
    </row>
    <row r="4307" spans="1:25">
      <c r="A4307" s="25" t="s">
        <v>5666</v>
      </c>
      <c r="B4307" s="26" t="s">
        <v>5667</v>
      </c>
      <c r="C4307" s="27">
        <v>5</v>
      </c>
      <c r="D4307" s="27" t="s">
        <v>26</v>
      </c>
      <c r="E4307" s="28"/>
      <c r="F4307" s="28"/>
      <c r="G4307" s="28"/>
      <c r="H4307" s="28">
        <v>0.6</v>
      </c>
      <c r="I4307" s="28">
        <v>0.7</v>
      </c>
      <c r="J4307" s="29">
        <v>3.15E-3</v>
      </c>
      <c r="K4307" s="28">
        <f>H4307*C4307</f>
        <v>3</v>
      </c>
      <c r="L4307" s="28">
        <f>I4307*C4307</f>
        <v>3.5</v>
      </c>
      <c r="M4307" s="29">
        <f>J4307*C4307</f>
        <v>1.575E-2</v>
      </c>
      <c r="N4307" s="30"/>
      <c r="O4307" s="27">
        <v>85</v>
      </c>
      <c r="P4307" s="27">
        <v>8510</v>
      </c>
      <c r="Q4307" s="27" t="s">
        <v>391</v>
      </c>
      <c r="R4307" s="31">
        <f>VLOOKUP(Q4307,[1]Страна!D$1:F$120,2,FALSE)</f>
        <v>0.03</v>
      </c>
      <c r="S4307" s="27" t="s">
        <v>28</v>
      </c>
      <c r="T4307" s="27" t="str">
        <f>VLOOKUP(S4307,[1]Страна!$A$2:$B$246,2,0)</f>
        <v>КИТАЙ</v>
      </c>
      <c r="W4307" s="79"/>
      <c r="X4307" s="80"/>
      <c r="Y4307" s="80"/>
    </row>
    <row r="4308" spans="1:25">
      <c r="A4308" s="25" t="s">
        <v>5668</v>
      </c>
      <c r="B4308" s="26" t="s">
        <v>5669</v>
      </c>
      <c r="C4308" s="27"/>
      <c r="D4308" s="27"/>
      <c r="E4308" s="28"/>
      <c r="F4308" s="28"/>
      <c r="G4308" s="28"/>
      <c r="H4308" s="28">
        <v>0.6</v>
      </c>
      <c r="I4308" s="28">
        <v>0.78</v>
      </c>
      <c r="J4308" s="29">
        <v>2.64E-3</v>
      </c>
      <c r="K4308" s="28"/>
      <c r="L4308" s="28"/>
      <c r="M4308" s="29">
        <f>C4308*J4308</f>
        <v>0</v>
      </c>
      <c r="N4308" s="30"/>
      <c r="O4308" s="27">
        <v>85</v>
      </c>
      <c r="P4308" s="27">
        <v>8510</v>
      </c>
      <c r="Q4308" s="27" t="s">
        <v>391</v>
      </c>
      <c r="R4308" s="31">
        <f>VLOOKUP(Q4308,[1]Страна!D$1:F$120,2,FALSE)</f>
        <v>0.03</v>
      </c>
      <c r="S4308" s="27" t="s">
        <v>28</v>
      </c>
      <c r="T4308" s="27" t="str">
        <f>VLOOKUP(S4308,[1]Страна!$A$2:$B$246,2,0)</f>
        <v>КИТАЙ</v>
      </c>
      <c r="W4308" s="79"/>
      <c r="X4308" s="80"/>
      <c r="Y4308" s="80"/>
    </row>
    <row r="4309" spans="1:25">
      <c r="A4309" s="25" t="s">
        <v>5670</v>
      </c>
      <c r="B4309" s="26" t="s">
        <v>5671</v>
      </c>
      <c r="C4309" s="27">
        <v>15</v>
      </c>
      <c r="D4309" s="27" t="s">
        <v>26</v>
      </c>
      <c r="E4309" s="28"/>
      <c r="F4309" s="28"/>
      <c r="G4309" s="28"/>
      <c r="H4309" s="28">
        <v>0.46</v>
      </c>
      <c r="I4309" s="28">
        <v>0.5</v>
      </c>
      <c r="J4309" s="29">
        <v>3.15E-3</v>
      </c>
      <c r="K4309" s="28">
        <f>H4309*C4309</f>
        <v>6.9</v>
      </c>
      <c r="L4309" s="28">
        <f>I4309*C4309</f>
        <v>7.5</v>
      </c>
      <c r="M4309" s="29">
        <f>J4309*C4309</f>
        <v>4.725E-2</v>
      </c>
      <c r="N4309" s="30"/>
      <c r="O4309" s="27">
        <v>85</v>
      </c>
      <c r="P4309" s="27">
        <v>8510</v>
      </c>
      <c r="Q4309" s="27" t="s">
        <v>391</v>
      </c>
      <c r="R4309" s="31">
        <f>VLOOKUP(Q4309,[1]Страна!D$1:F$120,2,FALSE)</f>
        <v>0.03</v>
      </c>
      <c r="S4309" s="27" t="s">
        <v>28</v>
      </c>
      <c r="T4309" s="27" t="str">
        <f>VLOOKUP(S4309,[1]Страна!$A$2:$B$246,2,0)</f>
        <v>КИТАЙ</v>
      </c>
      <c r="W4309" s="79"/>
      <c r="X4309" s="80"/>
      <c r="Y4309" s="80"/>
    </row>
    <row r="4310" spans="1:25">
      <c r="A4310" s="25" t="s">
        <v>5672</v>
      </c>
      <c r="B4310" s="26" t="s">
        <v>5673</v>
      </c>
      <c r="C4310" s="27">
        <v>5</v>
      </c>
      <c r="D4310" s="27" t="s">
        <v>26</v>
      </c>
      <c r="E4310" s="28"/>
      <c r="F4310" s="28"/>
      <c r="G4310" s="28"/>
      <c r="H4310" s="28">
        <v>0.5</v>
      </c>
      <c r="I4310" s="28">
        <v>0.6</v>
      </c>
      <c r="J4310" s="29">
        <v>3.15E-3</v>
      </c>
      <c r="K4310" s="28">
        <f>H4310*C4310</f>
        <v>2.5</v>
      </c>
      <c r="L4310" s="28">
        <f>I4310*C4310</f>
        <v>3</v>
      </c>
      <c r="M4310" s="29">
        <f>J4310*C4310</f>
        <v>1.575E-2</v>
      </c>
      <c r="N4310" s="30"/>
      <c r="O4310" s="27">
        <v>85</v>
      </c>
      <c r="P4310" s="27">
        <v>8510</v>
      </c>
      <c r="Q4310" s="27" t="s">
        <v>391</v>
      </c>
      <c r="R4310" s="31">
        <f>VLOOKUP(Q4310,[1]Страна!D$1:F$120,2,FALSE)</f>
        <v>0.03</v>
      </c>
      <c r="S4310" s="27" t="s">
        <v>28</v>
      </c>
      <c r="T4310" s="27" t="str">
        <f>VLOOKUP(S4310,[1]Страна!$A$2:$B$246,2,0)</f>
        <v>КИТАЙ</v>
      </c>
      <c r="W4310" s="79"/>
      <c r="X4310" s="80"/>
      <c r="Y4310" s="80"/>
    </row>
    <row r="4311" spans="1:25">
      <c r="A4311" s="25" t="s">
        <v>5674</v>
      </c>
      <c r="B4311" s="26" t="s">
        <v>5675</v>
      </c>
      <c r="C4311" s="27">
        <v>15</v>
      </c>
      <c r="D4311" s="27" t="s">
        <v>26</v>
      </c>
      <c r="E4311" s="28"/>
      <c r="F4311" s="28"/>
      <c r="G4311" s="28"/>
      <c r="H4311" s="28">
        <v>0.56000000000000005</v>
      </c>
      <c r="I4311" s="28">
        <v>0.6</v>
      </c>
      <c r="J4311" s="29">
        <v>3.15E-3</v>
      </c>
      <c r="K4311" s="28">
        <f>H4311*C4311</f>
        <v>8.4</v>
      </c>
      <c r="L4311" s="28">
        <f>I4311*C4311</f>
        <v>9</v>
      </c>
      <c r="M4311" s="29">
        <f>J4311*C4311</f>
        <v>4.725E-2</v>
      </c>
      <c r="N4311" s="30"/>
      <c r="O4311" s="27">
        <v>85</v>
      </c>
      <c r="P4311" s="27">
        <v>8510</v>
      </c>
      <c r="Q4311" s="27" t="s">
        <v>391</v>
      </c>
      <c r="R4311" s="31">
        <f>VLOOKUP(Q4311,[1]Страна!D$1:F$120,2,FALSE)</f>
        <v>0.03</v>
      </c>
      <c r="S4311" s="27" t="s">
        <v>28</v>
      </c>
      <c r="T4311" s="27" t="str">
        <f>VLOOKUP(S4311,[1]Страна!$A$2:$B$246,2,0)</f>
        <v>КИТАЙ</v>
      </c>
      <c r="W4311" s="79"/>
      <c r="X4311" s="80"/>
      <c r="Y4311" s="80"/>
    </row>
    <row r="4312" spans="1:25">
      <c r="A4312" s="25" t="s">
        <v>5676</v>
      </c>
      <c r="B4312" s="26" t="s">
        <v>5677</v>
      </c>
      <c r="C4312" s="27">
        <v>7</v>
      </c>
      <c r="D4312" s="27" t="s">
        <v>220</v>
      </c>
      <c r="E4312" s="28">
        <v>45</v>
      </c>
      <c r="F4312" s="28"/>
      <c r="G4312" s="28"/>
      <c r="H4312" s="28">
        <v>0.5</v>
      </c>
      <c r="I4312" s="28">
        <v>0.66749999999999998</v>
      </c>
      <c r="J4312" s="29">
        <v>2.64E-3</v>
      </c>
      <c r="K4312" s="28"/>
      <c r="L4312" s="28"/>
      <c r="M4312" s="29">
        <f>C4312*J4312</f>
        <v>1.848E-2</v>
      </c>
      <c r="N4312" s="30"/>
      <c r="O4312" s="27">
        <v>85</v>
      </c>
      <c r="P4312" s="27">
        <v>8510</v>
      </c>
      <c r="Q4312" s="27" t="s">
        <v>391</v>
      </c>
      <c r="R4312" s="31">
        <f>VLOOKUP(Q4312,[1]Страна!D$1:F$120,2,FALSE)</f>
        <v>0.03</v>
      </c>
      <c r="S4312" s="27" t="s">
        <v>28</v>
      </c>
      <c r="T4312" s="27" t="str">
        <f>VLOOKUP(S4312,[1]Страна!$A$2:$B$246,2,0)</f>
        <v>КИТАЙ</v>
      </c>
      <c r="W4312" s="79"/>
      <c r="X4312" s="80"/>
      <c r="Y4312" s="80"/>
    </row>
    <row r="4313" spans="1:25">
      <c r="A4313" s="25" t="s">
        <v>5678</v>
      </c>
      <c r="B4313" s="26" t="s">
        <v>5679</v>
      </c>
      <c r="C4313" s="27">
        <v>10</v>
      </c>
      <c r="D4313" s="27" t="s">
        <v>220</v>
      </c>
      <c r="E4313" s="28">
        <v>51</v>
      </c>
      <c r="F4313" s="28"/>
      <c r="G4313" s="28"/>
      <c r="H4313" s="28">
        <v>0.95</v>
      </c>
      <c r="I4313" s="28">
        <v>1.075</v>
      </c>
      <c r="J4313" s="29">
        <v>2.64E-3</v>
      </c>
      <c r="K4313" s="28"/>
      <c r="L4313" s="28"/>
      <c r="M4313" s="29">
        <f>C4313*J4313</f>
        <v>2.64E-2</v>
      </c>
      <c r="N4313" s="30"/>
      <c r="O4313" s="27">
        <v>85</v>
      </c>
      <c r="P4313" s="27">
        <v>8510</v>
      </c>
      <c r="Q4313" s="27" t="s">
        <v>391</v>
      </c>
      <c r="R4313" s="31">
        <f>VLOOKUP(Q4313,[1]Страна!D$1:F$120,2,FALSE)</f>
        <v>0.03</v>
      </c>
      <c r="S4313" s="27" t="s">
        <v>407</v>
      </c>
      <c r="T4313" s="27" t="str">
        <f>VLOOKUP(S4313,[1]Страна!$A$2:$B$246,2,0)</f>
        <v>НИДЕРЛАНДЫ</v>
      </c>
      <c r="W4313" s="79"/>
      <c r="X4313" s="80"/>
      <c r="Y4313" s="80"/>
    </row>
    <row r="4314" spans="1:25">
      <c r="A4314" s="25" t="s">
        <v>5680</v>
      </c>
      <c r="B4314" s="26" t="s">
        <v>5681</v>
      </c>
      <c r="C4314" s="27">
        <v>7</v>
      </c>
      <c r="D4314" s="27" t="s">
        <v>220</v>
      </c>
      <c r="E4314" s="28">
        <v>62</v>
      </c>
      <c r="F4314" s="28"/>
      <c r="G4314" s="28"/>
      <c r="H4314" s="28">
        <v>0.5</v>
      </c>
      <c r="I4314" s="28">
        <v>0.71750000000000003</v>
      </c>
      <c r="J4314" s="29">
        <v>2.64E-3</v>
      </c>
      <c r="K4314" s="28"/>
      <c r="L4314" s="28"/>
      <c r="M4314" s="29">
        <f>C4314*J4314</f>
        <v>1.848E-2</v>
      </c>
      <c r="N4314" s="30"/>
      <c r="O4314" s="27">
        <v>85</v>
      </c>
      <c r="P4314" s="27">
        <v>8510</v>
      </c>
      <c r="Q4314" s="27" t="s">
        <v>391</v>
      </c>
      <c r="R4314" s="31">
        <f>VLOOKUP(Q4314,[1]Страна!D$1:F$120,2,FALSE)</f>
        <v>0.03</v>
      </c>
      <c r="S4314" s="27" t="s">
        <v>407</v>
      </c>
      <c r="T4314" s="27" t="str">
        <f>VLOOKUP(S4314,[1]Страна!$A$2:$B$246,2,0)</f>
        <v>НИДЕРЛАНДЫ</v>
      </c>
      <c r="W4314" s="79"/>
      <c r="X4314" s="80"/>
      <c r="Y4314" s="80"/>
    </row>
    <row r="4315" spans="1:25">
      <c r="A4315" s="25">
        <v>179875</v>
      </c>
      <c r="B4315" s="26" t="s">
        <v>5682</v>
      </c>
      <c r="C4315" s="27">
        <v>1</v>
      </c>
      <c r="D4315" s="27" t="s">
        <v>26</v>
      </c>
      <c r="E4315" s="28">
        <v>747</v>
      </c>
      <c r="F4315" s="28">
        <v>747</v>
      </c>
      <c r="G4315" s="28">
        <v>22.41</v>
      </c>
      <c r="H4315" s="28">
        <v>0.43</v>
      </c>
      <c r="I4315" s="28">
        <v>0.55000000000000004</v>
      </c>
      <c r="J4315" s="29">
        <v>2.64E-3</v>
      </c>
      <c r="K4315" s="28">
        <v>0.43</v>
      </c>
      <c r="L4315" s="28">
        <v>0.55000000000000004</v>
      </c>
      <c r="M4315" s="29">
        <f>C4315*J4315</f>
        <v>2.64E-3</v>
      </c>
      <c r="N4315" s="30">
        <v>8693807228405</v>
      </c>
      <c r="O4315" s="27">
        <v>85</v>
      </c>
      <c r="P4315" s="27">
        <v>8510</v>
      </c>
      <c r="Q4315" s="27" t="s">
        <v>391</v>
      </c>
      <c r="R4315" s="31">
        <f>VLOOKUP(Q4315,[1]Страна!D$1:F$120,2,FALSE)</f>
        <v>0.03</v>
      </c>
      <c r="S4315" s="27" t="s">
        <v>28</v>
      </c>
      <c r="T4315" s="27" t="str">
        <f>VLOOKUP(S4315,[1]Страна!$A$2:$B$246,2,0)</f>
        <v>КИТАЙ</v>
      </c>
      <c r="W4315" s="79"/>
      <c r="X4315" s="80"/>
      <c r="Y4315" s="80"/>
    </row>
    <row r="4316" spans="1:25">
      <c r="A4316" s="25">
        <v>236573</v>
      </c>
      <c r="B4316" s="26" t="s">
        <v>5683</v>
      </c>
      <c r="C4316" s="27">
        <v>1</v>
      </c>
      <c r="D4316" s="27" t="s">
        <v>26</v>
      </c>
      <c r="E4316" s="28">
        <v>1386</v>
      </c>
      <c r="F4316" s="28">
        <v>1386</v>
      </c>
      <c r="G4316" s="28">
        <v>41.58</v>
      </c>
      <c r="H4316" s="28">
        <v>0.1</v>
      </c>
      <c r="I4316" s="28">
        <v>0.25</v>
      </c>
      <c r="J4316" s="29">
        <v>3.1679999999999998E-3</v>
      </c>
      <c r="K4316" s="28">
        <v>0.1</v>
      </c>
      <c r="L4316" s="28">
        <v>0.25</v>
      </c>
      <c r="M4316" s="29">
        <v>3.1679999999999998E-3</v>
      </c>
      <c r="N4316" s="30">
        <v>4895156889311</v>
      </c>
      <c r="O4316" s="27">
        <v>85</v>
      </c>
      <c r="P4316" s="27">
        <v>8510</v>
      </c>
      <c r="Q4316" s="27" t="s">
        <v>391</v>
      </c>
      <c r="R4316" s="31">
        <f>VLOOKUP(Q4316,[1]Страна!D$1:F$120,2,FALSE)</f>
        <v>0.03</v>
      </c>
      <c r="S4316" s="27" t="s">
        <v>28</v>
      </c>
      <c r="T4316" s="27" t="str">
        <f>VLOOKUP(S4316,[1]Страна!$A$2:$B$246,2,0)</f>
        <v>КИТАЙ</v>
      </c>
      <c r="W4316" s="79"/>
      <c r="X4316" s="80"/>
      <c r="Y4316" s="80"/>
    </row>
    <row r="4317" spans="1:25">
      <c r="A4317" s="25">
        <v>240095</v>
      </c>
      <c r="B4317" s="26" t="s">
        <v>5684</v>
      </c>
      <c r="C4317" s="27">
        <v>1</v>
      </c>
      <c r="D4317" s="27" t="s">
        <v>26</v>
      </c>
      <c r="E4317" s="28">
        <v>827</v>
      </c>
      <c r="F4317" s="28">
        <v>827</v>
      </c>
      <c r="G4317" s="28">
        <v>24.81</v>
      </c>
      <c r="H4317" s="28">
        <v>0.1</v>
      </c>
      <c r="I4317" s="28">
        <v>0.25</v>
      </c>
      <c r="J4317" s="29">
        <v>2.2699999999999999E-3</v>
      </c>
      <c r="K4317" s="28">
        <v>0.1</v>
      </c>
      <c r="L4317" s="28">
        <v>0.25</v>
      </c>
      <c r="M4317" s="29">
        <v>2.2699999999999999E-3</v>
      </c>
      <c r="N4317" s="30">
        <v>4895156889335</v>
      </c>
      <c r="O4317" s="27">
        <v>85</v>
      </c>
      <c r="P4317" s="27">
        <v>8510</v>
      </c>
      <c r="Q4317" s="27" t="s">
        <v>391</v>
      </c>
      <c r="R4317" s="31">
        <f>VLOOKUP(Q4317,[1]Страна!D$1:F$120,2,FALSE)</f>
        <v>0.03</v>
      </c>
      <c r="S4317" s="27" t="s">
        <v>28</v>
      </c>
      <c r="T4317" s="27" t="str">
        <f>VLOOKUP(S4317,[1]Страна!$A$2:$B$246,2,0)</f>
        <v>КИТАЙ</v>
      </c>
      <c r="W4317" s="79"/>
      <c r="X4317" s="80"/>
      <c r="Y4317" s="80"/>
    </row>
    <row r="4318" spans="1:25">
      <c r="A4318" s="25">
        <v>53320</v>
      </c>
      <c r="B4318" s="26" t="s">
        <v>5685</v>
      </c>
      <c r="C4318" s="27">
        <v>1</v>
      </c>
      <c r="D4318" s="27" t="s">
        <v>26</v>
      </c>
      <c r="E4318" s="28">
        <v>1139</v>
      </c>
      <c r="F4318" s="28">
        <v>1139</v>
      </c>
      <c r="G4318" s="28">
        <v>34.17</v>
      </c>
      <c r="H4318" s="28">
        <v>0.4</v>
      </c>
      <c r="I4318" s="28">
        <v>0.5</v>
      </c>
      <c r="J4318" s="29">
        <v>3.5999999999999999E-3</v>
      </c>
      <c r="K4318" s="28">
        <v>0.4</v>
      </c>
      <c r="L4318" s="28">
        <v>0.5</v>
      </c>
      <c r="M4318" s="29">
        <f>C4318*J4318</f>
        <v>3.5999999999999999E-3</v>
      </c>
      <c r="N4318" s="30">
        <v>4895156839736</v>
      </c>
      <c r="O4318" s="27">
        <v>85</v>
      </c>
      <c r="P4318" s="27">
        <v>8510</v>
      </c>
      <c r="Q4318" s="27" t="s">
        <v>391</v>
      </c>
      <c r="R4318" s="31">
        <f>VLOOKUP(Q4318,[1]Страна!D$1:F$120,2,FALSE)</f>
        <v>0.03</v>
      </c>
      <c r="S4318" s="27" t="s">
        <v>28</v>
      </c>
      <c r="T4318" s="27" t="str">
        <f>VLOOKUP(S4318,[1]Страна!$A$2:$B$246,2,0)</f>
        <v>КИТАЙ</v>
      </c>
      <c r="W4318" s="79"/>
      <c r="X4318" s="80"/>
      <c r="Y4318" s="80"/>
    </row>
    <row r="4319" spans="1:25">
      <c r="A4319" s="25">
        <v>134065</v>
      </c>
      <c r="B4319" s="26" t="s">
        <v>5686</v>
      </c>
      <c r="C4319" s="27">
        <v>1</v>
      </c>
      <c r="D4319" s="27" t="s">
        <v>26</v>
      </c>
      <c r="E4319" s="28">
        <v>1182</v>
      </c>
      <c r="F4319" s="28">
        <v>1182</v>
      </c>
      <c r="G4319" s="28">
        <v>35.46</v>
      </c>
      <c r="H4319" s="28">
        <v>0.27</v>
      </c>
      <c r="I4319" s="28">
        <v>0.3</v>
      </c>
      <c r="J4319" s="29">
        <v>3.15E-3</v>
      </c>
      <c r="K4319" s="28">
        <v>0.27</v>
      </c>
      <c r="L4319" s="28">
        <v>0.3</v>
      </c>
      <c r="M4319" s="29">
        <f>C4319*J4319</f>
        <v>3.15E-3</v>
      </c>
      <c r="N4319" s="30">
        <v>4895156861072</v>
      </c>
      <c r="O4319" s="27">
        <v>85</v>
      </c>
      <c r="P4319" s="27">
        <v>8510</v>
      </c>
      <c r="Q4319" s="27" t="s">
        <v>391</v>
      </c>
      <c r="R4319" s="31">
        <f>VLOOKUP(Q4319,[1]Страна!D$1:F$120,2,FALSE)</f>
        <v>0.03</v>
      </c>
      <c r="S4319" s="27" t="s">
        <v>28</v>
      </c>
      <c r="T4319" s="27" t="str">
        <f>VLOOKUP(S4319,[1]Страна!$A$2:$B$246,2,0)</f>
        <v>КИТАЙ</v>
      </c>
      <c r="W4319" s="79"/>
      <c r="X4319" s="80"/>
      <c r="Y4319" s="80"/>
    </row>
    <row r="4320" spans="1:25">
      <c r="A4320" s="25" t="s">
        <v>5687</v>
      </c>
      <c r="B4320" s="26" t="s">
        <v>5688</v>
      </c>
      <c r="C4320" s="27">
        <v>2</v>
      </c>
      <c r="D4320" s="27" t="s">
        <v>220</v>
      </c>
      <c r="E4320" s="28">
        <v>1320</v>
      </c>
      <c r="F4320" s="28">
        <v>2640</v>
      </c>
      <c r="G4320" s="28">
        <v>53.328000000000003</v>
      </c>
      <c r="H4320" s="28">
        <v>1.8</v>
      </c>
      <c r="I4320" s="28">
        <v>2.25</v>
      </c>
      <c r="J4320" s="29">
        <v>3.0636E-2</v>
      </c>
      <c r="K4320" s="28">
        <v>3.6</v>
      </c>
      <c r="L4320" s="28">
        <v>4.5</v>
      </c>
      <c r="M4320" s="29">
        <v>0</v>
      </c>
      <c r="N4320" s="30"/>
      <c r="O4320" s="27">
        <v>85</v>
      </c>
      <c r="P4320" s="27">
        <v>8516</v>
      </c>
      <c r="Q4320" s="27" t="s">
        <v>221</v>
      </c>
      <c r="R4320" s="31">
        <f>VLOOKUP(Q4320,[1]Страна!D$1:F$120,2,FALSE)</f>
        <v>0.03</v>
      </c>
      <c r="S4320" s="27" t="s">
        <v>28</v>
      </c>
      <c r="T4320" s="27" t="str">
        <f>VLOOKUP(S4320,[1]Страна!$A$2:$B$246,2,0)</f>
        <v>КИТАЙ</v>
      </c>
      <c r="W4320" s="79"/>
      <c r="X4320" s="80"/>
      <c r="Y4320" s="80"/>
    </row>
    <row r="4321" spans="1:25">
      <c r="A4321" s="25">
        <v>51498</v>
      </c>
      <c r="B4321" s="26" t="s">
        <v>5689</v>
      </c>
      <c r="C4321" s="27">
        <v>1</v>
      </c>
      <c r="D4321" s="27" t="s">
        <v>26</v>
      </c>
      <c r="E4321" s="28">
        <v>689</v>
      </c>
      <c r="F4321" s="28">
        <v>689</v>
      </c>
      <c r="G4321" s="28">
        <v>20.669999999999998</v>
      </c>
      <c r="H4321" s="28">
        <v>1.2</v>
      </c>
      <c r="I4321" s="28">
        <v>1.4</v>
      </c>
      <c r="J4321" s="29">
        <v>1.7357000000000001E-2</v>
      </c>
      <c r="K4321" s="28">
        <v>1.2</v>
      </c>
      <c r="L4321" s="28">
        <v>1.4</v>
      </c>
      <c r="M4321" s="29">
        <v>1.7357000000000001E-2</v>
      </c>
      <c r="N4321" s="30" t="s">
        <v>5690</v>
      </c>
      <c r="O4321" s="27">
        <v>85</v>
      </c>
      <c r="P4321" s="27">
        <v>8516</v>
      </c>
      <c r="Q4321" s="27" t="s">
        <v>57</v>
      </c>
      <c r="R4321" s="31">
        <f>VLOOKUP(Q4321,[1]Страна!D$1:F$120,2,FALSE)</f>
        <v>0.03</v>
      </c>
      <c r="S4321" s="27" t="s">
        <v>47</v>
      </c>
      <c r="T4321" s="27" t="str">
        <f>VLOOKUP(S4321,[1]Страна!$A$2:$B$246,2,0)</f>
        <v>РОССИЯ</v>
      </c>
      <c r="W4321" s="79"/>
      <c r="X4321" s="80"/>
      <c r="Y4321" s="80"/>
    </row>
    <row r="4322" spans="1:25">
      <c r="A4322" s="25">
        <v>188980</v>
      </c>
      <c r="B4322" s="26" t="s">
        <v>5691</v>
      </c>
      <c r="C4322" s="27">
        <v>1</v>
      </c>
      <c r="D4322" s="27" t="s">
        <v>26</v>
      </c>
      <c r="E4322" s="28">
        <v>672</v>
      </c>
      <c r="F4322" s="28">
        <v>672</v>
      </c>
      <c r="G4322" s="28">
        <v>20.16</v>
      </c>
      <c r="H4322" s="28">
        <v>3.8</v>
      </c>
      <c r="I4322" s="28">
        <v>5</v>
      </c>
      <c r="J4322" s="29">
        <v>2.128E-2</v>
      </c>
      <c r="K4322" s="28">
        <v>3.8</v>
      </c>
      <c r="L4322" s="28">
        <v>5</v>
      </c>
      <c r="M4322" s="29">
        <v>2.128E-2</v>
      </c>
      <c r="N4322" s="30" t="s">
        <v>5692</v>
      </c>
      <c r="O4322" s="27">
        <v>85</v>
      </c>
      <c r="P4322" s="27">
        <v>8516</v>
      </c>
      <c r="Q4322" s="27" t="s">
        <v>57</v>
      </c>
      <c r="R4322" s="31">
        <f>VLOOKUP(Q4322,[1]Страна!D$1:F$120,2,FALSE)</f>
        <v>0.03</v>
      </c>
      <c r="S4322" s="27" t="s">
        <v>457</v>
      </c>
      <c r="T4322" s="27" t="str">
        <f>VLOOKUP(S4322,[1]Страна!$A$2:$B$246,2,0)</f>
        <v xml:space="preserve">БЕЛАРУСЬ </v>
      </c>
      <c r="W4322" s="79"/>
      <c r="X4322" s="80"/>
      <c r="Y4322" s="80"/>
    </row>
    <row r="4323" spans="1:25">
      <c r="A4323" s="25">
        <v>221164</v>
      </c>
      <c r="B4323" s="26" t="s">
        <v>5693</v>
      </c>
      <c r="C4323" s="27">
        <v>1</v>
      </c>
      <c r="D4323" s="27" t="s">
        <v>26</v>
      </c>
      <c r="E4323" s="28">
        <v>519</v>
      </c>
      <c r="F4323" s="28">
        <v>519</v>
      </c>
      <c r="G4323" s="28">
        <v>15.57</v>
      </c>
      <c r="H4323" s="28">
        <v>0.76</v>
      </c>
      <c r="I4323" s="28">
        <v>1.2</v>
      </c>
      <c r="J4323" s="29">
        <v>8.3999999999999995E-3</v>
      </c>
      <c r="K4323" s="28">
        <v>0.76</v>
      </c>
      <c r="L4323" s="28">
        <v>1.2</v>
      </c>
      <c r="M4323" s="29">
        <v>8.3999999999999995E-3</v>
      </c>
      <c r="N4323" s="30" t="s">
        <v>5694</v>
      </c>
      <c r="O4323" s="27">
        <v>85</v>
      </c>
      <c r="P4323" s="27">
        <v>8516</v>
      </c>
      <c r="Q4323" s="27" t="s">
        <v>57</v>
      </c>
      <c r="R4323" s="31">
        <f>VLOOKUP(Q4323,[1]Страна!D$1:F$120,2,FALSE)</f>
        <v>0.03</v>
      </c>
      <c r="S4323" s="27" t="s">
        <v>28</v>
      </c>
      <c r="T4323" s="27" t="str">
        <f>VLOOKUP(S4323,[1]Страна!$A$2:$B$246,2,0)</f>
        <v>КИТАЙ</v>
      </c>
      <c r="W4323" s="79"/>
      <c r="X4323" s="80"/>
      <c r="Y4323" s="80"/>
    </row>
    <row r="4324" spans="1:25">
      <c r="A4324" s="25">
        <v>241041</v>
      </c>
      <c r="B4324" s="26" t="s">
        <v>5695</v>
      </c>
      <c r="C4324" s="27">
        <v>1</v>
      </c>
      <c r="D4324" s="27" t="s">
        <v>26</v>
      </c>
      <c r="E4324" s="28">
        <v>459</v>
      </c>
      <c r="F4324" s="28">
        <v>459</v>
      </c>
      <c r="G4324" s="28">
        <v>13.77</v>
      </c>
      <c r="H4324" s="28">
        <v>0.73</v>
      </c>
      <c r="I4324" s="28">
        <v>1</v>
      </c>
      <c r="J4324" s="29">
        <v>0</v>
      </c>
      <c r="K4324" s="28">
        <v>0.73</v>
      </c>
      <c r="L4324" s="28">
        <v>1</v>
      </c>
      <c r="M4324" s="29">
        <v>0</v>
      </c>
      <c r="N4324" s="30">
        <v>0</v>
      </c>
      <c r="O4324" s="27">
        <v>85</v>
      </c>
      <c r="P4324" s="27">
        <v>8516</v>
      </c>
      <c r="Q4324" s="27" t="s">
        <v>57</v>
      </c>
      <c r="R4324" s="31">
        <f>VLOOKUP(Q4324,[1]Страна!D$1:F$120,2,FALSE)</f>
        <v>0.03</v>
      </c>
      <c r="S4324" s="27" t="s">
        <v>28</v>
      </c>
      <c r="T4324" s="27" t="str">
        <f>VLOOKUP(S4324,[1]Страна!$A$2:$B$246,2,0)</f>
        <v>КИТАЙ</v>
      </c>
      <c r="W4324" s="79"/>
      <c r="X4324" s="80"/>
      <c r="Y4324" s="80"/>
    </row>
    <row r="4325" spans="1:25">
      <c r="A4325" s="25">
        <v>240998</v>
      </c>
      <c r="B4325" s="26" t="s">
        <v>5696</v>
      </c>
      <c r="C4325" s="27">
        <v>1</v>
      </c>
      <c r="D4325" s="27" t="s">
        <v>26</v>
      </c>
      <c r="E4325" s="28">
        <v>961</v>
      </c>
      <c r="F4325" s="28">
        <v>961</v>
      </c>
      <c r="G4325" s="28">
        <v>28.83</v>
      </c>
      <c r="H4325" s="28">
        <v>0.73</v>
      </c>
      <c r="I4325" s="28">
        <v>0.9</v>
      </c>
      <c r="J4325" s="29">
        <v>7.5999999999999998E-2</v>
      </c>
      <c r="K4325" s="28">
        <v>0.73</v>
      </c>
      <c r="L4325" s="28">
        <v>0.9</v>
      </c>
      <c r="M4325" s="29">
        <v>7.5999999999999998E-2</v>
      </c>
      <c r="N4325" s="30" t="s">
        <v>5697</v>
      </c>
      <c r="O4325" s="27">
        <v>85</v>
      </c>
      <c r="P4325" s="27">
        <v>8516</v>
      </c>
      <c r="Q4325" s="27" t="s">
        <v>57</v>
      </c>
      <c r="R4325" s="31">
        <f>VLOOKUP(Q4325,[1]Страна!D$1:F$120,2,FALSE)</f>
        <v>0.03</v>
      </c>
      <c r="S4325" s="27" t="s">
        <v>28</v>
      </c>
      <c r="T4325" s="27" t="str">
        <f>VLOOKUP(S4325,[1]Страна!$A$2:$B$246,2,0)</f>
        <v>КИТАЙ</v>
      </c>
      <c r="W4325" s="79"/>
      <c r="X4325" s="80"/>
      <c r="Y4325" s="80"/>
    </row>
    <row r="4326" spans="1:25">
      <c r="A4326" s="25">
        <v>130456</v>
      </c>
      <c r="B4326" s="26" t="s">
        <v>5698</v>
      </c>
      <c r="C4326" s="27">
        <v>1</v>
      </c>
      <c r="D4326" s="27" t="s">
        <v>26</v>
      </c>
      <c r="E4326" s="28">
        <v>4327</v>
      </c>
      <c r="F4326" s="28">
        <v>4327</v>
      </c>
      <c r="G4326" s="28">
        <v>129.81</v>
      </c>
      <c r="H4326" s="28">
        <v>6.6</v>
      </c>
      <c r="I4326" s="28">
        <v>8.1</v>
      </c>
      <c r="J4326" s="29">
        <v>5.1312000000000003E-2</v>
      </c>
      <c r="K4326" s="28">
        <v>6.6</v>
      </c>
      <c r="L4326" s="28">
        <v>8.1</v>
      </c>
      <c r="M4326" s="29">
        <f t="shared" ref="M4326:M4333" si="293">C4326*J4326</f>
        <v>5.1312000000000003E-2</v>
      </c>
      <c r="N4326" s="30">
        <v>4650064778726</v>
      </c>
      <c r="O4326" s="27">
        <v>85</v>
      </c>
      <c r="P4326" s="27">
        <v>8516</v>
      </c>
      <c r="Q4326" s="27" t="s">
        <v>57</v>
      </c>
      <c r="R4326" s="31">
        <f>VLOOKUP(Q4326,[1]Страна!D$1:F$120,2,FALSE)</f>
        <v>0.03</v>
      </c>
      <c r="S4326" s="27" t="s">
        <v>28</v>
      </c>
      <c r="T4326" s="27" t="str">
        <f>VLOOKUP(S4326,[1]Страна!$A$2:$B$246,2,0)</f>
        <v>КИТАЙ</v>
      </c>
      <c r="W4326" s="79"/>
      <c r="X4326" s="80"/>
      <c r="Y4326" s="80"/>
    </row>
    <row r="4327" spans="1:25">
      <c r="A4327" s="25">
        <v>106445</v>
      </c>
      <c r="B4327" s="26" t="s">
        <v>5699</v>
      </c>
      <c r="C4327" s="27">
        <v>1</v>
      </c>
      <c r="D4327" s="27" t="s">
        <v>26</v>
      </c>
      <c r="E4327" s="28">
        <v>655</v>
      </c>
      <c r="F4327" s="28">
        <v>655</v>
      </c>
      <c r="G4327" s="28">
        <v>13.1</v>
      </c>
      <c r="H4327" s="28">
        <v>0.2</v>
      </c>
      <c r="I4327" s="28">
        <v>0.3</v>
      </c>
      <c r="J4327" s="29">
        <v>1.15E-3</v>
      </c>
      <c r="K4327" s="28">
        <v>0.2</v>
      </c>
      <c r="L4327" s="28">
        <v>0.3</v>
      </c>
      <c r="M4327" s="29">
        <f t="shared" si="293"/>
        <v>1.15E-3</v>
      </c>
      <c r="N4327" s="30">
        <v>0</v>
      </c>
      <c r="O4327" s="27">
        <v>85</v>
      </c>
      <c r="P4327" s="27">
        <v>8509</v>
      </c>
      <c r="Q4327" s="27" t="s">
        <v>288</v>
      </c>
      <c r="R4327" s="31">
        <f>VLOOKUP(Q4327,[1]Страна!D$1:F$120,2,FALSE)</f>
        <v>0.03</v>
      </c>
      <c r="S4327" s="27" t="s">
        <v>28</v>
      </c>
      <c r="T4327" s="27" t="str">
        <f>VLOOKUP(S4327,[1]Страна!$A$2:$B$246,2,0)</f>
        <v>КИТАЙ</v>
      </c>
      <c r="W4327" s="79"/>
      <c r="X4327" s="80"/>
      <c r="Y4327" s="80"/>
    </row>
    <row r="4328" spans="1:25">
      <c r="A4328" s="25">
        <v>214673</v>
      </c>
      <c r="B4328" s="26" t="s">
        <v>5700</v>
      </c>
      <c r="C4328" s="27">
        <v>1</v>
      </c>
      <c r="D4328" s="27" t="s">
        <v>26</v>
      </c>
      <c r="E4328" s="28">
        <v>4038</v>
      </c>
      <c r="F4328" s="28">
        <v>4038</v>
      </c>
      <c r="G4328" s="28">
        <v>201.9</v>
      </c>
      <c r="H4328" s="28">
        <v>11</v>
      </c>
      <c r="I4328" s="28">
        <v>12</v>
      </c>
      <c r="J4328" s="29">
        <v>4.3049999999999998E-2</v>
      </c>
      <c r="K4328" s="28">
        <v>11</v>
      </c>
      <c r="L4328" s="28">
        <v>12</v>
      </c>
      <c r="M4328" s="29">
        <f t="shared" si="293"/>
        <v>4.3049999999999998E-2</v>
      </c>
      <c r="N4328" s="30">
        <v>4895156853145</v>
      </c>
      <c r="O4328" s="27">
        <v>85</v>
      </c>
      <c r="P4328" s="27">
        <v>8516</v>
      </c>
      <c r="Q4328" s="27" t="s">
        <v>389</v>
      </c>
      <c r="R4328" s="31">
        <f>VLOOKUP(Q4328,[1]Страна!D$1:F$120,2,FALSE)</f>
        <v>0.05</v>
      </c>
      <c r="S4328" s="27" t="s">
        <v>28</v>
      </c>
      <c r="T4328" s="27" t="str">
        <f>VLOOKUP(S4328,[1]Страна!$A$2:$B$246,2,0)</f>
        <v>КИТАЙ</v>
      </c>
      <c r="W4328" s="79"/>
      <c r="X4328" s="80"/>
      <c r="Y4328" s="80"/>
    </row>
    <row r="4329" spans="1:25">
      <c r="A4329" s="25">
        <v>135212</v>
      </c>
      <c r="B4329" s="26" t="s">
        <v>5701</v>
      </c>
      <c r="C4329" s="27">
        <v>3</v>
      </c>
      <c r="D4329" s="27" t="s">
        <v>26</v>
      </c>
      <c r="E4329" s="28">
        <v>3005</v>
      </c>
      <c r="F4329" s="28">
        <v>9015</v>
      </c>
      <c r="G4329" s="28">
        <v>450.75</v>
      </c>
      <c r="H4329" s="28">
        <v>5</v>
      </c>
      <c r="I4329" s="28">
        <v>6.2</v>
      </c>
      <c r="J4329" s="29">
        <v>4.2655999999999999E-2</v>
      </c>
      <c r="K4329" s="28">
        <v>15</v>
      </c>
      <c r="L4329" s="28">
        <v>18.600000000000001</v>
      </c>
      <c r="M4329" s="29">
        <f t="shared" si="293"/>
        <v>0.127968</v>
      </c>
      <c r="N4329" s="30"/>
      <c r="O4329" s="27">
        <v>85</v>
      </c>
      <c r="P4329" s="27">
        <v>8516</v>
      </c>
      <c r="Q4329" s="27" t="s">
        <v>389</v>
      </c>
      <c r="R4329" s="31">
        <f>VLOOKUP(Q4329,[1]Страна!D$1:F$120,2,FALSE)</f>
        <v>0.05</v>
      </c>
      <c r="S4329" s="27" t="s">
        <v>28</v>
      </c>
      <c r="T4329" s="27" t="str">
        <f>VLOOKUP(S4329,[1]Страна!$A$2:$B$246,2,0)</f>
        <v>КИТАЙ</v>
      </c>
      <c r="W4329" s="79"/>
      <c r="X4329" s="80"/>
      <c r="Y4329" s="80"/>
    </row>
    <row r="4330" spans="1:25">
      <c r="A4330" s="25">
        <v>214674</v>
      </c>
      <c r="B4330" s="26" t="s">
        <v>5702</v>
      </c>
      <c r="C4330" s="27">
        <v>1</v>
      </c>
      <c r="D4330" s="27" t="s">
        <v>26</v>
      </c>
      <c r="E4330" s="28">
        <v>3162</v>
      </c>
      <c r="F4330" s="28">
        <v>3162</v>
      </c>
      <c r="G4330" s="28">
        <v>158.10000000000002</v>
      </c>
      <c r="H4330" s="28">
        <v>12</v>
      </c>
      <c r="I4330" s="28">
        <v>13</v>
      </c>
      <c r="J4330" s="29">
        <v>4.8000000000000001E-2</v>
      </c>
      <c r="K4330" s="28">
        <v>12</v>
      </c>
      <c r="L4330" s="28">
        <v>13</v>
      </c>
      <c r="M4330" s="29">
        <f t="shared" si="293"/>
        <v>4.8000000000000001E-2</v>
      </c>
      <c r="N4330" s="30">
        <v>0</v>
      </c>
      <c r="O4330" s="27">
        <v>85</v>
      </c>
      <c r="P4330" s="27">
        <v>8516</v>
      </c>
      <c r="Q4330" s="27" t="s">
        <v>389</v>
      </c>
      <c r="R4330" s="31">
        <f>VLOOKUP(Q4330,[1]Страна!D$1:F$120,2,FALSE)</f>
        <v>0.05</v>
      </c>
      <c r="S4330" s="27" t="s">
        <v>28</v>
      </c>
      <c r="T4330" s="27" t="str">
        <f>VLOOKUP(S4330,[1]Страна!$A$2:$B$246,2,0)</f>
        <v>КИТАЙ</v>
      </c>
      <c r="W4330" s="79"/>
      <c r="X4330" s="80"/>
      <c r="Y4330" s="80"/>
    </row>
    <row r="4331" spans="1:25">
      <c r="A4331" s="25" t="s">
        <v>5703</v>
      </c>
      <c r="B4331" s="26" t="s">
        <v>5704</v>
      </c>
      <c r="C4331" s="27">
        <v>16</v>
      </c>
      <c r="D4331" s="27" t="s">
        <v>220</v>
      </c>
      <c r="E4331" s="28">
        <v>8609</v>
      </c>
      <c r="F4331" s="28">
        <v>137744</v>
      </c>
      <c r="G4331" s="28"/>
      <c r="H4331" s="28">
        <v>30</v>
      </c>
      <c r="I4331" s="28">
        <v>34</v>
      </c>
      <c r="J4331" s="29">
        <v>0.238425</v>
      </c>
      <c r="K4331" s="28"/>
      <c r="L4331" s="28"/>
      <c r="M4331" s="29">
        <f t="shared" si="293"/>
        <v>3.8148</v>
      </c>
      <c r="N4331" s="30"/>
      <c r="O4331" s="27">
        <v>85</v>
      </c>
      <c r="P4331" s="27">
        <v>8516</v>
      </c>
      <c r="Q4331" s="27" t="s">
        <v>2430</v>
      </c>
      <c r="R4331" s="31">
        <f>VLOOKUP(Q4331,[1]Страна!D$1:F$120,2,FALSE)</f>
        <v>0.03</v>
      </c>
      <c r="S4331" s="27" t="s">
        <v>457</v>
      </c>
      <c r="T4331" s="27" t="str">
        <f>VLOOKUP(S4331,[1]Страна!$A$2:$B$246,2,0)</f>
        <v xml:space="preserve">БЕЛАРУСЬ </v>
      </c>
      <c r="W4331" s="79"/>
      <c r="X4331" s="80"/>
      <c r="Y4331" s="80"/>
    </row>
    <row r="4332" spans="1:25">
      <c r="A4332" s="25" t="s">
        <v>5705</v>
      </c>
      <c r="B4332" s="26" t="s">
        <v>5706</v>
      </c>
      <c r="C4332" s="27">
        <v>5</v>
      </c>
      <c r="D4332" s="27" t="s">
        <v>220</v>
      </c>
      <c r="E4332" s="28">
        <v>8609</v>
      </c>
      <c r="F4332" s="28">
        <v>43045</v>
      </c>
      <c r="G4332" s="28"/>
      <c r="H4332" s="28">
        <v>30</v>
      </c>
      <c r="I4332" s="28">
        <v>34</v>
      </c>
      <c r="J4332" s="29">
        <v>0.238425</v>
      </c>
      <c r="K4332" s="28"/>
      <c r="L4332" s="28"/>
      <c r="M4332" s="29">
        <f t="shared" si="293"/>
        <v>1.1921249999999999</v>
      </c>
      <c r="N4332" s="30"/>
      <c r="O4332" s="27">
        <v>85</v>
      </c>
      <c r="P4332" s="27">
        <v>8516</v>
      </c>
      <c r="Q4332" s="27" t="s">
        <v>2430</v>
      </c>
      <c r="R4332" s="31">
        <f>VLOOKUP(Q4332,[1]Страна!D$1:F$120,2,FALSE)</f>
        <v>0.03</v>
      </c>
      <c r="S4332" s="27" t="s">
        <v>457</v>
      </c>
      <c r="T4332" s="27" t="str">
        <f>VLOOKUP(S4332,[1]Страна!$A$2:$B$246,2,0)</f>
        <v xml:space="preserve">БЕЛАРУСЬ </v>
      </c>
      <c r="W4332" s="79"/>
      <c r="X4332" s="80"/>
      <c r="Y4332" s="80"/>
    </row>
    <row r="4333" spans="1:25">
      <c r="A4333" s="25" t="s">
        <v>5707</v>
      </c>
      <c r="B4333" s="26" t="s">
        <v>5708</v>
      </c>
      <c r="C4333" s="27">
        <v>5</v>
      </c>
      <c r="D4333" s="27" t="s">
        <v>220</v>
      </c>
      <c r="E4333" s="28">
        <v>7816</v>
      </c>
      <c r="F4333" s="28">
        <v>39080</v>
      </c>
      <c r="G4333" s="28"/>
      <c r="H4333" s="28">
        <v>30</v>
      </c>
      <c r="I4333" s="28">
        <v>34</v>
      </c>
      <c r="J4333" s="29">
        <v>0.238425</v>
      </c>
      <c r="K4333" s="28"/>
      <c r="L4333" s="28"/>
      <c r="M4333" s="29">
        <f t="shared" si="293"/>
        <v>1.1921249999999999</v>
      </c>
      <c r="N4333" s="30"/>
      <c r="O4333" s="27">
        <v>85</v>
      </c>
      <c r="P4333" s="27">
        <v>8516</v>
      </c>
      <c r="Q4333" s="27" t="s">
        <v>2430</v>
      </c>
      <c r="R4333" s="31">
        <f>VLOOKUP(Q4333,[1]Страна!D$1:F$120,2,FALSE)</f>
        <v>0.03</v>
      </c>
      <c r="S4333" s="27" t="s">
        <v>457</v>
      </c>
      <c r="T4333" s="27" t="str">
        <f>VLOOKUP(S4333,[1]Страна!$A$2:$B$246,2,0)</f>
        <v xml:space="preserve">БЕЛАРУСЬ </v>
      </c>
      <c r="W4333" s="79"/>
      <c r="X4333" s="80"/>
      <c r="Y4333" s="80"/>
    </row>
    <row r="4334" spans="1:25">
      <c r="A4334" s="25">
        <v>230812</v>
      </c>
      <c r="B4334" s="26" t="s">
        <v>5709</v>
      </c>
      <c r="C4334" s="27">
        <v>1</v>
      </c>
      <c r="D4334" s="27" t="s">
        <v>26</v>
      </c>
      <c r="E4334" s="28">
        <v>1634</v>
      </c>
      <c r="F4334" s="28">
        <v>1634</v>
      </c>
      <c r="G4334" s="28">
        <v>49.019999999999996</v>
      </c>
      <c r="H4334" s="28">
        <v>0.09</v>
      </c>
      <c r="I4334" s="28">
        <v>0.12</v>
      </c>
      <c r="J4334" s="29">
        <v>3.14E-3</v>
      </c>
      <c r="K4334" s="28">
        <v>0.09</v>
      </c>
      <c r="L4334" s="28">
        <v>0.12</v>
      </c>
      <c r="M4334" s="29">
        <v>3.14E-3</v>
      </c>
      <c r="N4334" s="30">
        <v>0</v>
      </c>
      <c r="O4334" s="27">
        <v>85</v>
      </c>
      <c r="P4334" s="27">
        <v>8510</v>
      </c>
      <c r="Q4334" s="27" t="s">
        <v>5710</v>
      </c>
      <c r="R4334" s="31" t="e">
        <f>VLOOKUP(Q4334,[1]Страна!D$1:F$120,2,FALSE)</f>
        <v>#N/A</v>
      </c>
      <c r="S4334" s="27" t="s">
        <v>28</v>
      </c>
      <c r="T4334" s="27" t="str">
        <f>VLOOKUP(S4334,[1]Страна!$A$2:$B$246,2,0)</f>
        <v>КИТАЙ</v>
      </c>
      <c r="W4334" s="79"/>
      <c r="X4334" s="80"/>
      <c r="Y4334" s="80"/>
    </row>
    <row r="4335" spans="1:25">
      <c r="T4335" s="94" t="e">
        <f>VLOOKUP(S4335,[1]Страна!$A$2:$B$246,2,0)</f>
        <v>#N/A</v>
      </c>
      <c r="W4335" s="79"/>
      <c r="X4335" s="80"/>
      <c r="Y4335" s="80"/>
    </row>
    <row r="4336" spans="1:25">
      <c r="T4336" s="27" t="e">
        <f>VLOOKUP(S4336,[1]Страна!$A$2:$B$246,2,0)</f>
        <v>#N/A</v>
      </c>
    </row>
    <row r="4337" spans="20:20">
      <c r="T4337" s="27" t="e">
        <f>VLOOKUP(S4337,[1]Страна!$A$2:$B$246,2,0)</f>
        <v>#N/A</v>
      </c>
    </row>
    <row r="4338" spans="20:20">
      <c r="T4338" s="27" t="e">
        <f>VLOOKUP(S4338,[1]Страна!$A$2:$B$246,2,0)</f>
        <v>#N/A</v>
      </c>
    </row>
    <row r="4339" spans="20:20">
      <c r="T4339" s="27" t="e">
        <f>VLOOKUP(S4339,[1]Страна!$A$2:$B$246,2,0)</f>
        <v>#N/A</v>
      </c>
    </row>
    <row r="4340" spans="20:20">
      <c r="T4340" s="27" t="e">
        <f>VLOOKUP(S4340,[1]Страна!$A$2:$B$246,2,0)</f>
        <v>#N/A</v>
      </c>
    </row>
    <row r="4341" spans="20:20">
      <c r="T4341" s="27" t="e">
        <f>VLOOKUP(S4341,[1]Страна!$A$2:$B$246,2,0)</f>
        <v>#N/A</v>
      </c>
    </row>
  </sheetData>
  <conditionalFormatting sqref="A3">
    <cfRule type="duplicateValues" dxfId="199" priority="100" stopIfTrue="1"/>
  </conditionalFormatting>
  <conditionalFormatting sqref="A1">
    <cfRule type="duplicateValues" dxfId="197" priority="99" stopIfTrue="1"/>
  </conditionalFormatting>
  <conditionalFormatting sqref="A3875:A3877">
    <cfRule type="duplicateValues" dxfId="195" priority="98" stopIfTrue="1"/>
  </conditionalFormatting>
  <conditionalFormatting sqref="B3916:B3919">
    <cfRule type="duplicateValues" dxfId="193" priority="96" stopIfTrue="1"/>
    <cfRule type="duplicateValues" dxfId="192" priority="97" stopIfTrue="1"/>
  </conditionalFormatting>
  <conditionalFormatting sqref="B3920:B3921">
    <cfRule type="duplicateValues" dxfId="189" priority="94" stopIfTrue="1"/>
    <cfRule type="duplicateValues" dxfId="188" priority="95" stopIfTrue="1"/>
  </conditionalFormatting>
  <conditionalFormatting sqref="B3924:B3925">
    <cfRule type="duplicateValues" dxfId="185" priority="92" stopIfTrue="1"/>
    <cfRule type="duplicateValues" dxfId="184" priority="93" stopIfTrue="1"/>
  </conditionalFormatting>
  <conditionalFormatting sqref="B3927:B3928">
    <cfRule type="duplicateValues" dxfId="181" priority="90" stopIfTrue="1"/>
    <cfRule type="duplicateValues" dxfId="180" priority="91" stopIfTrue="1"/>
  </conditionalFormatting>
  <conditionalFormatting sqref="B3929:B3931">
    <cfRule type="duplicateValues" dxfId="177" priority="88" stopIfTrue="1"/>
    <cfRule type="duplicateValues" dxfId="176" priority="89" stopIfTrue="1"/>
  </conditionalFormatting>
  <conditionalFormatting sqref="B3932:B3934">
    <cfRule type="duplicateValues" dxfId="173" priority="86" stopIfTrue="1"/>
    <cfRule type="duplicateValues" dxfId="172" priority="87" stopIfTrue="1"/>
  </conditionalFormatting>
  <conditionalFormatting sqref="B3935:B3937">
    <cfRule type="duplicateValues" dxfId="169" priority="84" stopIfTrue="1"/>
    <cfRule type="duplicateValues" dxfId="168" priority="85" stopIfTrue="1"/>
  </conditionalFormatting>
  <conditionalFormatting sqref="B3938">
    <cfRule type="duplicateValues" dxfId="165" priority="82" stopIfTrue="1"/>
    <cfRule type="duplicateValues" dxfId="164" priority="83" stopIfTrue="1"/>
  </conditionalFormatting>
  <conditionalFormatting sqref="B3939:B3947 B3926">
    <cfRule type="duplicateValues" dxfId="161" priority="80" stopIfTrue="1"/>
    <cfRule type="duplicateValues" dxfId="160" priority="81" stopIfTrue="1"/>
  </conditionalFormatting>
  <conditionalFormatting sqref="B3948">
    <cfRule type="duplicateValues" dxfId="157" priority="78" stopIfTrue="1"/>
    <cfRule type="duplicateValues" dxfId="156" priority="79" stopIfTrue="1"/>
  </conditionalFormatting>
  <conditionalFormatting sqref="B3949">
    <cfRule type="duplicateValues" dxfId="153" priority="76" stopIfTrue="1"/>
    <cfRule type="duplicateValues" dxfId="152" priority="77" stopIfTrue="1"/>
  </conditionalFormatting>
  <conditionalFormatting sqref="B3950">
    <cfRule type="duplicateValues" dxfId="149" priority="74" stopIfTrue="1"/>
    <cfRule type="duplicateValues" dxfId="148" priority="75" stopIfTrue="1"/>
  </conditionalFormatting>
  <conditionalFormatting sqref="A4335:A1048576 A1:A4087">
    <cfRule type="duplicateValues" dxfId="145" priority="73"/>
  </conditionalFormatting>
  <conditionalFormatting sqref="A4335:A1048576 A1:A3 A3875:A3915 A3951:A4087">
    <cfRule type="duplicateValues" dxfId="143" priority="72" stopIfTrue="1"/>
  </conditionalFormatting>
  <conditionalFormatting sqref="A4335:A1048576 A1:A3 A3875:A4087">
    <cfRule type="duplicateValues" dxfId="141" priority="71"/>
  </conditionalFormatting>
  <conditionalFormatting sqref="A4335:B1048576 A2:B3 A1 A3875:B4087">
    <cfRule type="duplicateValues" dxfId="139" priority="70"/>
  </conditionalFormatting>
  <conditionalFormatting sqref="B4335:B1048576 B1:B4087">
    <cfRule type="duplicateValues" dxfId="137" priority="69"/>
  </conditionalFormatting>
  <conditionalFormatting sqref="A4335:A64306 A3878:A3915 A2:A3 A3951:A4087">
    <cfRule type="duplicateValues" dxfId="135" priority="68" stopIfTrue="1"/>
  </conditionalFormatting>
  <conditionalFormatting sqref="A4335:A64306 A3951:A4087">
    <cfRule type="duplicateValues" dxfId="133" priority="67" stopIfTrue="1"/>
  </conditionalFormatting>
  <conditionalFormatting sqref="A4335:A64306 A3878:A3915 A1:A3 A3951:A4087">
    <cfRule type="duplicateValues" dxfId="131" priority="66" stopIfTrue="1"/>
  </conditionalFormatting>
  <conditionalFormatting sqref="A4335:B64306 A3878:B3915 A2:B3 A1 A3951:B4087">
    <cfRule type="duplicateValues" dxfId="129" priority="65" stopIfTrue="1"/>
  </conditionalFormatting>
  <conditionalFormatting sqref="B4335:B64306 B3878:B3915 B2:B3 B3951:B4087">
    <cfRule type="duplicateValues" dxfId="127" priority="64" stopIfTrue="1"/>
  </conditionalFormatting>
  <conditionalFormatting sqref="A4335:A64306 A3878:A3915 A1:A3 A3951:A4087">
    <cfRule type="duplicateValues" dxfId="125" priority="62" stopIfTrue="1"/>
    <cfRule type="duplicateValues" dxfId="124" priority="63" stopIfTrue="1"/>
  </conditionalFormatting>
  <conditionalFormatting sqref="A4335:A1048576 A1:A4089">
    <cfRule type="duplicateValues" dxfId="121" priority="61"/>
  </conditionalFormatting>
  <conditionalFormatting sqref="B4143">
    <cfRule type="duplicateValues" dxfId="119" priority="59" stopIfTrue="1"/>
    <cfRule type="duplicateValues" dxfId="118" priority="60" stopIfTrue="1"/>
  </conditionalFormatting>
  <conditionalFormatting sqref="B4144:B4161">
    <cfRule type="duplicateValues" dxfId="115" priority="57" stopIfTrue="1"/>
    <cfRule type="duplicateValues" dxfId="114" priority="58" stopIfTrue="1"/>
  </conditionalFormatting>
  <conditionalFormatting sqref="B4090:B4096">
    <cfRule type="duplicateValues" dxfId="111" priority="55" stopIfTrue="1"/>
    <cfRule type="duplicateValues" dxfId="110" priority="56" stopIfTrue="1"/>
  </conditionalFormatting>
  <conditionalFormatting sqref="B4097">
    <cfRule type="duplicateValues" dxfId="107" priority="53" stopIfTrue="1"/>
    <cfRule type="duplicateValues" dxfId="106" priority="54" stopIfTrue="1"/>
  </conditionalFormatting>
  <conditionalFormatting sqref="B4170:B4176">
    <cfRule type="duplicateValues" dxfId="103" priority="51" stopIfTrue="1"/>
    <cfRule type="duplicateValues" dxfId="102" priority="52" stopIfTrue="1"/>
  </conditionalFormatting>
  <conditionalFormatting sqref="B4177">
    <cfRule type="duplicateValues" dxfId="99" priority="49" stopIfTrue="1"/>
    <cfRule type="duplicateValues" dxfId="98" priority="50" stopIfTrue="1"/>
  </conditionalFormatting>
  <conditionalFormatting sqref="B4273">
    <cfRule type="duplicateValues" dxfId="95" priority="47" stopIfTrue="1"/>
    <cfRule type="duplicateValues" dxfId="94" priority="48" stopIfTrue="1"/>
  </conditionalFormatting>
  <conditionalFormatting sqref="B4195:B4198">
    <cfRule type="duplicateValues" dxfId="91" priority="45" stopIfTrue="1"/>
    <cfRule type="duplicateValues" dxfId="90" priority="46" stopIfTrue="1"/>
  </conditionalFormatting>
  <conditionalFormatting sqref="B4199:B4202">
    <cfRule type="duplicateValues" dxfId="87" priority="43" stopIfTrue="1"/>
    <cfRule type="duplicateValues" dxfId="86" priority="44" stopIfTrue="1"/>
  </conditionalFormatting>
  <conditionalFormatting sqref="B4184:B4194">
    <cfRule type="duplicateValues" dxfId="83" priority="41" stopIfTrue="1"/>
    <cfRule type="duplicateValues" dxfId="82" priority="42" stopIfTrue="1"/>
  </conditionalFormatting>
  <conditionalFormatting sqref="B4162:B4165">
    <cfRule type="duplicateValues" dxfId="79" priority="39" stopIfTrue="1"/>
    <cfRule type="duplicateValues" dxfId="78" priority="40" stopIfTrue="1"/>
  </conditionalFormatting>
  <conditionalFormatting sqref="B4166:B4169">
    <cfRule type="duplicateValues" dxfId="75" priority="37" stopIfTrue="1"/>
    <cfRule type="duplicateValues" dxfId="74" priority="38" stopIfTrue="1"/>
  </conditionalFormatting>
  <conditionalFormatting sqref="B4178:B4183">
    <cfRule type="duplicateValues" dxfId="71" priority="35" stopIfTrue="1"/>
    <cfRule type="duplicateValues" dxfId="70" priority="36" stopIfTrue="1"/>
  </conditionalFormatting>
  <conditionalFormatting sqref="B4272 B4203:B4222">
    <cfRule type="duplicateValues" dxfId="67" priority="33" stopIfTrue="1"/>
    <cfRule type="duplicateValues" dxfId="66" priority="34" stopIfTrue="1"/>
  </conditionalFormatting>
  <conditionalFormatting sqref="B4223">
    <cfRule type="duplicateValues" dxfId="63" priority="31" stopIfTrue="1"/>
    <cfRule type="duplicateValues" dxfId="62" priority="32" stopIfTrue="1"/>
  </conditionalFormatting>
  <conditionalFormatting sqref="B4241:B4250">
    <cfRule type="duplicateValues" dxfId="59" priority="29" stopIfTrue="1"/>
    <cfRule type="duplicateValues" dxfId="58" priority="30" stopIfTrue="1"/>
  </conditionalFormatting>
  <conditionalFormatting sqref="B4251:B4271">
    <cfRule type="duplicateValues" dxfId="55" priority="27" stopIfTrue="1"/>
    <cfRule type="duplicateValues" dxfId="54" priority="28" stopIfTrue="1"/>
  </conditionalFormatting>
  <conditionalFormatting sqref="B4318:B4328 B4274:B4280">
    <cfRule type="duplicateValues" dxfId="51" priority="25" stopIfTrue="1"/>
    <cfRule type="duplicateValues" dxfId="50" priority="26" stopIfTrue="1"/>
  </conditionalFormatting>
  <conditionalFormatting sqref="B4288:B4297">
    <cfRule type="duplicateValues" dxfId="47" priority="23" stopIfTrue="1"/>
    <cfRule type="duplicateValues" dxfId="46" priority="24" stopIfTrue="1"/>
  </conditionalFormatting>
  <conditionalFormatting sqref="B4329">
    <cfRule type="duplicateValues" dxfId="43" priority="21" stopIfTrue="1"/>
    <cfRule type="duplicateValues" dxfId="42" priority="22" stopIfTrue="1"/>
  </conditionalFormatting>
  <conditionalFormatting sqref="A4335:A1048576 A1:A4329">
    <cfRule type="duplicateValues" dxfId="39" priority="20"/>
  </conditionalFormatting>
  <conditionalFormatting sqref="B4298:B4317">
    <cfRule type="duplicateValues" dxfId="37" priority="18" stopIfTrue="1"/>
    <cfRule type="duplicateValues" dxfId="36" priority="19" stopIfTrue="1"/>
  </conditionalFormatting>
  <conditionalFormatting sqref="B4281:B4287">
    <cfRule type="duplicateValues" dxfId="33" priority="16" stopIfTrue="1"/>
    <cfRule type="duplicateValues" dxfId="32" priority="17" stopIfTrue="1"/>
  </conditionalFormatting>
  <conditionalFormatting sqref="B4224:B4240">
    <cfRule type="duplicateValues" dxfId="29" priority="14" stopIfTrue="1"/>
    <cfRule type="duplicateValues" dxfId="28" priority="15" stopIfTrue="1"/>
  </conditionalFormatting>
  <conditionalFormatting sqref="B4115:B4142">
    <cfRule type="duplicateValues" dxfId="25" priority="12" stopIfTrue="1"/>
    <cfRule type="duplicateValues" dxfId="24" priority="13" stopIfTrue="1"/>
  </conditionalFormatting>
  <conditionalFormatting sqref="B4098:B4114">
    <cfRule type="duplicateValues" dxfId="21" priority="10" stopIfTrue="1"/>
    <cfRule type="duplicateValues" dxfId="20" priority="11" stopIfTrue="1"/>
  </conditionalFormatting>
  <conditionalFormatting sqref="B3922:B3923">
    <cfRule type="duplicateValues" dxfId="17" priority="8" stopIfTrue="1"/>
    <cfRule type="duplicateValues" dxfId="16" priority="9" stopIfTrue="1"/>
  </conditionalFormatting>
  <conditionalFormatting sqref="A4:A3874">
    <cfRule type="duplicateValues" dxfId="13" priority="7" stopIfTrue="1"/>
  </conditionalFormatting>
  <conditionalFormatting sqref="A4:A3874">
    <cfRule type="duplicateValues" dxfId="11" priority="6"/>
  </conditionalFormatting>
  <conditionalFormatting sqref="A4:B3874">
    <cfRule type="duplicateValues" dxfId="9" priority="5"/>
  </conditionalFormatting>
  <conditionalFormatting sqref="A4:B3874">
    <cfRule type="duplicateValues" dxfId="7" priority="4" stopIfTrue="1"/>
  </conditionalFormatting>
  <conditionalFormatting sqref="B4:B3874">
    <cfRule type="duplicateValues" dxfId="5" priority="3" stopIfTrue="1"/>
  </conditionalFormatting>
  <conditionalFormatting sqref="A4:A3874">
    <cfRule type="duplicateValues" dxfId="3" priority="1" stopIfTrue="1"/>
    <cfRule type="duplicateValues" dxfId="2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2018-04-03T11:43:36Z</dcterms:created>
  <dcterms:modified xsi:type="dcterms:W3CDTF">2018-04-03T11:44:22Z</dcterms:modified>
</cp:coreProperties>
</file>